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松田）\42 普通会計決算統計総括\H31\30 【国照会】平成30年度財政状況資料集の作成及び提出について\12 市町村回答\01_鹿児島市()\"/>
    </mc:Choice>
  </mc:AlternateContent>
  <bookViews>
    <workbookView xWindow="0" yWindow="0" windowWidth="15360" windowHeight="7635" tabRatio="8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F88" i="12"/>
  <c r="AP63" i="12"/>
  <c r="AA28" i="12"/>
  <c r="AP23" i="12"/>
  <c r="AA23" i="12"/>
  <c r="AA10" i="12" l="1"/>
  <c r="AA9" i="12"/>
  <c r="AA8" i="12"/>
  <c r="AA7" i="12"/>
  <c r="BG35" i="10" l="1"/>
  <c r="BG34" i="10"/>
  <c r="AO39" i="10"/>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E36" i="10"/>
  <c r="AM36" i="10"/>
  <c r="U36" i="10"/>
  <c r="C36" i="10"/>
  <c r="BE35" i="10"/>
  <c r="AM35" i="10"/>
  <c r="U35" i="10"/>
  <c r="C35" i="10"/>
  <c r="BW34" i="10"/>
  <c r="BW35" i="10" s="1"/>
  <c r="BE34" i="10"/>
  <c r="AM34" i="10"/>
  <c r="U34" i="10"/>
  <c r="C34" i="10"/>
  <c r="BW36" i="10" l="1"/>
  <c r="CO34" i="10"/>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<sst xmlns="http://schemas.openxmlformats.org/spreadsheetml/2006/main" count="1178" uniqueCount="638">
  <si>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</si>
  <si>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</si>
  <si>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</si>
  <si>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</si>
  <si>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</si>
  <si>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</si>
  <si>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</si>
  <si>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</si>
  <si>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</si>
  <si>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</si>
  <si>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</si>
  <si>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</si>
  <si>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</si>
  <si>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</si>
  <si>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</si>
  <si>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</si>
  <si>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</si>
  <si>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</si>
  <si>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</si>
  <si>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</si>
  <si>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</si>
  <si>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</si>
  <si>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</si>
  <si>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</si>
  <si>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</si>
  <si>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</si>
  <si>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</si>
  <si>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</si>
  <si>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</si>
  <si>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</si>
  <si>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</si>
  <si>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</si>
  <si>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</si>
  <si>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</si>
  <si>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</si>
  <si>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</si>
  <si>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</si>
  <si>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</si>
  <si>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</si>
  <si>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</si>
  <si>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</si>
  <si>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</si>
  <si>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</si>
  <si>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</si>
  <si>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</si>
  <si>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</si>
  <si>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</si>
  <si>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</si>
  <si>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</si>
  <si>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</si>
  <si>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</si>
  <si>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</si>
  <si>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</si>
  <si>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</si>
  <si>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</si>
  <si>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</si>
  <si>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</si>
  <si>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</si>
  <si>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</si>
  <si>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</si>
  <si>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</si>
  <si>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</si>
  <si>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</si>
  <si>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</si>
  <si>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</si>
  <si>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</si>
  <si>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</si>
  <si>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</si>
  <si>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</si>
  <si>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</si>
  <si>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</si>
  <si>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</si>
  <si>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</si>
  <si>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</si>
  <si>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</si>
  <si>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</si>
  <si>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</si>
  <si>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</si>
  <si>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</si>
  <si>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</si>
  <si>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</si>
  <si>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</si>
  <si>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</si>
  <si>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</si>
  <si>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</si>
  <si>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</si>
  <si>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</si>
  <si>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</si>
  <si>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</si>
  <si>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</si>
  <si>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</si>
  <si>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</si>
  <si>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</si>
  <si>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</si>
  <si>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</si>
  <si>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</si>
  <si>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</si>
  <si>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</si>
  <si>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鹿児島市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</si>
  <si>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</si>
  <si>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</si>
  <si>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</si>
  <si>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</si>
  <si>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</si>
  <si>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</si>
  <si>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</si>
  <si>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</si>
  <si>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</si>
  <si>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</si>
  <si>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</si>
  <si>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</si>
  <si>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</si>
  <si>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</si>
  <si>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</si>
  <si>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</si>
  <si>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</si>
  <si>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</si>
  <si>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</si>
  <si>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</si>
  <si>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</si>
  <si>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</si>
  <si>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</si>
  <si>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</si>
  <si>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</si>
  <si>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</si>
  <si>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</si>
  <si>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</si>
  <si>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</si>
  <si>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</si>
  <si>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</si>
  <si>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</si>
  <si>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</si>
  <si>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</si>
  <si>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</si>
  <si>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</si>
  <si>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</si>
  <si>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</si>
  <si>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</si>
  <si>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</si>
  <si>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</si>
  <si>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</si>
  <si>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</si>
  <si>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</si>
  <si>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</si>
  <si>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</si>
  <si>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</si>
  <si>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</si>
  <si>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</si>
  <si>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</si>
  <si>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</si>
  <si>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</si>
  <si>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</si>
  <si>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</si>
  <si>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</si>
  <si>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</si>
  <si>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</si>
  <si>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</si>
  <si>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</si>
  <si>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</si>
  <si>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</si>
  <si>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</si>
  <si>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</si>
  <si>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</si>
  <si>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</si>
  <si>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</si>
  <si>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</si>
  <si>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</si>
  <si>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</si>
  <si>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</si>
  <si>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</si>
  <si>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</si>
  <si>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</si>
  <si>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</si>
  <si>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</si>
  <si>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</si>
  <si>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</si>
  <si>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</si>
  <si>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</si>
  <si>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</si>
  <si>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</si>
  <si>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</si>
  <si>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</si>
  <si>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</si>
  <si>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</si>
  <si>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</si>
  <si>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</si>
  <si>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</si>
  <si>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</si>
  <si>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</si>
  <si>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</si>
  <si>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</si>
  <si>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</si>
  <si>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</si>
  <si>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</si>
  <si>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</si>
  <si>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</si>
  <si>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</si>
  <si>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</si>
  <si>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</si>
  <si>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</si>
  <si>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</si>
  <si>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</si>
  <si>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</si>
  <si>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</si>
  <si>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</si>
  <si>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</si>
  <si>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</si>
  <si>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</si>
  <si>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</si>
  <si>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</si>
  <si>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</si>
  <si>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</si>
  <si>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</si>
  <si>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鹿児島県鹿児島市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</si>
  <si>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</si>
  <si>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</si>
  <si>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</si>
  <si>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</si>
  <si>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</si>
  <si>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</si>
  <si>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</si>
  <si>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</si>
  <si>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</si>
  <si>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</si>
  <si>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</si>
  <si>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</si>
  <si>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</si>
  <si>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</si>
  <si>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</si>
  <si>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</si>
  <si>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</si>
  <si>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</si>
  <si>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</si>
  <si>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</si>
  <si>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</si>
  <si>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</si>
  <si>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</si>
  <si>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</si>
  <si>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</si>
  <si>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</si>
  <si>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</si>
  <si>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</si>
  <si>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</si>
  <si>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</si>
  <si>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</si>
  <si>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</si>
  <si>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</si>
  <si>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</si>
  <si>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</si>
  <si>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</si>
  <si>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</si>
  <si>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</si>
  <si>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</si>
  <si>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</si>
  <si>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</si>
  <si>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</si>
  <si>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</si>
  <si>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</si>
  <si>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</si>
  <si>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</si>
  <si>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</si>
  <si>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</si>
  <si>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</si>
  <si>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</si>
  <si>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</si>
  <si>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</si>
  <si>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</si>
  <si>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</si>
  <si>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</si>
  <si>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</si>
  <si>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</si>
  <si>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</si>
  <si>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</si>
  <si>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</si>
  <si>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</si>
  <si>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</si>
  <si>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</si>
  <si>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</si>
  <si>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</si>
  <si>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</si>
  <si>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</si>
  <si>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</si>
  <si>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</si>
  <si>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</si>
  <si>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</si>
  <si>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</si>
  <si>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</si>
  <si>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</si>
  <si>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</si>
  <si>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</si>
  <si>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</si>
  <si>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</si>
  <si>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</si>
  <si>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</si>
  <si>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</si>
  <si>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</si>
  <si>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</si>
  <si>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</si>
  <si>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</si>
  <si>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</si>
  <si>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</si>
  <si>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</si>
  <si>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</si>
  <si>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</si>
  <si>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</si>
  <si>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</si>
  <si>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</si>
  <si>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</si>
  <si>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</si>
  <si>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</si>
  <si>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</si>
  <si>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</si>
  <si>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</si>
  <si>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</si>
  <si>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</si>
  <si>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</si>
  <si>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</si>
  <si>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</si>
  <si>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</si>
  <si>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</si>
  <si>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</si>
  <si>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</si>
  <si>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</si>
  <si>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</si>
  <si>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</si>
  <si>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</si>
  <si>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</si>
  <si>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</si>
  <si>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</si>
  <si>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</si>
  <si>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</si>
  <si>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</si>
  <si>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</si>
  <si>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</si>
  <si>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交通</t>
    <phoneticPr fontId="5"/>
  </si>
  <si>
    <t>加入世帯数(世帯)</t>
  </si>
  <si>
    <t>　　うち一部事務組合負担金</t>
    <phoneticPr fontId="5"/>
  </si>
  <si>
    <t>歳入合計</t>
    <phoneticPr fontId="5"/>
  </si>
  <si>
    <t>下水道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</si>
  <si>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</si>
  <si>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</si>
  <si>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</si>
  <si>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</si>
  <si>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</si>
  <si>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</si>
  <si>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</si>
  <si>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</si>
  <si>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</si>
  <si>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</si>
  <si>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</si>
  <si>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</si>
  <si>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</si>
  <si>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</si>
  <si>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</si>
  <si>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</si>
  <si>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</si>
  <si>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</si>
  <si>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</si>
  <si>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</si>
  <si>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</si>
  <si>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</si>
  <si>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</si>
  <si>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</si>
  <si>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</si>
  <si>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鹿児島県鹿児島市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</si>
  <si>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</si>
  <si>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</si>
  <si>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</si>
  <si>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</si>
  <si>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</si>
  <si>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</si>
  <si>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</si>
  <si>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</si>
  <si>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</si>
  <si>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</si>
  <si>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</si>
  <si>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</si>
  <si>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</si>
  <si>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</si>
  <si>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</si>
  <si>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</si>
  <si>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</si>
  <si>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</si>
  <si>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</si>
  <si>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</si>
  <si>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鹿児島市土地区画整理事業清算特別会計</t>
    <phoneticPr fontId="5"/>
  </si>
  <si>
    <t>鹿児島市地域下水道事業特別会計</t>
    <phoneticPr fontId="5"/>
  </si>
  <si>
    <t>鹿児島市母子父子寡婦福祉資金貸付事業特別会計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</si>
  <si>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</si>
  <si>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</si>
  <si>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</si>
  <si>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</si>
  <si>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</si>
  <si>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</si>
  <si>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</si>
  <si>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</si>
  <si>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</si>
  <si>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</si>
  <si>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</si>
  <si>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</si>
  <si>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</si>
  <si>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</si>
  <si>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鹿児島市国民健康保険事業特別会計</t>
    <phoneticPr fontId="5"/>
  </si>
  <si>
    <t>鹿児島市介護保険特別会計</t>
    <phoneticPr fontId="5"/>
  </si>
  <si>
    <t>鹿児島市後期高齢者医療特別会計</t>
    <phoneticPr fontId="5"/>
  </si>
  <si>
    <t>鹿児島市病院事業特別会計</t>
    <phoneticPr fontId="5"/>
  </si>
  <si>
    <t>法適用企業</t>
    <phoneticPr fontId="5"/>
  </si>
  <si>
    <t>鹿児島市交通事業特別会計</t>
    <phoneticPr fontId="5"/>
  </si>
  <si>
    <t>法適用企業</t>
    <phoneticPr fontId="5"/>
  </si>
  <si>
    <t>鹿児島市水道事業特別会計</t>
    <phoneticPr fontId="5"/>
  </si>
  <si>
    <t>鹿児島市工業用水道事業特別会計</t>
    <phoneticPr fontId="5"/>
  </si>
  <si>
    <t>鹿児島市公共下水道事業特別会計</t>
    <phoneticPr fontId="5"/>
  </si>
  <si>
    <t>鹿児島市船舶事業特別会計</t>
    <phoneticPr fontId="5"/>
  </si>
  <si>
    <t>法適用企業</t>
    <phoneticPr fontId="5"/>
  </si>
  <si>
    <t>鹿児島市中央卸売市場特別会計</t>
    <phoneticPr fontId="5"/>
  </si>
  <si>
    <t>法非適用企業</t>
    <phoneticPr fontId="5"/>
  </si>
  <si>
    <t>鹿児島市桜島観光施設特別会計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</si>
  <si>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</si>
  <si>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</si>
  <si>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</si>
  <si>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</si>
  <si>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</si>
  <si>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</si>
  <si>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</si>
  <si>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</si>
  <si>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</si>
  <si>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</si>
  <si>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</si>
  <si>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</si>
  <si>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</si>
  <si>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</si>
  <si>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</si>
  <si>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</si>
  <si>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</si>
  <si>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</si>
  <si>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</si>
  <si>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</si>
  <si>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</si>
  <si>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</si>
  <si>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</si>
  <si>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</si>
  <si>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</si>
  <si>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</si>
  <si>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</si>
  <si>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</si>
  <si>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</si>
  <si>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</si>
  <si>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</si>
  <si>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</si>
  <si>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</si>
  <si>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</si>
  <si>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</si>
  <si>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</si>
  <si>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</si>
  <si>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</si>
  <si>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</si>
  <si>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</si>
  <si>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t>
    <phoneticPr fontId="5"/>
  </si>
  <si>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</si>
  <si>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</si>
  <si>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</si>
  <si>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</si>
  <si>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</si>
  <si>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</si>
  <si>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</si>
  <si>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</si>
  <si>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</si>
  <si>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</si>
  <si>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</si>
  <si>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</si>
  <si>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</si>
  <si>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</si>
  <si>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</si>
  <si>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</si>
  <si>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</si>
  <si>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</si>
  <si>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</si>
  <si>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</si>
  <si>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鹿児島市病院事業特別会計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</si>
  <si>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</si>
  <si>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</si>
  <si>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鹿児島市公共下水道事業特別会計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</si>
  <si>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</si>
  <si>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鹿児島市中央卸売市場特別会計</t>
    <phoneticPr fontId="5"/>
  </si>
  <si>
    <t>(Ｆ)</t>
    <phoneticPr fontId="5"/>
  </si>
  <si>
    <t>鹿児島市水道事業特別会計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</si>
  <si>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</si>
  <si>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</si>
  <si>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</si>
  <si>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</si>
  <si>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</si>
  <si>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</si>
  <si>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</si>
  <si>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</si>
  <si>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</si>
  <si>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</si>
  <si>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</si>
  <si>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</si>
  <si>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</si>
  <si>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</si>
  <si>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</si>
  <si>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</si>
  <si>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</si>
  <si>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</si>
  <si>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</si>
  <si>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</si>
  <si>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</si>
  <si>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</si>
  <si>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</si>
  <si>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</si>
  <si>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</si>
  <si>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</si>
  <si>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</si>
  <si>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</si>
  <si>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</si>
  <si>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</si>
  <si>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</si>
  <si>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</si>
  <si>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</si>
  <si>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</si>
  <si>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</si>
  <si>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</si>
  <si>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</si>
  <si>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</si>
  <si>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</si>
  <si>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</si>
  <si>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</si>
  <si>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</si>
  <si>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</si>
  <si>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</si>
  <si>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</si>
  <si>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</si>
  <si>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</si>
  <si>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</si>
  <si>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</si>
  <si>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</si>
  <si>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</si>
  <si>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</si>
  <si>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</si>
  <si>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</si>
  <si>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</si>
  <si>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</si>
  <si>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</si>
  <si>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</si>
  <si>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</si>
  <si>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</si>
  <si>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</si>
  <si>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</si>
  <si>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</si>
  <si>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</si>
  <si>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</si>
  <si>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</si>
  <si>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</si>
  <si>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</si>
  <si>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</si>
  <si>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</si>
  <si>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</si>
  <si>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</si>
  <si>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</si>
  <si>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</si>
  <si>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</si>
  <si>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</si>
  <si>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</si>
  <si>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</si>
  <si>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</si>
  <si>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</si>
  <si>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</si>
  <si>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</si>
  <si>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</si>
  <si>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</si>
  <si>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</si>
  <si>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</si>
  <si>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0.98</t>
  </si>
  <si>
    <t>▲ 1.07</t>
  </si>
  <si>
    <t>鹿児島市国民健康保険事業特別会計</t>
  </si>
  <si>
    <t>▲ 3.15</t>
  </si>
  <si>
    <t>▲ 3.97</t>
  </si>
  <si>
    <t>▲ 4.09</t>
  </si>
  <si>
    <t>▲ 2.89</t>
  </si>
  <si>
    <t>▲ 2.37</t>
  </si>
  <si>
    <t>鹿児島市病院事業特別会計</t>
  </si>
  <si>
    <t>鹿児島市水道事業特別会計</t>
  </si>
  <si>
    <t>一般会計</t>
  </si>
  <si>
    <t>鹿児島市公共下水道事業特別会計</t>
  </si>
  <si>
    <t>鹿児島市介護保険特別会計</t>
  </si>
  <si>
    <t>鹿児島市交通事業特別会計</t>
  </si>
  <si>
    <t>▲ 0.22</t>
  </si>
  <si>
    <t>鹿児島市船舶事業特別会計</t>
  </si>
  <si>
    <t>その他会計（赤字）</t>
  </si>
  <si>
    <t>その他会計（黒字）</t>
  </si>
  <si>
    <t>H25末</t>
    <phoneticPr fontId="5"/>
  </si>
  <si>
    <t>H26末</t>
    <phoneticPr fontId="5"/>
  </si>
  <si>
    <t>H27末</t>
    <phoneticPr fontId="5"/>
  </si>
  <si>
    <t>H28末</t>
    <phoneticPr fontId="5"/>
  </si>
  <si>
    <t>H29末</t>
    <phoneticPr fontId="5"/>
  </si>
  <si>
    <t>鹿児島市衛生公社</t>
  </si>
  <si>
    <t>鹿児島まちづくり土地区画整理協会</t>
  </si>
  <si>
    <t>鹿児島市中小企業勤労者福祉サービスセンター</t>
  </si>
  <si>
    <t>かごしま教育文化振興財団</t>
  </si>
  <si>
    <t>鹿児島市水族館公社</t>
  </si>
  <si>
    <t>鹿児島国際観光</t>
    <rPh sb="0" eb="3">
      <t>カゴシマ</t>
    </rPh>
    <rPh sb="3" eb="5">
      <t>コクサイ</t>
    </rPh>
    <rPh sb="5" eb="7">
      <t>カンコウ</t>
    </rPh>
    <phoneticPr fontId="2"/>
  </si>
  <si>
    <t>鹿児島市健康交流推進財団</t>
  </si>
  <si>
    <t>鹿児島中央地下駐車場</t>
  </si>
  <si>
    <t>西郷南洲顕彰会</t>
  </si>
  <si>
    <t>鹿児島観光コンベンション協会</t>
  </si>
  <si>
    <t>まちづくり鹿児島</t>
  </si>
  <si>
    <t>鹿児島市国際交流財団</t>
    <rPh sb="0" eb="4">
      <t>カゴシマシ</t>
    </rPh>
    <rPh sb="4" eb="6">
      <t>コクサイ</t>
    </rPh>
    <rPh sb="6" eb="8">
      <t>コウリュウ</t>
    </rPh>
    <rPh sb="8" eb="10">
      <t>ザイダン</t>
    </rPh>
    <phoneticPr fontId="34"/>
  </si>
  <si>
    <t>かごしま環境未来財団</t>
    <rPh sb="4" eb="6">
      <t>カンキョウ</t>
    </rPh>
    <rPh sb="6" eb="8">
      <t>ミライ</t>
    </rPh>
    <rPh sb="8" eb="10">
      <t>ザイダン</t>
    </rPh>
    <phoneticPr fontId="34"/>
  </si>
  <si>
    <t>-</t>
    <phoneticPr fontId="2"/>
  </si>
  <si>
    <t>-</t>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</si>
  <si>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</si>
  <si>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</si>
  <si>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</si>
  <si>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</si>
  <si>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</si>
  <si>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建設事業基金</t>
    <rPh sb="0" eb="2">
      <t>ケンセツ</t>
    </rPh>
    <rPh sb="2" eb="4">
      <t>ジギョウ</t>
    </rPh>
    <rPh sb="4" eb="6">
      <t>キキン</t>
    </rPh>
    <phoneticPr fontId="18"/>
  </si>
  <si>
    <t>高齢者福祉施設管理基金</t>
    <rPh sb="0" eb="3">
      <t>コウレイシャ</t>
    </rPh>
    <rPh sb="3" eb="5">
      <t>フクシ</t>
    </rPh>
    <rPh sb="5" eb="7">
      <t>シセツ</t>
    </rPh>
    <rPh sb="7" eb="9">
      <t>カンリ</t>
    </rPh>
    <rPh sb="9" eb="11">
      <t>キキン</t>
    </rPh>
    <phoneticPr fontId="18"/>
  </si>
  <si>
    <t>文学振興基金</t>
    <rPh sb="0" eb="2">
      <t>ブンガク</t>
    </rPh>
    <rPh sb="2" eb="4">
      <t>シンコウ</t>
    </rPh>
    <rPh sb="4" eb="6">
      <t>キキン</t>
    </rPh>
    <phoneticPr fontId="18"/>
  </si>
  <si>
    <t>合併まちづくり基金</t>
    <rPh sb="0" eb="2">
      <t>ガッペイ</t>
    </rPh>
    <rPh sb="7" eb="9">
      <t>キキン</t>
    </rPh>
    <phoneticPr fontId="18"/>
  </si>
  <si>
    <t>国際交流基金</t>
    <rPh sb="0" eb="2">
      <t>コクサイ</t>
    </rPh>
    <rPh sb="2" eb="4">
      <t>コウリュウ</t>
    </rPh>
    <rPh sb="4" eb="6">
      <t>キキン</t>
    </rPh>
    <phoneticPr fontId="18"/>
  </si>
  <si>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</si>
  <si>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</si>
  <si>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</si>
  <si>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</si>
  <si>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</si>
  <si>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</si>
  <si>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</si>
  <si>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</si>
  <si>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</si>
  <si>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</si>
  <si>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</si>
  <si>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</si>
  <si>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</si>
  <si>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</si>
  <si>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</si>
  <si>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</si>
  <si>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将来負担比率、有形固定資産減価償却率共に類似団体平均値より低くなっており、将来負担の健全度は確保されていると考えている。
今後も、将来負担額の抑制を図るとともに、鹿児島市公共施設等総合管理計画等に基づき施設の長寿命化や施設総量の適正化等に取り組む。</t>
    <phoneticPr fontId="5"/>
  </si>
  <si>
    <t>将来負担比率と実質公債費比率は、共に類似団体平均値より低くなっており、公債費負担の健全度は確保されていると考えている。
今後も、将来負担額を抑制するとともに、充当可能財源等の増加を図り、将来負担比率の減少に努める。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</si>
</sst>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51613</c:v>
                </c:pt>
                <c:pt idx="1">
                  <c:v>50880</c:v>
                </c:pt>
                <c:pt idx="2">
                  <c:v>46395</c:v>
                </c:pt>
                <c:pt idx="3">
                  <c:v>48088</c:v>
                </c:pt>
                <c:pt idx="4">
                  <c:v>46457</c:v>
                </c:pt>
              </c:numCache>
            </c:numRef>
          </c:val>
          <c:smooth val="0"/>
          <c:extLst>
            <c:ext xmlns:c16="http://schemas.microsoft.com/office/drawing/2014/chart" uri="{C3380CC4-5D6E-409C-BE32-E72D297353CC}">
              <c16:uniqueId val="{00000000-F522-41F0-AFC7-9F1D797B2C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70007</c:v>
                </c:pt>
                <c:pt idx="1">
                  <c:v>61544</c:v>
                </c:pt>
                <c:pt idx="2">
                  <c:v>51553</c:v>
                </c:pt>
                <c:pt idx="3">
                  <c:v>53339</c:v>
                </c:pt>
                <c:pt idx="4">
                  <c:v>51611</c:v>
                </c:pt>
              </c:numCache>
            </c:numRef>
          </c:val>
          <c:smooth val="0"/>
          <c:extLst>
            <c:ext xmlns:c16="http://schemas.microsoft.com/office/drawing/2014/chart" uri="{C3380CC4-5D6E-409C-BE32-E72D297353CC}">
              <c16:uniqueId val="{00000001-F522-41F0-AFC7-9F1D797B2C7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4.16</c:v>
                </c:pt>
                <c:pt idx="1">
                  <c:v>5.43</c:v>
                </c:pt>
                <c:pt idx="2">
                  <c:v>4.47</c:v>
                </c:pt>
                <c:pt idx="3">
                  <c:v>4.51</c:v>
                </c:pt>
                <c:pt idx="4">
                  <c:v>4.54</c:v>
                </c:pt>
              </c:numCache>
            </c:numRef>
          </c:val>
          <c:extLst>
            <c:ext xmlns:c16="http://schemas.microsoft.com/office/drawing/2014/chart" uri="{C3380CC4-5D6E-409C-BE32-E72D297353CC}">
              <c16:uniqueId val="{00000000-D375-4B8D-8BF4-08149D6827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8.56</c:v>
                </c:pt>
                <c:pt idx="1">
                  <c:v>9.3699999999999992</c:v>
                </c:pt>
                <c:pt idx="2">
                  <c:v>9.42</c:v>
                </c:pt>
                <c:pt idx="3">
                  <c:v>9.39</c:v>
                </c:pt>
                <c:pt idx="4">
                  <c:v>8.17</c:v>
                </c:pt>
              </c:numCache>
            </c:numRef>
          </c:val>
          <c:extLst>
            <c:ext xmlns:c16="http://schemas.microsoft.com/office/drawing/2014/chart" uri="{C3380CC4-5D6E-409C-BE32-E72D297353CC}">
              <c16:uniqueId val="{00000001-D375-4B8D-8BF4-08149D68270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0.31</c:v>
                </c:pt>
                <c:pt idx="1">
                  <c:v>2.0299999999999998</c:v>
                </c:pt>
                <c:pt idx="2">
                  <c:v>-0.98</c:v>
                </c:pt>
                <c:pt idx="3">
                  <c:v>0.06</c:v>
                </c:pt>
                <c:pt idx="4">
                  <c:v>-1.07</c:v>
                </c:pt>
              </c:numCache>
            </c:numRef>
          </c:val>
          <c:smooth val="0"/>
          <c:extLst>
            <c:ext xmlns:c16="http://schemas.microsoft.com/office/drawing/2014/chart" uri="{C3380CC4-5D6E-409C-BE32-E72D297353CC}">
              <c16:uniqueId val="{00000002-D375-4B8D-8BF4-08149D68270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0.39</c:v>
                </c:pt>
                <c:pt idx="2">
                  <c:v>#N/A</c:v>
                </c:pt>
                <c:pt idx="3">
                  <c:v>0.46</c:v>
                </c:pt>
                <c:pt idx="4">
                  <c:v>#N/A</c:v>
                </c:pt>
                <c:pt idx="5">
                  <c:v>0.5</c:v>
                </c:pt>
                <c:pt idx="6">
                  <c:v>#N/A</c:v>
                </c:pt>
                <c:pt idx="7">
                  <c:v>0.38</c:v>
                </c:pt>
                <c:pt idx="8">
                  <c:v>#N/A</c:v>
                </c:pt>
                <c:pt idx="9">
                  <c:v>0.2</c:v>
                </c:pt>
              </c:numCache>
            </c:numRef>
          </c:val>
          <c:extLst>
            <c:ext xmlns:c16="http://schemas.microsoft.com/office/drawing/2014/chart" uri="{C3380CC4-5D6E-409C-BE32-E72D297353CC}">
              <c16:uniqueId val="{00000000-D67E-40F7-B8A6-AC0E03CBCCC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67E-40F7-B8A6-AC0E03CBCCCA}"/>
            </c:ext>
          </c:extLst>
        </c:ser>
        <c:ser>
          <c:idx val="2"/>
          <c:order val="2"/>
          <c:tx>
            <c:strRef>
              <c:f>データシート!$A$29</c:f>
              <c:strCache>
                <c:ptCount val="1"/>
                <c:pt idx="0">
                  <c:v>鹿児島市船舶事業特別会計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0.89</c:v>
                </c:pt>
                <c:pt idx="2">
                  <c:v>#N/A</c:v>
                </c:pt>
                <c:pt idx="3">
                  <c:v>0.86</c:v>
                </c:pt>
                <c:pt idx="4">
                  <c:v>#N/A</c:v>
                </c:pt>
                <c:pt idx="5">
                  <c:v>0.72</c:v>
                </c:pt>
                <c:pt idx="6">
                  <c:v>#N/A</c:v>
                </c:pt>
                <c:pt idx="7">
                  <c:v>0.67</c:v>
                </c:pt>
                <c:pt idx="8">
                  <c:v>#N/A</c:v>
                </c:pt>
                <c:pt idx="9">
                  <c:v>0.5</c:v>
                </c:pt>
              </c:numCache>
            </c:numRef>
          </c:val>
          <c:extLst>
            <c:ext xmlns:c16="http://schemas.microsoft.com/office/drawing/2014/chart" uri="{C3380CC4-5D6E-409C-BE32-E72D297353CC}">
              <c16:uniqueId val="{00000002-D67E-40F7-B8A6-AC0E03CBCCCA}"/>
            </c:ext>
          </c:extLst>
        </c:ser>
        <c:ser>
          <c:idx val="3"/>
          <c:order val="3"/>
          <c:tx>
            <c:strRef>
              <c:f>データシート!$A$30</c:f>
              <c:strCache>
                <c:ptCount val="1"/>
                <c:pt idx="0">
                  <c:v>鹿児島市交通事業特別会計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0.22</c:v>
                </c:pt>
                <c:pt idx="1">
                  <c:v>#N/A</c:v>
                </c:pt>
                <c:pt idx="2">
                  <c:v>#N/A</c:v>
                </c:pt>
                <c:pt idx="3">
                  <c:v>0.1</c:v>
                </c:pt>
                <c:pt idx="4">
                  <c:v>#N/A</c:v>
                </c:pt>
                <c:pt idx="5">
                  <c:v>2.09</c:v>
                </c:pt>
                <c:pt idx="6">
                  <c:v>#N/A</c:v>
                </c:pt>
                <c:pt idx="7">
                  <c:v>1.28</c:v>
                </c:pt>
                <c:pt idx="8">
                  <c:v>#N/A</c:v>
                </c:pt>
                <c:pt idx="9">
                  <c:v>0.8</c:v>
                </c:pt>
              </c:numCache>
            </c:numRef>
          </c:val>
          <c:extLst>
            <c:ext xmlns:c16="http://schemas.microsoft.com/office/drawing/2014/chart" uri="{C3380CC4-5D6E-409C-BE32-E72D297353CC}">
              <c16:uniqueId val="{00000003-D67E-40F7-B8A6-AC0E03CBCCCA}"/>
            </c:ext>
          </c:extLst>
        </c:ser>
        <c:ser>
          <c:idx val="4"/>
          <c:order val="4"/>
          <c:tx>
            <c:strRef>
              <c:f>データシート!$A$31</c:f>
              <c:strCache>
                <c:ptCount val="1"/>
                <c:pt idx="0">
                  <c:v>鹿児島市介護保険特別会計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0.22</c:v>
                </c:pt>
                <c:pt idx="2">
                  <c:v>#N/A</c:v>
                </c:pt>
                <c:pt idx="3">
                  <c:v>0.54</c:v>
                </c:pt>
                <c:pt idx="4">
                  <c:v>#N/A</c:v>
                </c:pt>
                <c:pt idx="5">
                  <c:v>0.49</c:v>
                </c:pt>
                <c:pt idx="6">
                  <c:v>#N/A</c:v>
                </c:pt>
                <c:pt idx="7">
                  <c:v>1.0900000000000001</c:v>
                </c:pt>
                <c:pt idx="8">
                  <c:v>#N/A</c:v>
                </c:pt>
                <c:pt idx="9">
                  <c:v>1.07</c:v>
                </c:pt>
              </c:numCache>
            </c:numRef>
          </c:val>
          <c:extLst>
            <c:ext xmlns:c16="http://schemas.microsoft.com/office/drawing/2014/chart" uri="{C3380CC4-5D6E-409C-BE32-E72D297353CC}">
              <c16:uniqueId val="{00000004-D67E-40F7-B8A6-AC0E03CBCCCA}"/>
            </c:ext>
          </c:extLst>
        </c:ser>
        <c:ser>
          <c:idx val="5"/>
          <c:order val="5"/>
          <c:tx>
            <c:strRef>
              <c:f>データシート!$A$32</c:f>
              <c:strCache>
                <c:ptCount val="1"/>
                <c:pt idx="0">
                  <c:v>鹿児島市公共下水道事業特別会計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2.46</c:v>
                </c:pt>
                <c:pt idx="2">
                  <c:v>#N/A</c:v>
                </c:pt>
                <c:pt idx="3">
                  <c:v>2.81</c:v>
                </c:pt>
                <c:pt idx="4">
                  <c:v>#N/A</c:v>
                </c:pt>
                <c:pt idx="5">
                  <c:v>3.42</c:v>
                </c:pt>
                <c:pt idx="6">
                  <c:v>#N/A</c:v>
                </c:pt>
                <c:pt idx="7">
                  <c:v>3.94</c:v>
                </c:pt>
                <c:pt idx="8">
                  <c:v>#N/A</c:v>
                </c:pt>
                <c:pt idx="9">
                  <c:v>4.08</c:v>
                </c:pt>
              </c:numCache>
            </c:numRef>
          </c:val>
          <c:extLst>
            <c:ext xmlns:c16="http://schemas.microsoft.com/office/drawing/2014/chart" uri="{C3380CC4-5D6E-409C-BE32-E72D297353CC}">
              <c16:uniqueId val="{00000005-D67E-40F7-B8A6-AC0E03CBCCCA}"/>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3.95</c:v>
                </c:pt>
                <c:pt idx="2">
                  <c:v>#N/A</c:v>
                </c:pt>
                <c:pt idx="3">
                  <c:v>5.1100000000000003</c:v>
                </c:pt>
                <c:pt idx="4">
                  <c:v>#N/A</c:v>
                </c:pt>
                <c:pt idx="5">
                  <c:v>4.1100000000000003</c:v>
                </c:pt>
                <c:pt idx="6">
                  <c:v>#N/A</c:v>
                </c:pt>
                <c:pt idx="7">
                  <c:v>4.2699999999999996</c:v>
                </c:pt>
                <c:pt idx="8">
                  <c:v>#N/A</c:v>
                </c:pt>
                <c:pt idx="9">
                  <c:v>4.4800000000000004</c:v>
                </c:pt>
              </c:numCache>
            </c:numRef>
          </c:val>
          <c:extLst>
            <c:ext xmlns:c16="http://schemas.microsoft.com/office/drawing/2014/chart" uri="{C3380CC4-5D6E-409C-BE32-E72D297353CC}">
              <c16:uniqueId val="{00000006-D67E-40F7-B8A6-AC0E03CBCCCA}"/>
            </c:ext>
          </c:extLst>
        </c:ser>
        <c:ser>
          <c:idx val="7"/>
          <c:order val="7"/>
          <c:tx>
            <c:strRef>
              <c:f>データシート!$A$34</c:f>
              <c:strCache>
                <c:ptCount val="1"/>
                <c:pt idx="0">
                  <c:v>鹿児島市水道事業特別会計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6.74</c:v>
                </c:pt>
                <c:pt idx="2">
                  <c:v>#N/A</c:v>
                </c:pt>
                <c:pt idx="3">
                  <c:v>7.52</c:v>
                </c:pt>
                <c:pt idx="4">
                  <c:v>#N/A</c:v>
                </c:pt>
                <c:pt idx="5">
                  <c:v>7.82</c:v>
                </c:pt>
                <c:pt idx="6">
                  <c:v>#N/A</c:v>
                </c:pt>
                <c:pt idx="7">
                  <c:v>7.57</c:v>
                </c:pt>
                <c:pt idx="8">
                  <c:v>#N/A</c:v>
                </c:pt>
                <c:pt idx="9">
                  <c:v>7.53</c:v>
                </c:pt>
              </c:numCache>
            </c:numRef>
          </c:val>
          <c:extLst>
            <c:ext xmlns:c16="http://schemas.microsoft.com/office/drawing/2014/chart" uri="{C3380CC4-5D6E-409C-BE32-E72D297353CC}">
              <c16:uniqueId val="{00000007-D67E-40F7-B8A6-AC0E03CBCCCA}"/>
            </c:ext>
          </c:extLst>
        </c:ser>
        <c:ser>
          <c:idx val="8"/>
          <c:order val="8"/>
          <c:tx>
            <c:strRef>
              <c:f>データシート!$A$35</c:f>
              <c:strCache>
                <c:ptCount val="1"/>
                <c:pt idx="0">
                  <c:v>鹿児島市病院事業特別会計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4.96</c:v>
                </c:pt>
                <c:pt idx="2">
                  <c:v>#N/A</c:v>
                </c:pt>
                <c:pt idx="3">
                  <c:v>4.2300000000000004</c:v>
                </c:pt>
                <c:pt idx="4">
                  <c:v>#N/A</c:v>
                </c:pt>
                <c:pt idx="5">
                  <c:v>7.59</c:v>
                </c:pt>
                <c:pt idx="6">
                  <c:v>#N/A</c:v>
                </c:pt>
                <c:pt idx="7">
                  <c:v>7.93</c:v>
                </c:pt>
                <c:pt idx="8">
                  <c:v>#N/A</c:v>
                </c:pt>
                <c:pt idx="9">
                  <c:v>8.9600000000000009</c:v>
                </c:pt>
              </c:numCache>
            </c:numRef>
          </c:val>
          <c:extLst>
            <c:ext xmlns:c16="http://schemas.microsoft.com/office/drawing/2014/chart" uri="{C3380CC4-5D6E-409C-BE32-E72D297353CC}">
              <c16:uniqueId val="{00000008-D67E-40F7-B8A6-AC0E03CBCCCA}"/>
            </c:ext>
          </c:extLst>
        </c:ser>
        <c:ser>
          <c:idx val="9"/>
          <c:order val="9"/>
          <c:tx>
            <c:strRef>
              <c:f>データシート!$A$36</c:f>
              <c:strCache>
                <c:ptCount val="1"/>
                <c:pt idx="0">
                  <c:v>鹿児島市国民健康保険事業特別会計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3.15</c:v>
                </c:pt>
                <c:pt idx="1">
                  <c:v>#N/A</c:v>
                </c:pt>
                <c:pt idx="2">
                  <c:v>3.97</c:v>
                </c:pt>
                <c:pt idx="3">
                  <c:v>#N/A</c:v>
                </c:pt>
                <c:pt idx="4">
                  <c:v>4.09</c:v>
                </c:pt>
                <c:pt idx="5">
                  <c:v>#N/A</c:v>
                </c:pt>
                <c:pt idx="6">
                  <c:v>2.89</c:v>
                </c:pt>
                <c:pt idx="7">
                  <c:v>#N/A</c:v>
                </c:pt>
                <c:pt idx="8">
                  <c:v>2.37</c:v>
                </c:pt>
                <c:pt idx="9">
                  <c:v>#N/A</c:v>
                </c:pt>
              </c:numCache>
            </c:numRef>
          </c:val>
          <c:extLst>
            <c:ext xmlns:c16="http://schemas.microsoft.com/office/drawing/2014/chart" uri="{C3380CC4-5D6E-409C-BE32-E72D297353CC}">
              <c16:uniqueId val="{00000009-D67E-40F7-B8A6-AC0E03CBCCC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23262</c:v>
                </c:pt>
                <c:pt idx="5">
                  <c:v>22902</c:v>
                </c:pt>
                <c:pt idx="8">
                  <c:v>22819</c:v>
                </c:pt>
                <c:pt idx="11">
                  <c:v>22409</c:v>
                </c:pt>
                <c:pt idx="14">
                  <c:v>22696</c:v>
                </c:pt>
              </c:numCache>
            </c:numRef>
          </c:val>
          <c:extLst>
            <c:ext xmlns:c16="http://schemas.microsoft.com/office/drawing/2014/chart" uri="{C3380CC4-5D6E-409C-BE32-E72D297353CC}">
              <c16:uniqueId val="{00000000-7B6E-4DD5-A7E6-B5B60B4AB6D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B6E-4DD5-A7E6-B5B60B4AB6D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66</c:v>
                </c:pt>
                <c:pt idx="3">
                  <c:v>67</c:v>
                </c:pt>
                <c:pt idx="6">
                  <c:v>67</c:v>
                </c:pt>
                <c:pt idx="9">
                  <c:v>73</c:v>
                </c:pt>
                <c:pt idx="12">
                  <c:v>63</c:v>
                </c:pt>
              </c:numCache>
            </c:numRef>
          </c:val>
          <c:extLst>
            <c:ext xmlns:c16="http://schemas.microsoft.com/office/drawing/2014/chart" uri="{C3380CC4-5D6E-409C-BE32-E72D297353CC}">
              <c16:uniqueId val="{00000002-7B6E-4DD5-A7E6-B5B60B4AB6D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B6E-4DD5-A7E6-B5B60B4AB6D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1596</c:v>
                </c:pt>
                <c:pt idx="3">
                  <c:v>1663</c:v>
                </c:pt>
                <c:pt idx="6">
                  <c:v>1591</c:v>
                </c:pt>
                <c:pt idx="9">
                  <c:v>1298</c:v>
                </c:pt>
                <c:pt idx="12">
                  <c:v>1171</c:v>
                </c:pt>
              </c:numCache>
            </c:numRef>
          </c:val>
          <c:extLst>
            <c:ext xmlns:c16="http://schemas.microsoft.com/office/drawing/2014/chart" uri="{C3380CC4-5D6E-409C-BE32-E72D297353CC}">
              <c16:uniqueId val="{00000004-7B6E-4DD5-A7E6-B5B60B4AB6D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B6E-4DD5-A7E6-B5B60B4AB6D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B6E-4DD5-A7E6-B5B60B4AB6D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26003</c:v>
                </c:pt>
                <c:pt idx="3">
                  <c:v>25216</c:v>
                </c:pt>
                <c:pt idx="6">
                  <c:v>23842</c:v>
                </c:pt>
                <c:pt idx="9">
                  <c:v>23539</c:v>
                </c:pt>
                <c:pt idx="12">
                  <c:v>24172</c:v>
                </c:pt>
              </c:numCache>
            </c:numRef>
          </c:val>
          <c:extLst>
            <c:ext xmlns:c16="http://schemas.microsoft.com/office/drawing/2014/chart" uri="{C3380CC4-5D6E-409C-BE32-E72D297353CC}">
              <c16:uniqueId val="{00000007-7B6E-4DD5-A7E6-B5B60B4AB6D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4403</c:v>
                </c:pt>
                <c:pt idx="2">
                  <c:v>#N/A</c:v>
                </c:pt>
                <c:pt idx="3">
                  <c:v>#N/A</c:v>
                </c:pt>
                <c:pt idx="4">
                  <c:v>4044</c:v>
                </c:pt>
                <c:pt idx="5">
                  <c:v>#N/A</c:v>
                </c:pt>
                <c:pt idx="6">
                  <c:v>#N/A</c:v>
                </c:pt>
                <c:pt idx="7">
                  <c:v>2681</c:v>
                </c:pt>
                <c:pt idx="8">
                  <c:v>#N/A</c:v>
                </c:pt>
                <c:pt idx="9">
                  <c:v>#N/A</c:v>
                </c:pt>
                <c:pt idx="10">
                  <c:v>2501</c:v>
                </c:pt>
                <c:pt idx="11">
                  <c:v>#N/A</c:v>
                </c:pt>
                <c:pt idx="12">
                  <c:v>#N/A</c:v>
                </c:pt>
                <c:pt idx="13">
                  <c:v>2710</c:v>
                </c:pt>
                <c:pt idx="14">
                  <c:v>#N/A</c:v>
                </c:pt>
              </c:numCache>
            </c:numRef>
          </c:val>
          <c:smooth val="0"/>
          <c:extLst>
            <c:ext xmlns:c16="http://schemas.microsoft.com/office/drawing/2014/chart" uri="{C3380CC4-5D6E-409C-BE32-E72D297353CC}">
              <c16:uniqueId val="{00000008-7B6E-4DD5-A7E6-B5B60B4AB6D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201802</c:v>
                </c:pt>
                <c:pt idx="5">
                  <c:v>203650</c:v>
                </c:pt>
                <c:pt idx="8">
                  <c:v>201019</c:v>
                </c:pt>
                <c:pt idx="11">
                  <c:v>198455</c:v>
                </c:pt>
                <c:pt idx="14">
                  <c:v>195134</c:v>
                </c:pt>
              </c:numCache>
            </c:numRef>
          </c:val>
          <c:extLst>
            <c:ext xmlns:c16="http://schemas.microsoft.com/office/drawing/2014/chart" uri="{C3380CC4-5D6E-409C-BE32-E72D297353CC}">
              <c16:uniqueId val="{00000000-A0F8-452F-968F-B5D8B85DC60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57828</c:v>
                </c:pt>
                <c:pt idx="5">
                  <c:v>58597</c:v>
                </c:pt>
                <c:pt idx="8">
                  <c:v>55862</c:v>
                </c:pt>
                <c:pt idx="11">
                  <c:v>58993</c:v>
                </c:pt>
                <c:pt idx="14">
                  <c:v>55361</c:v>
                </c:pt>
              </c:numCache>
            </c:numRef>
          </c:val>
          <c:extLst>
            <c:ext xmlns:c16="http://schemas.microsoft.com/office/drawing/2014/chart" uri="{C3380CC4-5D6E-409C-BE32-E72D297353CC}">
              <c16:uniqueId val="{00000001-A0F8-452F-968F-B5D8B85DC60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50920</c:v>
                </c:pt>
                <c:pt idx="5">
                  <c:v>49710</c:v>
                </c:pt>
                <c:pt idx="8">
                  <c:v>51661</c:v>
                </c:pt>
                <c:pt idx="11">
                  <c:v>51157</c:v>
                </c:pt>
                <c:pt idx="14">
                  <c:v>49711</c:v>
                </c:pt>
              </c:numCache>
            </c:numRef>
          </c:val>
          <c:extLst>
            <c:ext xmlns:c16="http://schemas.microsoft.com/office/drawing/2014/chart" uri="{C3380CC4-5D6E-409C-BE32-E72D297353CC}">
              <c16:uniqueId val="{00000002-A0F8-452F-968F-B5D8B85DC60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0F8-452F-968F-B5D8B85DC60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0F8-452F-968F-B5D8B85DC60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285</c:v>
                </c:pt>
                <c:pt idx="3">
                  <c:v>290</c:v>
                </c:pt>
                <c:pt idx="6">
                  <c:v>196</c:v>
                </c:pt>
                <c:pt idx="9">
                  <c:v>207</c:v>
                </c:pt>
                <c:pt idx="12">
                  <c:v>303</c:v>
                </c:pt>
              </c:numCache>
            </c:numRef>
          </c:val>
          <c:extLst>
            <c:ext xmlns:c16="http://schemas.microsoft.com/office/drawing/2014/chart" uri="{C3380CC4-5D6E-409C-BE32-E72D297353CC}">
              <c16:uniqueId val="{00000005-A0F8-452F-968F-B5D8B85DC60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33266</c:v>
                </c:pt>
                <c:pt idx="3">
                  <c:v>33941</c:v>
                </c:pt>
                <c:pt idx="6">
                  <c:v>32355</c:v>
                </c:pt>
                <c:pt idx="9">
                  <c:v>31932</c:v>
                </c:pt>
                <c:pt idx="12">
                  <c:v>31750</c:v>
                </c:pt>
              </c:numCache>
            </c:numRef>
          </c:val>
          <c:extLst>
            <c:ext xmlns:c16="http://schemas.microsoft.com/office/drawing/2014/chart" uri="{C3380CC4-5D6E-409C-BE32-E72D297353CC}">
              <c16:uniqueId val="{00000006-A0F8-452F-968F-B5D8B85DC60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0F8-452F-968F-B5D8B85DC60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24947</c:v>
                </c:pt>
                <c:pt idx="3">
                  <c:v>24509</c:v>
                </c:pt>
                <c:pt idx="6">
                  <c:v>24523</c:v>
                </c:pt>
                <c:pt idx="9">
                  <c:v>26223</c:v>
                </c:pt>
                <c:pt idx="12">
                  <c:v>24399</c:v>
                </c:pt>
              </c:numCache>
            </c:numRef>
          </c:val>
          <c:extLst>
            <c:ext xmlns:c16="http://schemas.microsoft.com/office/drawing/2014/chart" uri="{C3380CC4-5D6E-409C-BE32-E72D297353CC}">
              <c16:uniqueId val="{00000008-A0F8-452F-968F-B5D8B85DC60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636</c:v>
                </c:pt>
                <c:pt idx="3">
                  <c:v>580</c:v>
                </c:pt>
                <c:pt idx="6">
                  <c:v>524</c:v>
                </c:pt>
                <c:pt idx="9">
                  <c:v>524</c:v>
                </c:pt>
                <c:pt idx="12">
                  <c:v>413</c:v>
                </c:pt>
              </c:numCache>
            </c:numRef>
          </c:val>
          <c:extLst>
            <c:ext xmlns:c16="http://schemas.microsoft.com/office/drawing/2014/chart" uri="{C3380CC4-5D6E-409C-BE32-E72D297353CC}">
              <c16:uniqueId val="{00000009-A0F8-452F-968F-B5D8B85DC60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280358</c:v>
                </c:pt>
                <c:pt idx="3">
                  <c:v>280124</c:v>
                </c:pt>
                <c:pt idx="6">
                  <c:v>278200</c:v>
                </c:pt>
                <c:pt idx="9">
                  <c:v>273389</c:v>
                </c:pt>
                <c:pt idx="12">
                  <c:v>270579</c:v>
                </c:pt>
              </c:numCache>
            </c:numRef>
          </c:val>
          <c:extLst>
            <c:ext xmlns:c16="http://schemas.microsoft.com/office/drawing/2014/chart" uri="{C3380CC4-5D6E-409C-BE32-E72D297353CC}">
              <c16:uniqueId val="{0000000A-A0F8-452F-968F-B5D8B85DC60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28943</c:v>
                </c:pt>
                <c:pt idx="2">
                  <c:v>#N/A</c:v>
                </c:pt>
                <c:pt idx="3">
                  <c:v>#N/A</c:v>
                </c:pt>
                <c:pt idx="4">
                  <c:v>27486</c:v>
                </c:pt>
                <c:pt idx="5">
                  <c:v>#N/A</c:v>
                </c:pt>
                <c:pt idx="6">
                  <c:v>#N/A</c:v>
                </c:pt>
                <c:pt idx="7">
                  <c:v>27258</c:v>
                </c:pt>
                <c:pt idx="8">
                  <c:v>#N/A</c:v>
                </c:pt>
                <c:pt idx="9">
                  <c:v>#N/A</c:v>
                </c:pt>
                <c:pt idx="10">
                  <c:v>23671</c:v>
                </c:pt>
                <c:pt idx="11">
                  <c:v>#N/A</c:v>
                </c:pt>
                <c:pt idx="12">
                  <c:v>#N/A</c:v>
                </c:pt>
                <c:pt idx="13">
                  <c:v>27238</c:v>
                </c:pt>
                <c:pt idx="14">
                  <c:v>#N/A</c:v>
                </c:pt>
              </c:numCache>
            </c:numRef>
          </c:val>
          <c:smooth val="0"/>
          <c:extLst>
            <c:ext xmlns:c16="http://schemas.microsoft.com/office/drawing/2014/chart" uri="{C3380CC4-5D6E-409C-BE32-E72D297353CC}">
              <c16:uniqueId val="{0000000B-A0F8-452F-968F-B5D8B85DC60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12209</c:v>
                </c:pt>
                <c:pt idx="1">
                  <c:v>12216</c:v>
                </c:pt>
                <c:pt idx="2">
                  <c:v>10721</c:v>
                </c:pt>
              </c:numCache>
            </c:numRef>
          </c:val>
          <c:extLst>
            <c:ext xmlns:c16="http://schemas.microsoft.com/office/drawing/2014/chart" uri="{C3380CC4-5D6E-409C-BE32-E72D297353CC}">
              <c16:uniqueId val="{00000000-C643-442F-8E37-5F8D842143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14597</c:v>
                </c:pt>
                <c:pt idx="1">
                  <c:v>14831</c:v>
                </c:pt>
                <c:pt idx="2">
                  <c:v>14083</c:v>
                </c:pt>
              </c:numCache>
            </c:numRef>
          </c:val>
          <c:extLst>
            <c:ext xmlns:c16="http://schemas.microsoft.com/office/drawing/2014/chart" uri="{C3380CC4-5D6E-409C-BE32-E72D297353CC}">
              <c16:uniqueId val="{00000001-C643-442F-8E37-5F8D842143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26062</c:v>
                </c:pt>
                <c:pt idx="1">
                  <c:v>24606</c:v>
                </c:pt>
                <c:pt idx="2">
                  <c:v>23853</c:v>
                </c:pt>
              </c:numCache>
            </c:numRef>
          </c:val>
          <c:extLst>
            <c:ext xmlns:c16="http://schemas.microsoft.com/office/drawing/2014/chart" uri="{C3380CC4-5D6E-409C-BE32-E72D297353CC}">
              <c16:uniqueId val="{00000002-C643-442F-8E37-5F8D842143A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{A830A347-3E29-43E7-99EB-29F750CC5403}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21B-4154-966E-A238BDBEF5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{CCC722FB-5644-4AA8-92D3-A09974B5DA5B}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21B-4154-966E-A238BDBEF5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{71CD186A-5C30-41A2-BB07-7065CE0F3B4B}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21B-4154-966E-A238BDBEF5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{2C5530A4-D6C1-4928-8340-FF43B6559A37}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21B-4154-966E-A238BDBEF5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{5C63D932-FEEC-43CB-AEEA-7E56078F917D}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21B-4154-966E-A238BDBEF5AD}"/>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{7C71469A-6A74-41D6-94F7-8B396A8F81F2}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21B-4154-966E-A238BDBEF5AD}"/>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{AFB1DA20-5B3D-4331-9193-11B6806FE0AC}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21B-4154-966E-A238BDBEF5AD}"/>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{96C48F0C-CA89-457C-9650-01182B43C85C}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21B-4154-966E-A238BDBEF5AD}"/>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{FA2B20FB-D0D4-4A4B-BDF1-F563C9D98A3E}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21B-4154-966E-A238BDBEF5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54.8</c:v>
                </c:pt>
                <c:pt idx="16">
                  <c:v>56.2</c:v>
                </c:pt>
                <c:pt idx="24">
                  <c:v>57.6</c:v>
                </c:pt>
                <c:pt idx="32">
                  <c:v>58.6</c:v>
                </c:pt>
              </c:numCache>
            </c:numRef>
          </c:xVal>
          <c:yVal>
            <c:numRef>
              <c:f>公会計指標分析・財政指標組合せ分析表!$BP$51:$DC$51</c:f>
              <c:numCache>
                <c:formatCode>#,##0.0;"▲ "#,##0.0</c:formatCode>
                <c:ptCount val="40"/>
                <c:pt idx="8">
                  <c:v>24.4</c:v>
                </c:pt>
                <c:pt idx="16">
                  <c:v>24.2</c:v>
                </c:pt>
                <c:pt idx="24">
                  <c:v>21</c:v>
                </c:pt>
                <c:pt idx="32">
                  <c:v>23.9</c:v>
                </c:pt>
              </c:numCache>
            </c:numRef>
          </c:yVal>
          <c:smooth val="0"/>
          <c:extLst>
            <c:ext xmlns:c16="http://schemas.microsoft.com/office/drawing/2014/chart" uri="{C3380CC4-5D6E-409C-BE32-E72D297353CC}">
              <c16:uniqueId val="{00000009-921B-4154-966E-A238BDBEF5A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{B08CBB73-3705-4EA2-A308-A9DDAD403094}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21B-4154-966E-A238BDBEF5A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{3C07CE67-71D1-4AE0-8A10-2CEBA64C9B16}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21B-4154-966E-A238BDBEF5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{4AF5A2C7-C421-4BEE-ACAB-0FF7B64A294F}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21B-4154-966E-A238BDBEF5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{6EDB04F7-BC69-4DC9-95F7-A2AF2C0C99BD}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21B-4154-966E-A238BDBEF5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{40857BDD-EDC9-41A8-BD3A-F11DECBFA189}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21B-4154-966E-A238BDBEF5AD}"/>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{2A558FC5-4673-4E95-889E-1053DB557D72}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21B-4154-966E-A238BDBEF5AD}"/>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{72FD8C48-C78A-4AFA-B2ED-5C1C0FD2D2A2}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21B-4154-966E-A238BDBEF5AD}"/>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{1398A90B-1CA7-45E3-A76E-45617C23A45B}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21B-4154-966E-A238BDBEF5AD}"/>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{66CE5571-222D-46F9-B581-8A076433E77C}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21B-4154-966E-A238BDBEF5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59.3</c:v>
                </c:pt>
                <c:pt idx="24">
                  <c:v>60</c:v>
                </c:pt>
                <c:pt idx="32">
                  <c:v>60.8</c:v>
                </c:pt>
              </c:numCache>
            </c:numRef>
          </c:xVal>
          <c:yVal>
            <c:numRef>
              <c:f>公会計指標分析・財政指標組合せ分析表!$BP$55:$DC$55</c:f>
              <c:numCache>
                <c:formatCode>#,##0.0;"▲ "#,##0.0</c:formatCode>
                <c:ptCount val="40"/>
                <c:pt idx="8">
                  <c:v>41.4</c:v>
                </c:pt>
                <c:pt idx="16">
                  <c:v>38.9</c:v>
                </c:pt>
                <c:pt idx="24">
                  <c:v>37.6</c:v>
                </c:pt>
                <c:pt idx="32">
                  <c:v>34</c:v>
                </c:pt>
              </c:numCache>
            </c:numRef>
          </c:yVal>
          <c:smooth val="0"/>
          <c:extLst>
            <c:ext xmlns:c16="http://schemas.microsoft.com/office/drawing/2014/chart" uri="{C3380CC4-5D6E-409C-BE32-E72D297353CC}">
              <c16:uniqueId val="{00000013-921B-4154-966E-A238BDBEF5AD}"/>
            </c:ext>
          </c:extLst>
        </c:ser>
        <c:dLbls>
          <c:showLegendKey val="0"/>
          <c:showVal val="1"/>
          <c:showCatName val="0"/>
          <c:showSerName val="0"/>
          <c:showPercent val="0"/>
          <c:showBubbleSize val="0"/>
        </c:dLbls>
        <c:axId val="46179840"/>
        <c:axId val="46181760"/>
      </c:scatterChart>
      <c:valAx>
        <c:axId val="46179840"/>
        <c:scaling>
          <c:orientation val="minMax"/>
          <c:max val="61.3"/>
          <c:min val="54.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5"/>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{43AC3623-EA52-42BD-A44C-D2639E96DA80}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34A-44B9-960F-9D4BB864BF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{B1586458-5569-4507-8BCF-F7DE0F9E7EF0}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4A-44B9-960F-9D4BB864BF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{4CCD6D75-661E-43EB-86E6-5E513666FCB0}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4A-44B9-960F-9D4BB864BF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{321E7F4D-5D7A-4DB6-9853-15C743BCA657}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4A-44B9-960F-9D4BB864BF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{2C18FE60-B5A3-46AD-8740-16E7FBD75E93}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4A-44B9-960F-9D4BB864BF2A}"/>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{83ADE118-B16C-4A94-B203-2B1907993303}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34A-44B9-960F-9D4BB864BF2A}"/>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{8C9F02BF-E0E6-4080-9C45-72C771D3B202}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34A-44B9-960F-9D4BB864BF2A}"/>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{9B1AF7F9-F0A0-4A79-BE54-6E875F4A524C}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34A-44B9-960F-9D4BB864BF2A}"/>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{D71589BE-C03F-4E5E-8353-146E788F1E3D}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34A-44B9-960F-9D4BB864BF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3.9</c:v>
                </c:pt>
                <c:pt idx="16">
                  <c:v>3.2</c:v>
                </c:pt>
                <c:pt idx="24">
                  <c:v>2.7</c:v>
                </c:pt>
                <c:pt idx="32">
                  <c:v>2.2999999999999998</c:v>
                </c:pt>
              </c:numCache>
            </c:numRef>
          </c:xVal>
          <c:yVal>
            <c:numRef>
              <c:f>公会計指標分析・財政指標組合せ分析表!$BP$73:$DC$73</c:f>
              <c:numCache>
                <c:formatCode>#,##0.0;"▲ "#,##0.0</c:formatCode>
                <c:ptCount val="40"/>
                <c:pt idx="0">
                  <c:v>25.6</c:v>
                </c:pt>
                <c:pt idx="8">
                  <c:v>24.4</c:v>
                </c:pt>
                <c:pt idx="16">
                  <c:v>24.2</c:v>
                </c:pt>
                <c:pt idx="24">
                  <c:v>21</c:v>
                </c:pt>
                <c:pt idx="32">
                  <c:v>23.9</c:v>
                </c:pt>
              </c:numCache>
            </c:numRef>
          </c:yVal>
          <c:smooth val="0"/>
          <c:extLst>
            <c:ext xmlns:c16="http://schemas.microsoft.com/office/drawing/2014/chart" uri="{C3380CC4-5D6E-409C-BE32-E72D297353CC}">
              <c16:uniqueId val="{00000009-A34A-44B9-960F-9D4BB864BF2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{A6411B3D-B891-4ACB-BD53-82E6F5368E2A}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34A-44B9-960F-9D4BB864BF2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{8752132E-46BD-4376-B00B-8AC8A5DCB8A6}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4A-44B9-960F-9D4BB864BF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{ACAB814F-7175-47CB-8A6E-701B51012EBE}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4A-44B9-960F-9D4BB864BF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{25635918-7FE6-49EA-A211-2F46125C711D}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4A-44B9-960F-9D4BB864BF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{874CDD67-7D23-4553-AC88-81FCA12DB2E6}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4A-44B9-960F-9D4BB864BF2A}"/>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{3E20C73F-A466-44F7-8B8F-ADA840EE0FA7}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34A-44B9-960F-9D4BB864BF2A}"/>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{416A9514-7F9B-4159-8F02-84B32986AB1D}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34A-44B9-960F-9D4BB864BF2A}"/>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{793BDA2B-2A3C-4EEC-90A9-D042F668DE06}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34A-44B9-960F-9D4BB864BF2A}"/>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{54855E34-E7E1-4B90-B84B-F0E3A1CC7207}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34A-44B9-960F-9D4BB864BF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6.7</c:v>
                </c:pt>
                <c:pt idx="16">
                  <c:v>6.4</c:v>
                </c:pt>
                <c:pt idx="24">
                  <c:v>6.1</c:v>
                </c:pt>
                <c:pt idx="32">
                  <c:v>5.9</c:v>
                </c:pt>
              </c:numCache>
            </c:numRef>
          </c:xVal>
          <c:yVal>
            <c:numRef>
              <c:f>公会計指標分析・財政指標組合せ分析表!$BP$77:$DC$77</c:f>
              <c:numCache>
                <c:formatCode>#,##0.0;"▲ "#,##0.0</c:formatCode>
                <c:ptCount val="40"/>
                <c:pt idx="0">
                  <c:v>47</c:v>
                </c:pt>
                <c:pt idx="8">
                  <c:v>41.4</c:v>
                </c:pt>
                <c:pt idx="16">
                  <c:v>38.9</c:v>
                </c:pt>
                <c:pt idx="24">
                  <c:v>37.6</c:v>
                </c:pt>
                <c:pt idx="32">
                  <c:v>34</c:v>
                </c:pt>
              </c:numCache>
            </c:numRef>
          </c:yVal>
          <c:smooth val="0"/>
          <c:extLst>
            <c:ext xmlns:c16="http://schemas.microsoft.com/office/drawing/2014/chart" uri="{C3380CC4-5D6E-409C-BE32-E72D297353CC}">
              <c16:uniqueId val="{00000013-A34A-44B9-960F-9D4BB864BF2A}"/>
            </c:ext>
          </c:extLst>
        </c:ser>
        <c:dLbls>
          <c:showLegendKey val="0"/>
          <c:showVal val="1"/>
          <c:showCatName val="0"/>
          <c:showSerName val="0"/>
          <c:showPercent val="0"/>
          <c:showBubbleSize val="0"/>
        </c:dLbls>
        <c:axId val="84219776"/>
        <c:axId val="84234240"/>
      </c:scatterChart>
      <c:valAx>
        <c:axId val="84219776"/>
        <c:scaling>
          <c:orientation val="minMax"/>
          <c:max val="7.8"/>
          <c:min val="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2"/>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鹿児島県鹿児島市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元利償還金が増加したことにより、３０年度は</a:t>
          </a:r>
          <a:r>
            <a:rPr kumimoji="1" lang="ja-JP" altLang="ja-JP" sz="1100">
              <a:solidFill>
                <a:schemeClr val="dk1"/>
              </a:solidFill>
              <a:effectLst/>
              <a:latin typeface="+mn-lt"/>
              <a:ea typeface="+mn-ea"/>
              <a:cs typeface="+mn-cs"/>
            </a:rPr>
            <a:t>実質公債費比率の分子</a:t>
          </a:r>
          <a:r>
            <a:rPr kumimoji="1" lang="ja-JP" altLang="en-US" sz="1100">
              <a:solidFill>
                <a:schemeClr val="dk1"/>
              </a:solidFill>
              <a:effectLst/>
              <a:latin typeface="+mn-lt"/>
              <a:ea typeface="+mn-ea"/>
              <a:cs typeface="+mn-cs"/>
            </a:rPr>
            <a:t>が上昇したが、過去５年間で見ると減少傾向にある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今後も、借入額を元金償還額の範囲内に抑制するなど、実質的な市債残高を減少させ、健全財政の維持に努める。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満期一括償還地方債の借入はなし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鹿児島県鹿児島市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一般会計等に係る地方債の現在高や基準財政需要額算入見込額は横ばいで推移しており、一定の水準を保っていることから、健全な財政を維持できているものと考えている。</a:t>
          </a:r>
          <a:endParaRPr lang="ja-JP" altLang="ja-JP" sz="1400">
            <a:effectLst/>
          </a:endParaRPr>
        </a:p>
        <a:p>
          <a:r>
            <a:rPr kumimoji="1" lang="ja-JP" altLang="ja-JP" sz="1100">
              <a:solidFill>
                <a:schemeClr val="dk1"/>
              </a:solidFill>
              <a:effectLst/>
              <a:latin typeface="+mn-lt"/>
              <a:ea typeface="+mn-ea"/>
              <a:cs typeface="+mn-cs"/>
            </a:rPr>
            <a:t>　今後も、将来負担額を抑制するとともに、充当可能財源等の増加を図り、将来負担比率の減少に努める。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鹿児島県鹿児島市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決算剰余金等を減債基金に約２</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８</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億円、建設事業基金に約</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２９</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６</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億円積み立てた一方</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、清掃工場の施設整備</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や食肉センター施設整備</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等に充てるため、建設事業基金を</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３０</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億円取り崩したこと、市債償還のため減債基金を約</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３５</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億円取り崩した</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こと等により、基金全体としては約</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３０</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０</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億円の減となった。</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今後は、本市を取り巻く財政状況が一段と厳しくなることが予想されることから、基金残高に配慮し、年度間の財源調整機能を果たせる額を確保する。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・建設事業基金：大規模な市施設の整備事業又は公共用地取得事業に必要な資金に充てる。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・合併まちづくり基金：新市まちづくり計画に基づくソフト事業で、新市の一体感の醸成に資する事業又は旧市町村単位の地域振興事業に必要な資金に充てる。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・建設事業基金：決算剰余金等を</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２９</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６</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億円積み立てた一方で、</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清掃工場の施設整備</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や食肉センター施設整備</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等の財源として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３０</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億円を充当したことにより減少。</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・合併まちづくり基金：基金の運用利子約５百万円を積み立てた一方で、コミュニティビジョン推進事業や鹿児島マラソン開催事業等の財源として４億円を充当したことにより減少。</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・建設事業</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：新清掃工場や国体関連施設等の大規模施設の建設が予定されていることから、</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令和元年度は３０憶円、２</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億円を取り崩す予定。</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・合併まちづくり基金：地域住民の連携強化と地域振興等を図るため、毎年４億円を取り崩す予定。</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基金の運用利子約</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５</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百万円を積み立てた一方、</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１５．０億円の</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基金の取り崩し</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行ったことから、財政調整基金は約</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１４．９億円</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となった。</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今後は、本市を取り巻く財政状況が一段と厳しくなることが予想されることから、基金残高に配慮し、年度間の財源調整機能を果たせる額を確保する。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決算剰余金等約２</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８</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億円を積み立てた一方、市債償還のため約</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３５</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億円取り崩したことから、減債基金は約</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億円の</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今後も社会基盤整備等に係る市債の活用が見込まれており、公債費の財源確保が必要なことから、基金残高に配慮し、年度間の財源調整機能を果たせる額を確保する。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604,631
601,641
547.58
249,956,714
242,420,646
5,953,912
131,196,323
270,579,012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過去に取得した固定資産の減価償却費が投資的経費を上回っていることから、数値が上昇している。</a:t>
          </a:r>
        </a:p>
        <a:p>
          <a:r>
            <a:rPr kumimoji="1" lang="ja-JP" altLang="en-US" sz="1100">
              <a:latin typeface="ＭＳ Ｐゴシック" panose="020B0600070205080204" pitchFamily="50" charset="-128"/>
              <a:ea typeface="ＭＳ Ｐゴシック" panose="020B0600070205080204" pitchFamily="50" charset="-128"/>
            </a:rPr>
            <a:t>　今後も、鹿児島市公共施設等総合管理計画等に基づき施設の長寿命化や施設総量の適正化等に取り組む。</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62" name="直線コネクタ 61"/>
        <xdr:cNvCxnSpPr/>
      </xdr:nvCxnSpPr>
      <xdr:spPr>
        <a:xfrm flipV="1">
          <a:off x="4760595" y="5501386"/>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3" name="有形固定資産減価償却率最小値テキスト"/>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4" name="直線コネクタ 63"/>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99458</xdr:rowOff>
    </xdr:from>
    <xdr:ext cx="405111" cy="259045"/>
    <xdr:sp macro="" textlink="">
      <xdr:nvSpPr>
        <xdr:cNvPr id="67" name="有形固定資産減価償却率平均値テキスト"/>
        <xdr:cNvSpPr txBox="1"/>
      </xdr:nvSpPr>
      <xdr:spPr>
        <a:xfrm>
          <a:off x="4813300" y="6014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8" name="フローチャート: 判断 67"/>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69" name="フローチャート: 判断 68"/>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141351</xdr:rowOff>
    </xdr:from>
    <xdr:to>
      <xdr:col>15</xdr:col>
      <xdr:colOff>187325</xdr:colOff>
      <xdr:row>32</xdr:row>
      <xdr:rowOff>71501</xdr:rowOff>
    </xdr:to>
    <xdr:sp macro="" textlink="">
      <xdr:nvSpPr>
        <xdr:cNvPr id="70" name="フローチャート: 判断 69"/>
        <xdr:cNvSpPr/>
      </xdr:nvSpPr>
      <xdr:spPr>
        <a:xfrm>
          <a:off x="3238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71" name="フローチャート: 判断 70"/>
        <xdr:cNvSpPr/>
      </xdr:nvSpPr>
      <xdr:spPr>
        <a:xfrm>
          <a:off x="2476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127</xdr:rowOff>
    </xdr:from>
    <xdr:to>
      <xdr:col>23</xdr:col>
      <xdr:colOff>136525</xdr:colOff>
      <xdr:row>32</xdr:row>
      <xdr:rowOff>101727</xdr:rowOff>
    </xdr:to>
    <xdr:sp macro="" textlink="">
      <xdr:nvSpPr>
        <xdr:cNvPr id="77" name="楕円 76"/>
        <xdr:cNvSpPr/>
      </xdr:nvSpPr>
      <xdr:spPr>
        <a:xfrm>
          <a:off x="47117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150004</xdr:rowOff>
    </xdr:from>
    <xdr:ext cx="405111" cy="259045"/>
    <xdr:sp macro="" textlink="">
      <xdr:nvSpPr>
        <xdr:cNvPr id="78" name="有形固定資産減価償却率該当値テキスト"/>
        <xdr:cNvSpPr txBox="1"/>
      </xdr:nvSpPr>
      <xdr:spPr>
        <a:xfrm>
          <a:off x="4813300" y="6236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43307</xdr:rowOff>
    </xdr:from>
    <xdr:to>
      <xdr:col>19</xdr:col>
      <xdr:colOff>187325</xdr:colOff>
      <xdr:row>32</xdr:row>
      <xdr:rowOff>144907</xdr:rowOff>
    </xdr:to>
    <xdr:sp macro="" textlink="">
      <xdr:nvSpPr>
        <xdr:cNvPr id="79" name="楕円 78"/>
        <xdr:cNvSpPr/>
      </xdr:nvSpPr>
      <xdr:spPr>
        <a:xfrm>
          <a:off x="4000500" y="630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50927</xdr:rowOff>
    </xdr:from>
    <xdr:to>
      <xdr:col>23</xdr:col>
      <xdr:colOff>85725</xdr:colOff>
      <xdr:row>32</xdr:row>
      <xdr:rowOff>94107</xdr:rowOff>
    </xdr:to>
    <xdr:cxnSp macro="">
      <xdr:nvCxnSpPr>
        <xdr:cNvPr id="80" name="直線コネクタ 79"/>
        <xdr:cNvCxnSpPr/>
      </xdr:nvCxnSpPr>
      <xdr:spPr>
        <a:xfrm flipV="1">
          <a:off x="4051300" y="6308852"/>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103759</xdr:rowOff>
    </xdr:from>
    <xdr:to>
      <xdr:col>15</xdr:col>
      <xdr:colOff>187325</xdr:colOff>
      <xdr:row>33</xdr:row>
      <xdr:rowOff>33909</xdr:rowOff>
    </xdr:to>
    <xdr:sp macro="" textlink="">
      <xdr:nvSpPr>
        <xdr:cNvPr id="81" name="楕円 80"/>
        <xdr:cNvSpPr/>
      </xdr:nvSpPr>
      <xdr:spPr>
        <a:xfrm>
          <a:off x="32385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94107</xdr:rowOff>
    </xdr:from>
    <xdr:to>
      <xdr:col>19</xdr:col>
      <xdr:colOff>136525</xdr:colOff>
      <xdr:row>32</xdr:row>
      <xdr:rowOff>154559</xdr:rowOff>
    </xdr:to>
    <xdr:cxnSp macro="">
      <xdr:nvCxnSpPr>
        <xdr:cNvPr id="82" name="直線コネクタ 81"/>
        <xdr:cNvCxnSpPr/>
      </xdr:nvCxnSpPr>
      <xdr:spPr>
        <a:xfrm flipV="1">
          <a:off x="3289300" y="6352032"/>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164211</xdr:rowOff>
    </xdr:from>
    <xdr:to>
      <xdr:col>11</xdr:col>
      <xdr:colOff>187325</xdr:colOff>
      <xdr:row>33</xdr:row>
      <xdr:rowOff>94361</xdr:rowOff>
    </xdr:to>
    <xdr:sp macro="" textlink="">
      <xdr:nvSpPr>
        <xdr:cNvPr id="83" name="楕円 82"/>
        <xdr:cNvSpPr/>
      </xdr:nvSpPr>
      <xdr:spPr>
        <a:xfrm>
          <a:off x="24765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154559</xdr:rowOff>
    </xdr:from>
    <xdr:to>
      <xdr:col>15</xdr:col>
      <xdr:colOff>136525</xdr:colOff>
      <xdr:row>33</xdr:row>
      <xdr:rowOff>43561</xdr:rowOff>
    </xdr:to>
    <xdr:cxnSp macro="">
      <xdr:nvCxnSpPr>
        <xdr:cNvPr id="84" name="直線コネクタ 83"/>
        <xdr:cNvCxnSpPr/>
      </xdr:nvCxnSpPr>
      <xdr:spPr>
        <a:xfrm flipV="1">
          <a:off x="2527300" y="6412484"/>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85" name="n_1aveValue有形固定資産減価償却率"/>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88028</xdr:rowOff>
    </xdr:from>
    <xdr:ext cx="405111" cy="259045"/>
    <xdr:sp macro="" textlink="">
      <xdr:nvSpPr>
        <xdr:cNvPr id="86" name="n_2aveValue有形固定資産減価償却率"/>
        <xdr:cNvSpPr txBox="1"/>
      </xdr:nvSpPr>
      <xdr:spPr>
        <a:xfrm>
          <a:off x="3086744" y="6003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49166</xdr:rowOff>
    </xdr:from>
    <xdr:ext cx="405111" cy="259045"/>
    <xdr:sp macro="" textlink="">
      <xdr:nvSpPr>
        <xdr:cNvPr id="87" name="n_3aveValue有形固定資産減価償却率"/>
        <xdr:cNvSpPr txBox="1"/>
      </xdr:nvSpPr>
      <xdr:spPr>
        <a:xfrm>
          <a:off x="2324744" y="59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136034</xdr:rowOff>
    </xdr:from>
    <xdr:ext cx="405111" cy="259045"/>
    <xdr:sp macro="" textlink="">
      <xdr:nvSpPr>
        <xdr:cNvPr id="88" name="n_1mainValue有形固定資産減価償却率"/>
        <xdr:cNvSpPr txBox="1"/>
      </xdr:nvSpPr>
      <xdr:spPr>
        <a:xfrm>
          <a:off x="3836044" y="639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25036</xdr:rowOff>
    </xdr:from>
    <xdr:ext cx="405111" cy="259045"/>
    <xdr:sp macro="" textlink="">
      <xdr:nvSpPr>
        <xdr:cNvPr id="89" name="n_2mainValue有形固定資産減価償却率"/>
        <xdr:cNvSpPr txBox="1"/>
      </xdr:nvSpPr>
      <xdr:spPr>
        <a:xfrm>
          <a:off x="3086744" y="6454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85488</xdr:rowOff>
    </xdr:from>
    <xdr:ext cx="405111" cy="259045"/>
    <xdr:sp macro="" textlink="">
      <xdr:nvSpPr>
        <xdr:cNvPr id="90" name="n_3mainValue有形固定資産減価償却率"/>
        <xdr:cNvSpPr txBox="1"/>
      </xdr:nvSpPr>
      <xdr:spPr>
        <a:xfrm>
          <a:off x="2324744" y="6514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前年度と数値はほぼ変わらず、類似団体の平均とも同等の水準であり、今後も、将来負担額の抑制を図るとともに、事業のしゅん別、見直し等により財政の健全化に努めていく。</a:t>
          </a: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19" name="直線コネクタ 118"/>
        <xdr:cNvCxnSpPr/>
      </xdr:nvCxnSpPr>
      <xdr:spPr>
        <a:xfrm flipV="1">
          <a:off x="14793595" y="5292443"/>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22" name="債務償還比率最大値テキスト"/>
        <xdr:cNvSpPr txBox="1"/>
      </xdr:nvSpPr>
      <xdr:spPr>
        <a:xfrm>
          <a:off x="14846300" y="5067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23" name="直線コネクタ 122"/>
        <xdr:cNvCxnSpPr/>
      </xdr:nvCxnSpPr>
      <xdr:spPr>
        <a:xfrm>
          <a:off x="14706600" y="529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4" name="債務償還比率平均値テキスト"/>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5" name="フローチャート: 判断 124"/>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1065</xdr:rowOff>
    </xdr:from>
    <xdr:to>
      <xdr:col>72</xdr:col>
      <xdr:colOff>123825</xdr:colOff>
      <xdr:row>30</xdr:row>
      <xdr:rowOff>102665</xdr:rowOff>
    </xdr:to>
    <xdr:sp macro="" textlink="">
      <xdr:nvSpPr>
        <xdr:cNvPr id="126" name="フローチャート: 判断 125"/>
        <xdr:cNvSpPr/>
      </xdr:nvSpPr>
      <xdr:spPr>
        <a:xfrm>
          <a:off x="14033500" y="59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169277</xdr:rowOff>
    </xdr:from>
    <xdr:to>
      <xdr:col>76</xdr:col>
      <xdr:colOff>73025</xdr:colOff>
      <xdr:row>30</xdr:row>
      <xdr:rowOff>99427</xdr:rowOff>
    </xdr:to>
    <xdr:sp macro="" textlink="">
      <xdr:nvSpPr>
        <xdr:cNvPr id="132" name="楕円 131"/>
        <xdr:cNvSpPr/>
      </xdr:nvSpPr>
      <xdr:spPr>
        <a:xfrm>
          <a:off x="14744700" y="591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20704</xdr:rowOff>
    </xdr:from>
    <xdr:ext cx="469744" cy="259045"/>
    <xdr:sp macro="" textlink="">
      <xdr:nvSpPr>
        <xdr:cNvPr id="133" name="債務償還比率該当値テキスト"/>
        <xdr:cNvSpPr txBox="1"/>
      </xdr:nvSpPr>
      <xdr:spPr>
        <a:xfrm>
          <a:off x="14846300" y="576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3104</xdr:rowOff>
    </xdr:from>
    <xdr:to>
      <xdr:col>72</xdr:col>
      <xdr:colOff>123825</xdr:colOff>
      <xdr:row>30</xdr:row>
      <xdr:rowOff>104704</xdr:rowOff>
    </xdr:to>
    <xdr:sp macro="" textlink="">
      <xdr:nvSpPr>
        <xdr:cNvPr id="134" name="楕円 133"/>
        <xdr:cNvSpPr/>
      </xdr:nvSpPr>
      <xdr:spPr>
        <a:xfrm>
          <a:off x="14033500" y="591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48627</xdr:rowOff>
    </xdr:from>
    <xdr:to>
      <xdr:col>76</xdr:col>
      <xdr:colOff>22225</xdr:colOff>
      <xdr:row>30</xdr:row>
      <xdr:rowOff>53904</xdr:rowOff>
    </xdr:to>
    <xdr:cxnSp macro="">
      <xdr:nvCxnSpPr>
        <xdr:cNvPr id="135" name="直線コネクタ 134"/>
        <xdr:cNvCxnSpPr/>
      </xdr:nvCxnSpPr>
      <xdr:spPr>
        <a:xfrm flipV="1">
          <a:off x="14084300" y="5963652"/>
          <a:ext cx="711200" cy="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119192</xdr:rowOff>
    </xdr:from>
    <xdr:ext cx="469744" cy="259045"/>
    <xdr:sp macro="" textlink="">
      <xdr:nvSpPr>
        <xdr:cNvPr id="136" name="n_1aveValue債務償還比率"/>
        <xdr:cNvSpPr txBox="1"/>
      </xdr:nvSpPr>
      <xdr:spPr>
        <a:xfrm>
          <a:off x="13836727" y="569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95831</xdr:rowOff>
    </xdr:from>
    <xdr:ext cx="469744" cy="259045"/>
    <xdr:sp macro="" textlink="">
      <xdr:nvSpPr>
        <xdr:cNvPr id="137" name="n_1mainValue債務償還比率"/>
        <xdr:cNvSpPr txBox="1"/>
      </xdr:nvSpPr>
      <xdr:spPr>
        <a:xfrm>
          <a:off x="13836727" y="601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604,631
601,641
547.58
249,956,714
242,420,646
5,953,912
131,196,323
270,579,012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3" name="フローチャート: 判断 62"/>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4" name="フローチャート: 判断 63"/>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38735</xdr:rowOff>
    </xdr:from>
    <xdr:to>
      <xdr:col>10</xdr:col>
      <xdr:colOff>165100</xdr:colOff>
      <xdr:row>37</xdr:row>
      <xdr:rowOff>140335</xdr:rowOff>
    </xdr:to>
    <xdr:sp macro="" textlink="">
      <xdr:nvSpPr>
        <xdr:cNvPr id="65" name="フローチャート: 判断 64"/>
        <xdr:cNvSpPr/>
      </xdr:nvSpPr>
      <xdr:spPr>
        <a:xfrm>
          <a:off x="1968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71" name="楕円 70"/>
        <xdr:cNvSpPr/>
      </xdr:nvSpPr>
      <xdr:spPr>
        <a:xfrm>
          <a:off x="4584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49547</xdr:rowOff>
    </xdr:from>
    <xdr:ext cx="405111" cy="259045"/>
    <xdr:sp macro="" textlink="">
      <xdr:nvSpPr>
        <xdr:cNvPr id="72" name="【道路】&#10;有形固定資産減価償却率該当値テキスト"/>
        <xdr:cNvSpPr txBox="1"/>
      </xdr:nvSpPr>
      <xdr:spPr>
        <a:xfrm>
          <a:off x="4673600"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103505</xdr:rowOff>
    </xdr:from>
    <xdr:to>
      <xdr:col>20</xdr:col>
      <xdr:colOff>38100</xdr:colOff>
      <xdr:row>38</xdr:row>
      <xdr:rowOff>33655</xdr:rowOff>
    </xdr:to>
    <xdr:sp macro="" textlink="">
      <xdr:nvSpPr>
        <xdr:cNvPr id="73" name="楕円 72"/>
        <xdr:cNvSpPr/>
      </xdr:nvSpPr>
      <xdr:spPr>
        <a:xfrm>
          <a:off x="3746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121920</xdr:rowOff>
    </xdr:from>
    <xdr:to>
      <xdr:col>24</xdr:col>
      <xdr:colOff>63500</xdr:colOff>
      <xdr:row>37</xdr:row>
      <xdr:rowOff>154305</xdr:rowOff>
    </xdr:to>
    <xdr:cxnSp macro="">
      <xdr:nvCxnSpPr>
        <xdr:cNvPr id="74" name="直線コネクタ 73"/>
        <xdr:cNvCxnSpPr/>
      </xdr:nvCxnSpPr>
      <xdr:spPr>
        <a:xfrm flipV="1">
          <a:off x="3797300" y="64655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122555</xdr:rowOff>
    </xdr:from>
    <xdr:to>
      <xdr:col>15</xdr:col>
      <xdr:colOff>101600</xdr:colOff>
      <xdr:row>38</xdr:row>
      <xdr:rowOff>52705</xdr:rowOff>
    </xdr:to>
    <xdr:sp macro="" textlink="">
      <xdr:nvSpPr>
        <xdr:cNvPr id="75" name="楕円 74"/>
        <xdr:cNvSpPr/>
      </xdr:nvSpPr>
      <xdr:spPr>
        <a:xfrm>
          <a:off x="2857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154305</xdr:rowOff>
    </xdr:from>
    <xdr:to>
      <xdr:col>19</xdr:col>
      <xdr:colOff>177800</xdr:colOff>
      <xdr:row>38</xdr:row>
      <xdr:rowOff>1905</xdr:rowOff>
    </xdr:to>
    <xdr:cxnSp macro="">
      <xdr:nvCxnSpPr>
        <xdr:cNvPr id="76" name="直線コネクタ 75"/>
        <xdr:cNvCxnSpPr/>
      </xdr:nvCxnSpPr>
      <xdr:spPr>
        <a:xfrm flipV="1">
          <a:off x="2908300" y="64979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149225</xdr:rowOff>
    </xdr:from>
    <xdr:to>
      <xdr:col>10</xdr:col>
      <xdr:colOff>165100</xdr:colOff>
      <xdr:row>38</xdr:row>
      <xdr:rowOff>79375</xdr:rowOff>
    </xdr:to>
    <xdr:sp macro="" textlink="">
      <xdr:nvSpPr>
        <xdr:cNvPr id="77" name="楕円 76"/>
        <xdr:cNvSpPr/>
      </xdr:nvSpPr>
      <xdr:spPr>
        <a:xfrm>
          <a:off x="1968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1905</xdr:rowOff>
    </xdr:from>
    <xdr:to>
      <xdr:col>15</xdr:col>
      <xdr:colOff>50800</xdr:colOff>
      <xdr:row>38</xdr:row>
      <xdr:rowOff>28575</xdr:rowOff>
    </xdr:to>
    <xdr:cxnSp macro="">
      <xdr:nvCxnSpPr>
        <xdr:cNvPr id="78" name="直線コネクタ 77"/>
        <xdr:cNvCxnSpPr/>
      </xdr:nvCxnSpPr>
      <xdr:spPr>
        <a:xfrm flipV="1">
          <a:off x="2019300" y="65170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79" name="n_1aveValue【道路】&#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0" name="n_2ave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156862</xdr:rowOff>
    </xdr:from>
    <xdr:ext cx="405111" cy="259045"/>
    <xdr:sp macro="" textlink="">
      <xdr:nvSpPr>
        <xdr:cNvPr id="81" name="n_3aveValue【道路】&#10;有形固定資産減価償却率"/>
        <xdr:cNvSpPr txBox="1"/>
      </xdr:nvSpPr>
      <xdr:spPr>
        <a:xfrm>
          <a:off x="1816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24782</xdr:rowOff>
    </xdr:from>
    <xdr:ext cx="405111" cy="259045"/>
    <xdr:sp macro="" textlink="">
      <xdr:nvSpPr>
        <xdr:cNvPr id="82" name="n_1mainValue【道路】&#10;有形固定資産減価償却率"/>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43832</xdr:rowOff>
    </xdr:from>
    <xdr:ext cx="405111" cy="259045"/>
    <xdr:sp macro="" textlink="">
      <xdr:nvSpPr>
        <xdr:cNvPr id="83" name="n_2mainValue【道路】&#10;有形固定資産減価償却率"/>
        <xdr:cNvSpPr txBox="1"/>
      </xdr:nvSpPr>
      <xdr:spPr>
        <a:xfrm>
          <a:off x="2705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70502</xdr:rowOff>
    </xdr:from>
    <xdr:ext cx="405111" cy="259045"/>
    <xdr:sp macro="" textlink="">
      <xdr:nvSpPr>
        <xdr:cNvPr id="84" name="n_3mainValue【道路】&#10;有形固定資産減価償却率"/>
        <xdr:cNvSpPr txBox="1"/>
      </xdr:nvSpPr>
      <xdr:spPr>
        <a:xfrm>
          <a:off x="1816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6" name="直線コネクタ 105"/>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7" name="【道路】&#10;一人当たり延長最小値テキスト"/>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8" name="直線コネクタ 107"/>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9" name="【道路】&#10;一人当たり延長最大値テキスト"/>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10" name="直線コネクタ 109"/>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127419</xdr:rowOff>
    </xdr:from>
    <xdr:ext cx="469744" cy="259045"/>
    <xdr:sp macro="" textlink="">
      <xdr:nvSpPr>
        <xdr:cNvPr id="111" name="【道路】&#10;一人当たり延長平均値テキスト"/>
        <xdr:cNvSpPr txBox="1"/>
      </xdr:nvSpPr>
      <xdr:spPr>
        <a:xfrm>
          <a:off x="10515600" y="681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12" name="フローチャート: 判断 111"/>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119606</xdr:rowOff>
    </xdr:from>
    <xdr:to>
      <xdr:col>50</xdr:col>
      <xdr:colOff>165100</xdr:colOff>
      <xdr:row>41</xdr:row>
      <xdr:rowOff>49756</xdr:rowOff>
    </xdr:to>
    <xdr:sp macro="" textlink="">
      <xdr:nvSpPr>
        <xdr:cNvPr id="113" name="フローチャート: 判断 112"/>
        <xdr:cNvSpPr/>
      </xdr:nvSpPr>
      <xdr:spPr>
        <a:xfrm>
          <a:off x="9588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127424</xdr:rowOff>
    </xdr:from>
    <xdr:to>
      <xdr:col>46</xdr:col>
      <xdr:colOff>38100</xdr:colOff>
      <xdr:row>41</xdr:row>
      <xdr:rowOff>57574</xdr:rowOff>
    </xdr:to>
    <xdr:sp macro="" textlink="">
      <xdr:nvSpPr>
        <xdr:cNvPr id="114" name="フローチャート: 判断 113"/>
        <xdr:cNvSpPr/>
      </xdr:nvSpPr>
      <xdr:spPr>
        <a:xfrm>
          <a:off x="8699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122441</xdr:rowOff>
    </xdr:from>
    <xdr:to>
      <xdr:col>41</xdr:col>
      <xdr:colOff>101600</xdr:colOff>
      <xdr:row>41</xdr:row>
      <xdr:rowOff>52591</xdr:rowOff>
    </xdr:to>
    <xdr:sp macro="" textlink="">
      <xdr:nvSpPr>
        <xdr:cNvPr id="115" name="フローチャート: 判断 114"/>
        <xdr:cNvSpPr/>
      </xdr:nvSpPr>
      <xdr:spPr>
        <a:xfrm>
          <a:off x="7810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153691</xdr:rowOff>
    </xdr:from>
    <xdr:to>
      <xdr:col>55</xdr:col>
      <xdr:colOff>50800</xdr:colOff>
      <xdr:row>41</xdr:row>
      <xdr:rowOff>83841</xdr:rowOff>
    </xdr:to>
    <xdr:sp macro="" textlink="">
      <xdr:nvSpPr>
        <xdr:cNvPr id="121" name="楕円 120"/>
        <xdr:cNvSpPr/>
      </xdr:nvSpPr>
      <xdr:spPr>
        <a:xfrm>
          <a:off x="10426700" y="701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82969</xdr:rowOff>
    </xdr:from>
    <xdr:ext cx="469744" cy="259045"/>
    <xdr:sp macro="" textlink="">
      <xdr:nvSpPr>
        <xdr:cNvPr id="122" name="【道路】&#10;一人当たり延長該当値テキスト"/>
        <xdr:cNvSpPr txBox="1"/>
      </xdr:nvSpPr>
      <xdr:spPr>
        <a:xfrm>
          <a:off x="10515600" y="694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154056</xdr:rowOff>
    </xdr:from>
    <xdr:to>
      <xdr:col>50</xdr:col>
      <xdr:colOff>165100</xdr:colOff>
      <xdr:row>41</xdr:row>
      <xdr:rowOff>84206</xdr:rowOff>
    </xdr:to>
    <xdr:sp macro="" textlink="">
      <xdr:nvSpPr>
        <xdr:cNvPr id="123" name="楕円 122"/>
        <xdr:cNvSpPr/>
      </xdr:nvSpPr>
      <xdr:spPr>
        <a:xfrm>
          <a:off x="9588500" y="701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33041</xdr:rowOff>
    </xdr:from>
    <xdr:to>
      <xdr:col>55</xdr:col>
      <xdr:colOff>0</xdr:colOff>
      <xdr:row>41</xdr:row>
      <xdr:rowOff>33406</xdr:rowOff>
    </xdr:to>
    <xdr:cxnSp macro="">
      <xdr:nvCxnSpPr>
        <xdr:cNvPr id="124" name="直線コネクタ 123"/>
        <xdr:cNvCxnSpPr/>
      </xdr:nvCxnSpPr>
      <xdr:spPr>
        <a:xfrm flipV="1">
          <a:off x="9639300" y="7062491"/>
          <a:ext cx="8382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154445</xdr:rowOff>
    </xdr:from>
    <xdr:to>
      <xdr:col>46</xdr:col>
      <xdr:colOff>38100</xdr:colOff>
      <xdr:row>41</xdr:row>
      <xdr:rowOff>84595</xdr:rowOff>
    </xdr:to>
    <xdr:sp macro="" textlink="">
      <xdr:nvSpPr>
        <xdr:cNvPr id="125" name="楕円 124"/>
        <xdr:cNvSpPr/>
      </xdr:nvSpPr>
      <xdr:spPr>
        <a:xfrm>
          <a:off x="8699500" y="701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33406</xdr:rowOff>
    </xdr:from>
    <xdr:to>
      <xdr:col>50</xdr:col>
      <xdr:colOff>114300</xdr:colOff>
      <xdr:row>41</xdr:row>
      <xdr:rowOff>33795</xdr:rowOff>
    </xdr:to>
    <xdr:cxnSp macro="">
      <xdr:nvCxnSpPr>
        <xdr:cNvPr id="126" name="直線コネクタ 125"/>
        <xdr:cNvCxnSpPr/>
      </xdr:nvCxnSpPr>
      <xdr:spPr>
        <a:xfrm flipV="1">
          <a:off x="8750300" y="7062856"/>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154787</xdr:rowOff>
    </xdr:from>
    <xdr:to>
      <xdr:col>41</xdr:col>
      <xdr:colOff>101600</xdr:colOff>
      <xdr:row>41</xdr:row>
      <xdr:rowOff>84937</xdr:rowOff>
    </xdr:to>
    <xdr:sp macro="" textlink="">
      <xdr:nvSpPr>
        <xdr:cNvPr id="127" name="楕円 126"/>
        <xdr:cNvSpPr/>
      </xdr:nvSpPr>
      <xdr:spPr>
        <a:xfrm>
          <a:off x="7810500" y="701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33795</xdr:rowOff>
    </xdr:from>
    <xdr:to>
      <xdr:col>45</xdr:col>
      <xdr:colOff>177800</xdr:colOff>
      <xdr:row>41</xdr:row>
      <xdr:rowOff>34137</xdr:rowOff>
    </xdr:to>
    <xdr:cxnSp macro="">
      <xdr:nvCxnSpPr>
        <xdr:cNvPr id="128" name="直線コネクタ 127"/>
        <xdr:cNvCxnSpPr/>
      </xdr:nvCxnSpPr>
      <xdr:spPr>
        <a:xfrm flipV="1">
          <a:off x="7861300" y="7063245"/>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66283</xdr:rowOff>
    </xdr:from>
    <xdr:ext cx="469744" cy="259045"/>
    <xdr:sp macro="" textlink="">
      <xdr:nvSpPr>
        <xdr:cNvPr id="129" name="n_1aveValue【道路】&#10;一人当たり延長"/>
        <xdr:cNvSpPr txBox="1"/>
      </xdr:nvSpPr>
      <xdr:spPr>
        <a:xfrm>
          <a:off x="93917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74101</xdr:rowOff>
    </xdr:from>
    <xdr:ext cx="469744" cy="259045"/>
    <xdr:sp macro="" textlink="">
      <xdr:nvSpPr>
        <xdr:cNvPr id="130" name="n_2aveValue【道路】&#10;一人当たり延長"/>
        <xdr:cNvSpPr txBox="1"/>
      </xdr:nvSpPr>
      <xdr:spPr>
        <a:xfrm>
          <a:off x="8515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69118</xdr:rowOff>
    </xdr:from>
    <xdr:ext cx="469744" cy="259045"/>
    <xdr:sp macro="" textlink="">
      <xdr:nvSpPr>
        <xdr:cNvPr id="131" name="n_3aveValue【道路】&#10;一人当たり延長"/>
        <xdr:cNvSpPr txBox="1"/>
      </xdr:nvSpPr>
      <xdr:spPr>
        <a:xfrm>
          <a:off x="7626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75333</xdr:rowOff>
    </xdr:from>
    <xdr:ext cx="469744" cy="259045"/>
    <xdr:sp macro="" textlink="">
      <xdr:nvSpPr>
        <xdr:cNvPr id="132" name="n_1mainValue【道路】&#10;一人当たり延長"/>
        <xdr:cNvSpPr txBox="1"/>
      </xdr:nvSpPr>
      <xdr:spPr>
        <a:xfrm>
          <a:off x="9391727" y="710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75722</xdr:rowOff>
    </xdr:from>
    <xdr:ext cx="469744" cy="259045"/>
    <xdr:sp macro="" textlink="">
      <xdr:nvSpPr>
        <xdr:cNvPr id="133" name="n_2mainValue【道路】&#10;一人当たり延長"/>
        <xdr:cNvSpPr txBox="1"/>
      </xdr:nvSpPr>
      <xdr:spPr>
        <a:xfrm>
          <a:off x="8515427" y="71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76064</xdr:rowOff>
    </xdr:from>
    <xdr:ext cx="469744" cy="259045"/>
    <xdr:sp macro="" textlink="">
      <xdr:nvSpPr>
        <xdr:cNvPr id="134" name="n_3mainValue【道路】&#10;一人当たり延長"/>
        <xdr:cNvSpPr txBox="1"/>
      </xdr:nvSpPr>
      <xdr:spPr>
        <a:xfrm>
          <a:off x="7626427" y="710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6" name="テキスト ボックス 145"/>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8" name="直線コネクタ 157"/>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59" name="【橋りょう・トンネル】&#10;有形固定資産減価償却率最小値テキスト"/>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60" name="直線コネクタ 159"/>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61" name="【橋りょう・トンネ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62" name="直線コネクタ 161"/>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151147</xdr:rowOff>
    </xdr:from>
    <xdr:ext cx="405111" cy="259045"/>
    <xdr:sp macro="" textlink="">
      <xdr:nvSpPr>
        <xdr:cNvPr id="163" name="【橋りょう・トンネル】&#10;有形固定資産減価償却率平均値テキスト"/>
        <xdr:cNvSpPr txBox="1"/>
      </xdr:nvSpPr>
      <xdr:spPr>
        <a:xfrm>
          <a:off x="4673600" y="9752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64" name="フローチャート: 判断 163"/>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154940</xdr:rowOff>
    </xdr:from>
    <xdr:to>
      <xdr:col>20</xdr:col>
      <xdr:colOff>38100</xdr:colOff>
      <xdr:row>58</xdr:row>
      <xdr:rowOff>85090</xdr:rowOff>
    </xdr:to>
    <xdr:sp macro="" textlink="">
      <xdr:nvSpPr>
        <xdr:cNvPr id="165" name="フローチャート: 判断 164"/>
        <xdr:cNvSpPr/>
      </xdr:nvSpPr>
      <xdr:spPr>
        <a:xfrm>
          <a:off x="3746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6" name="フローチャート: 判断 165"/>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67" name="フローチャート: 判断 166"/>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50165</xdr:rowOff>
    </xdr:from>
    <xdr:to>
      <xdr:col>24</xdr:col>
      <xdr:colOff>114300</xdr:colOff>
      <xdr:row>58</xdr:row>
      <xdr:rowOff>151765</xdr:rowOff>
    </xdr:to>
    <xdr:sp macro="" textlink="">
      <xdr:nvSpPr>
        <xdr:cNvPr id="173" name="楕円 172"/>
        <xdr:cNvSpPr/>
      </xdr:nvSpPr>
      <xdr:spPr>
        <a:xfrm>
          <a:off x="45847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28592</xdr:rowOff>
    </xdr:from>
    <xdr:ext cx="405111" cy="259045"/>
    <xdr:sp macro="" textlink="">
      <xdr:nvSpPr>
        <xdr:cNvPr id="174" name="【橋りょう・トンネル】&#10;有形固定資産減価償却率該当値テキスト"/>
        <xdr:cNvSpPr txBox="1"/>
      </xdr:nvSpPr>
      <xdr:spPr>
        <a:xfrm>
          <a:off x="4673600" y="997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80645</xdr:rowOff>
    </xdr:from>
    <xdr:to>
      <xdr:col>20</xdr:col>
      <xdr:colOff>38100</xdr:colOff>
      <xdr:row>59</xdr:row>
      <xdr:rowOff>10795</xdr:rowOff>
    </xdr:to>
    <xdr:sp macro="" textlink="">
      <xdr:nvSpPr>
        <xdr:cNvPr id="175" name="楕円 174"/>
        <xdr:cNvSpPr/>
      </xdr:nvSpPr>
      <xdr:spPr>
        <a:xfrm>
          <a:off x="3746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100965</xdr:rowOff>
    </xdr:from>
    <xdr:to>
      <xdr:col>24</xdr:col>
      <xdr:colOff>63500</xdr:colOff>
      <xdr:row>58</xdr:row>
      <xdr:rowOff>131445</xdr:rowOff>
    </xdr:to>
    <xdr:cxnSp macro="">
      <xdr:nvCxnSpPr>
        <xdr:cNvPr id="176" name="直線コネクタ 175"/>
        <xdr:cNvCxnSpPr/>
      </xdr:nvCxnSpPr>
      <xdr:spPr>
        <a:xfrm flipV="1">
          <a:off x="3797300" y="1004506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113030</xdr:rowOff>
    </xdr:from>
    <xdr:to>
      <xdr:col>15</xdr:col>
      <xdr:colOff>101600</xdr:colOff>
      <xdr:row>59</xdr:row>
      <xdr:rowOff>43180</xdr:rowOff>
    </xdr:to>
    <xdr:sp macro="" textlink="">
      <xdr:nvSpPr>
        <xdr:cNvPr id="177" name="楕円 176"/>
        <xdr:cNvSpPr/>
      </xdr:nvSpPr>
      <xdr:spPr>
        <a:xfrm>
          <a:off x="2857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131445</xdr:rowOff>
    </xdr:from>
    <xdr:to>
      <xdr:col>19</xdr:col>
      <xdr:colOff>177800</xdr:colOff>
      <xdr:row>58</xdr:row>
      <xdr:rowOff>163830</xdr:rowOff>
    </xdr:to>
    <xdr:cxnSp macro="">
      <xdr:nvCxnSpPr>
        <xdr:cNvPr id="178" name="直線コネクタ 177"/>
        <xdr:cNvCxnSpPr/>
      </xdr:nvCxnSpPr>
      <xdr:spPr>
        <a:xfrm flipV="1">
          <a:off x="2908300" y="100755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145415</xdr:rowOff>
    </xdr:from>
    <xdr:to>
      <xdr:col>10</xdr:col>
      <xdr:colOff>165100</xdr:colOff>
      <xdr:row>59</xdr:row>
      <xdr:rowOff>75565</xdr:rowOff>
    </xdr:to>
    <xdr:sp macro="" textlink="">
      <xdr:nvSpPr>
        <xdr:cNvPr id="179" name="楕円 178"/>
        <xdr:cNvSpPr/>
      </xdr:nvSpPr>
      <xdr:spPr>
        <a:xfrm>
          <a:off x="1968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163830</xdr:rowOff>
    </xdr:from>
    <xdr:to>
      <xdr:col>15</xdr:col>
      <xdr:colOff>50800</xdr:colOff>
      <xdr:row>59</xdr:row>
      <xdr:rowOff>24765</xdr:rowOff>
    </xdr:to>
    <xdr:cxnSp macro="">
      <xdr:nvCxnSpPr>
        <xdr:cNvPr id="180" name="直線コネクタ 179"/>
        <xdr:cNvCxnSpPr/>
      </xdr:nvCxnSpPr>
      <xdr:spPr>
        <a:xfrm flipV="1">
          <a:off x="2019300" y="101079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101617</xdr:rowOff>
    </xdr:from>
    <xdr:ext cx="405111" cy="259045"/>
    <xdr:sp macro="" textlink="">
      <xdr:nvSpPr>
        <xdr:cNvPr id="181" name="n_1aveValue【橋りょう・トンネル】&#10;有形固定資産減価償却率"/>
        <xdr:cNvSpPr txBox="1"/>
      </xdr:nvSpPr>
      <xdr:spPr>
        <a:xfrm>
          <a:off x="35820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107332</xdr:rowOff>
    </xdr:from>
    <xdr:ext cx="405111" cy="259045"/>
    <xdr:sp macro="" textlink="">
      <xdr:nvSpPr>
        <xdr:cNvPr id="182" name="n_2aveValue【橋りょう・トンネル】&#10;有形固定資産減価償却率"/>
        <xdr:cNvSpPr txBox="1"/>
      </xdr:nvSpPr>
      <xdr:spPr>
        <a:xfrm>
          <a:off x="2705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83" name="n_3aveValue【橋りょう・トンネル】&#10;有形固定資産減価償却率"/>
        <xdr:cNvSpPr txBox="1"/>
      </xdr:nvSpPr>
      <xdr:spPr>
        <a:xfrm>
          <a:off x="1816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1922</xdr:rowOff>
    </xdr:from>
    <xdr:ext cx="405111" cy="259045"/>
    <xdr:sp macro="" textlink="">
      <xdr:nvSpPr>
        <xdr:cNvPr id="184" name="n_1mainValue【橋りょう・トンネル】&#10;有形固定資産減価償却率"/>
        <xdr:cNvSpPr txBox="1"/>
      </xdr:nvSpPr>
      <xdr:spPr>
        <a:xfrm>
          <a:off x="3582044" y="1011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34307</xdr:rowOff>
    </xdr:from>
    <xdr:ext cx="405111" cy="259045"/>
    <xdr:sp macro="" textlink="">
      <xdr:nvSpPr>
        <xdr:cNvPr id="185" name="n_2mainValue【橋りょう・トンネル】&#10;有形固定資産減価償却率"/>
        <xdr:cNvSpPr txBox="1"/>
      </xdr:nvSpPr>
      <xdr:spPr>
        <a:xfrm>
          <a:off x="27057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66692</xdr:rowOff>
    </xdr:from>
    <xdr:ext cx="405111" cy="259045"/>
    <xdr:sp macro="" textlink="">
      <xdr:nvSpPr>
        <xdr:cNvPr id="186" name="n_3mainValue【橋りょう・トンネル】&#10;有形固定資産減価償却率"/>
        <xdr:cNvSpPr txBox="1"/>
      </xdr:nvSpPr>
      <xdr:spPr>
        <a:xfrm>
          <a:off x="1816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7" name="直線コネクタ 19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8" name="テキスト ボックス 19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9" name="直線コネクタ 19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0" name="テキスト ボックス 19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1" name="直線コネクタ 20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2" name="テキスト ボックス 20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3" name="直線コネクタ 20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4" name="テキスト ボックス 20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6" name="テキスト ボックス 20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208" name="直線コネクタ 207"/>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209" name="【橋りょう・トンネル】&#10;一人当たり有形固定資産（償却資産）額最小値テキスト"/>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210" name="直線コネクタ 209"/>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211" name="【橋りょう・トンネル】&#10;一人当たり有形固定資産（償却資産）額最大値テキスト"/>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212" name="直線コネクタ 211"/>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21435</xdr:rowOff>
    </xdr:from>
    <xdr:ext cx="534377" cy="259045"/>
    <xdr:sp macro="" textlink="">
      <xdr:nvSpPr>
        <xdr:cNvPr id="213" name="【橋りょう・トンネル】&#10;一人当たり有形固定資産（償却資産）額平均値テキスト"/>
        <xdr:cNvSpPr txBox="1"/>
      </xdr:nvSpPr>
      <xdr:spPr>
        <a:xfrm>
          <a:off x="10515600" y="10479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214" name="フローチャート: 判断 213"/>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49656</xdr:rowOff>
    </xdr:from>
    <xdr:to>
      <xdr:col>50</xdr:col>
      <xdr:colOff>165100</xdr:colOff>
      <xdr:row>61</xdr:row>
      <xdr:rowOff>151256</xdr:rowOff>
    </xdr:to>
    <xdr:sp macro="" textlink="">
      <xdr:nvSpPr>
        <xdr:cNvPr id="215" name="フローチャート: 判断 214"/>
        <xdr:cNvSpPr/>
      </xdr:nvSpPr>
      <xdr:spPr>
        <a:xfrm>
          <a:off x="9588500" y="105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38523</xdr:rowOff>
    </xdr:from>
    <xdr:to>
      <xdr:col>46</xdr:col>
      <xdr:colOff>38100</xdr:colOff>
      <xdr:row>61</xdr:row>
      <xdr:rowOff>140123</xdr:rowOff>
    </xdr:to>
    <xdr:sp macro="" textlink="">
      <xdr:nvSpPr>
        <xdr:cNvPr id="216" name="フローチャート: 判断 215"/>
        <xdr:cNvSpPr/>
      </xdr:nvSpPr>
      <xdr:spPr>
        <a:xfrm>
          <a:off x="8699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20843</xdr:rowOff>
    </xdr:from>
    <xdr:to>
      <xdr:col>41</xdr:col>
      <xdr:colOff>101600</xdr:colOff>
      <xdr:row>61</xdr:row>
      <xdr:rowOff>122443</xdr:rowOff>
    </xdr:to>
    <xdr:sp macro="" textlink="">
      <xdr:nvSpPr>
        <xdr:cNvPr id="217" name="フローチャート: 判断 216"/>
        <xdr:cNvSpPr/>
      </xdr:nvSpPr>
      <xdr:spPr>
        <a:xfrm>
          <a:off x="7810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128541</xdr:rowOff>
    </xdr:from>
    <xdr:to>
      <xdr:col>55</xdr:col>
      <xdr:colOff>50800</xdr:colOff>
      <xdr:row>60</xdr:row>
      <xdr:rowOff>58691</xdr:rowOff>
    </xdr:to>
    <xdr:sp macro="" textlink="">
      <xdr:nvSpPr>
        <xdr:cNvPr id="223" name="楕円 222"/>
        <xdr:cNvSpPr/>
      </xdr:nvSpPr>
      <xdr:spPr>
        <a:xfrm>
          <a:off x="10426700" y="1024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151418</xdr:rowOff>
    </xdr:from>
    <xdr:ext cx="599010" cy="259045"/>
    <xdr:sp macro="" textlink="">
      <xdr:nvSpPr>
        <xdr:cNvPr id="224" name="【橋りょう・トンネル】&#10;一人当たり有形固定資産（償却資産）額該当値テキスト"/>
        <xdr:cNvSpPr txBox="1"/>
      </xdr:nvSpPr>
      <xdr:spPr>
        <a:xfrm>
          <a:off x="10515600" y="10095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129771</xdr:rowOff>
    </xdr:from>
    <xdr:to>
      <xdr:col>50</xdr:col>
      <xdr:colOff>165100</xdr:colOff>
      <xdr:row>60</xdr:row>
      <xdr:rowOff>59921</xdr:rowOff>
    </xdr:to>
    <xdr:sp macro="" textlink="">
      <xdr:nvSpPr>
        <xdr:cNvPr id="225" name="楕円 224"/>
        <xdr:cNvSpPr/>
      </xdr:nvSpPr>
      <xdr:spPr>
        <a:xfrm>
          <a:off x="9588500" y="1024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7891</xdr:rowOff>
    </xdr:from>
    <xdr:to>
      <xdr:col>55</xdr:col>
      <xdr:colOff>0</xdr:colOff>
      <xdr:row>60</xdr:row>
      <xdr:rowOff>9121</xdr:rowOff>
    </xdr:to>
    <xdr:cxnSp macro="">
      <xdr:nvCxnSpPr>
        <xdr:cNvPr id="226" name="直線コネクタ 225"/>
        <xdr:cNvCxnSpPr/>
      </xdr:nvCxnSpPr>
      <xdr:spPr>
        <a:xfrm flipV="1">
          <a:off x="9639300" y="10294891"/>
          <a:ext cx="838200" cy="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131111</xdr:rowOff>
    </xdr:from>
    <xdr:to>
      <xdr:col>46</xdr:col>
      <xdr:colOff>38100</xdr:colOff>
      <xdr:row>60</xdr:row>
      <xdr:rowOff>61261</xdr:rowOff>
    </xdr:to>
    <xdr:sp macro="" textlink="">
      <xdr:nvSpPr>
        <xdr:cNvPr id="227" name="楕円 226"/>
        <xdr:cNvSpPr/>
      </xdr:nvSpPr>
      <xdr:spPr>
        <a:xfrm>
          <a:off x="8699500" y="1024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9121</xdr:rowOff>
    </xdr:from>
    <xdr:to>
      <xdr:col>50</xdr:col>
      <xdr:colOff>114300</xdr:colOff>
      <xdr:row>60</xdr:row>
      <xdr:rowOff>10461</xdr:rowOff>
    </xdr:to>
    <xdr:cxnSp macro="">
      <xdr:nvCxnSpPr>
        <xdr:cNvPr id="228" name="直線コネクタ 227"/>
        <xdr:cNvCxnSpPr/>
      </xdr:nvCxnSpPr>
      <xdr:spPr>
        <a:xfrm flipV="1">
          <a:off x="8750300" y="10296121"/>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131860</xdr:rowOff>
    </xdr:from>
    <xdr:to>
      <xdr:col>41</xdr:col>
      <xdr:colOff>101600</xdr:colOff>
      <xdr:row>60</xdr:row>
      <xdr:rowOff>62010</xdr:rowOff>
    </xdr:to>
    <xdr:sp macro="" textlink="">
      <xdr:nvSpPr>
        <xdr:cNvPr id="229" name="楕円 228"/>
        <xdr:cNvSpPr/>
      </xdr:nvSpPr>
      <xdr:spPr>
        <a:xfrm>
          <a:off x="7810500" y="102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10461</xdr:rowOff>
    </xdr:from>
    <xdr:to>
      <xdr:col>45</xdr:col>
      <xdr:colOff>177800</xdr:colOff>
      <xdr:row>60</xdr:row>
      <xdr:rowOff>11210</xdr:rowOff>
    </xdr:to>
    <xdr:cxnSp macro="">
      <xdr:nvCxnSpPr>
        <xdr:cNvPr id="230" name="直線コネクタ 229"/>
        <xdr:cNvCxnSpPr/>
      </xdr:nvCxnSpPr>
      <xdr:spPr>
        <a:xfrm flipV="1">
          <a:off x="7861300" y="10297461"/>
          <a:ext cx="889000" cy="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142383</xdr:rowOff>
    </xdr:from>
    <xdr:ext cx="534377" cy="259045"/>
    <xdr:sp macro="" textlink="">
      <xdr:nvSpPr>
        <xdr:cNvPr id="231" name="n_1aveValue【橋りょう・トンネル】&#10;一人当たり有形固定資産（償却資産）額"/>
        <xdr:cNvSpPr txBox="1"/>
      </xdr:nvSpPr>
      <xdr:spPr>
        <a:xfrm>
          <a:off x="9359411" y="1060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131250</xdr:rowOff>
    </xdr:from>
    <xdr:ext cx="534377" cy="259045"/>
    <xdr:sp macro="" textlink="">
      <xdr:nvSpPr>
        <xdr:cNvPr id="232" name="n_2aveValue【橋りょう・トンネル】&#10;一人当たり有形固定資産（償却資産）額"/>
        <xdr:cNvSpPr txBox="1"/>
      </xdr:nvSpPr>
      <xdr:spPr>
        <a:xfrm>
          <a:off x="8483111" y="105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113570</xdr:rowOff>
    </xdr:from>
    <xdr:ext cx="534377" cy="259045"/>
    <xdr:sp macro="" textlink="">
      <xdr:nvSpPr>
        <xdr:cNvPr id="233" name="n_3aveValue【橋りょう・トンネル】&#10;一人当たり有形固定資産（償却資産）額"/>
        <xdr:cNvSpPr txBox="1"/>
      </xdr:nvSpPr>
      <xdr:spPr>
        <a:xfrm>
          <a:off x="7594111" y="1057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76448</xdr:rowOff>
    </xdr:from>
    <xdr:ext cx="599010" cy="259045"/>
    <xdr:sp macro="" textlink="">
      <xdr:nvSpPr>
        <xdr:cNvPr id="234" name="n_1mainValue【橋りょう・トンネル】&#10;一人当たり有形固定資産（償却資産）額"/>
        <xdr:cNvSpPr txBox="1"/>
      </xdr:nvSpPr>
      <xdr:spPr>
        <a:xfrm>
          <a:off x="9327095" y="1002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77788</xdr:rowOff>
    </xdr:from>
    <xdr:ext cx="599010" cy="259045"/>
    <xdr:sp macro="" textlink="">
      <xdr:nvSpPr>
        <xdr:cNvPr id="235" name="n_2mainValue【橋りょう・トンネル】&#10;一人当たり有形固定資産（償却資産）額"/>
        <xdr:cNvSpPr txBox="1"/>
      </xdr:nvSpPr>
      <xdr:spPr>
        <a:xfrm>
          <a:off x="8450795" y="10021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78537</xdr:rowOff>
    </xdr:from>
    <xdr:ext cx="599010" cy="259045"/>
    <xdr:sp macro="" textlink="">
      <xdr:nvSpPr>
        <xdr:cNvPr id="236" name="n_3mainValue【橋りょう・トンネル】&#10;一人当たり有形固定資産（償却資産）額"/>
        <xdr:cNvSpPr txBox="1"/>
      </xdr:nvSpPr>
      <xdr:spPr>
        <a:xfrm>
          <a:off x="7561795" y="10022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7" name="テキスト ボックス 24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8" name="直線コネクタ 24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9" name="テキスト ボックス 24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0" name="直線コネクタ 24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1" name="テキスト ボックス 25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2" name="直線コネクタ 25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3" name="テキスト ボックス 25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4" name="直線コネクタ 25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5" name="テキスト ボックス 25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6" name="直線コネクタ 25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7" name="テキスト ボックス 25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9" name="テキスト ボックス 25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61" name="直線コネクタ 260"/>
        <xdr:cNvCxnSpPr/>
      </xdr:nvCxnSpPr>
      <xdr:spPr>
        <a:xfrm flipV="1">
          <a:off x="4634865" y="13346430"/>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62" name="【公営住宅】&#10;有形固定資産減価償却率最小値テキスト"/>
        <xdr:cNvSpPr txBox="1"/>
      </xdr:nvSpPr>
      <xdr:spPr>
        <a:xfrm>
          <a:off x="4673600"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63" name="直線コネクタ 262"/>
        <xdr:cNvCxnSpPr/>
      </xdr:nvCxnSpPr>
      <xdr:spPr>
        <a:xfrm>
          <a:off x="4546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64"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65" name="直線コネクタ 264"/>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2557</xdr:rowOff>
    </xdr:from>
    <xdr:ext cx="405111" cy="259045"/>
    <xdr:sp macro="" textlink="">
      <xdr:nvSpPr>
        <xdr:cNvPr id="266" name="【公営住宅】&#10;有形固定資産減価償却率平均値テキスト"/>
        <xdr:cNvSpPr txBox="1"/>
      </xdr:nvSpPr>
      <xdr:spPr>
        <a:xfrm>
          <a:off x="4673600" y="1371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67" name="フローチャート: 判断 266"/>
        <xdr:cNvSpPr/>
      </xdr:nvSpPr>
      <xdr:spPr>
        <a:xfrm>
          <a:off x="4584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68" name="フローチャート: 判断 267"/>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69" name="フローチャート: 判断 268"/>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139700</xdr:rowOff>
    </xdr:from>
    <xdr:to>
      <xdr:col>10</xdr:col>
      <xdr:colOff>165100</xdr:colOff>
      <xdr:row>82</xdr:row>
      <xdr:rowOff>69850</xdr:rowOff>
    </xdr:to>
    <xdr:sp macro="" textlink="">
      <xdr:nvSpPr>
        <xdr:cNvPr id="270" name="フローチャート: 判断 269"/>
        <xdr:cNvSpPr/>
      </xdr:nvSpPr>
      <xdr:spPr>
        <a:xfrm>
          <a:off x="1968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116839</xdr:rowOff>
    </xdr:from>
    <xdr:to>
      <xdr:col>24</xdr:col>
      <xdr:colOff>114300</xdr:colOff>
      <xdr:row>85</xdr:row>
      <xdr:rowOff>46989</xdr:rowOff>
    </xdr:to>
    <xdr:sp macro="" textlink="">
      <xdr:nvSpPr>
        <xdr:cNvPr id="276" name="楕円 275"/>
        <xdr:cNvSpPr/>
      </xdr:nvSpPr>
      <xdr:spPr>
        <a:xfrm>
          <a:off x="45847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95266</xdr:rowOff>
    </xdr:from>
    <xdr:ext cx="405111" cy="259045"/>
    <xdr:sp macro="" textlink="">
      <xdr:nvSpPr>
        <xdr:cNvPr id="277" name="【公営住宅】&#10;有形固定資産減価償却率該当値テキスト"/>
        <xdr:cNvSpPr txBox="1"/>
      </xdr:nvSpPr>
      <xdr:spPr>
        <a:xfrm>
          <a:off x="4673600"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166370</xdr:rowOff>
    </xdr:from>
    <xdr:to>
      <xdr:col>20</xdr:col>
      <xdr:colOff>38100</xdr:colOff>
      <xdr:row>85</xdr:row>
      <xdr:rowOff>96520</xdr:rowOff>
    </xdr:to>
    <xdr:sp macro="" textlink="">
      <xdr:nvSpPr>
        <xdr:cNvPr id="278" name="楕円 277"/>
        <xdr:cNvSpPr/>
      </xdr:nvSpPr>
      <xdr:spPr>
        <a:xfrm>
          <a:off x="3746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167639</xdr:rowOff>
    </xdr:from>
    <xdr:to>
      <xdr:col>24</xdr:col>
      <xdr:colOff>63500</xdr:colOff>
      <xdr:row>85</xdr:row>
      <xdr:rowOff>45720</xdr:rowOff>
    </xdr:to>
    <xdr:cxnSp macro="">
      <xdr:nvCxnSpPr>
        <xdr:cNvPr id="279" name="直線コネクタ 278"/>
        <xdr:cNvCxnSpPr/>
      </xdr:nvCxnSpPr>
      <xdr:spPr>
        <a:xfrm flipV="1">
          <a:off x="3797300" y="1456943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71120</xdr:rowOff>
    </xdr:from>
    <xdr:to>
      <xdr:col>15</xdr:col>
      <xdr:colOff>101600</xdr:colOff>
      <xdr:row>86</xdr:row>
      <xdr:rowOff>1270</xdr:rowOff>
    </xdr:to>
    <xdr:sp macro="" textlink="">
      <xdr:nvSpPr>
        <xdr:cNvPr id="280" name="楕円 279"/>
        <xdr:cNvSpPr/>
      </xdr:nvSpPr>
      <xdr:spPr>
        <a:xfrm>
          <a:off x="2857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45720</xdr:rowOff>
    </xdr:from>
    <xdr:to>
      <xdr:col>19</xdr:col>
      <xdr:colOff>177800</xdr:colOff>
      <xdr:row>85</xdr:row>
      <xdr:rowOff>121920</xdr:rowOff>
    </xdr:to>
    <xdr:cxnSp macro="">
      <xdr:nvCxnSpPr>
        <xdr:cNvPr id="281" name="直線コネクタ 280"/>
        <xdr:cNvCxnSpPr/>
      </xdr:nvCxnSpPr>
      <xdr:spPr>
        <a:xfrm flipV="1">
          <a:off x="2908300" y="146189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132080</xdr:rowOff>
    </xdr:from>
    <xdr:to>
      <xdr:col>10</xdr:col>
      <xdr:colOff>165100</xdr:colOff>
      <xdr:row>86</xdr:row>
      <xdr:rowOff>62230</xdr:rowOff>
    </xdr:to>
    <xdr:sp macro="" textlink="">
      <xdr:nvSpPr>
        <xdr:cNvPr id="282" name="楕円 281"/>
        <xdr:cNvSpPr/>
      </xdr:nvSpPr>
      <xdr:spPr>
        <a:xfrm>
          <a:off x="1968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121920</xdr:rowOff>
    </xdr:from>
    <xdr:to>
      <xdr:col>15</xdr:col>
      <xdr:colOff>50800</xdr:colOff>
      <xdr:row>86</xdr:row>
      <xdr:rowOff>11430</xdr:rowOff>
    </xdr:to>
    <xdr:cxnSp macro="">
      <xdr:nvCxnSpPr>
        <xdr:cNvPr id="283" name="直線コネクタ 282"/>
        <xdr:cNvCxnSpPr/>
      </xdr:nvCxnSpPr>
      <xdr:spPr>
        <a:xfrm flipV="1">
          <a:off x="2019300" y="146951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13988</xdr:rowOff>
    </xdr:from>
    <xdr:ext cx="405111" cy="259045"/>
    <xdr:sp macro="" textlink="">
      <xdr:nvSpPr>
        <xdr:cNvPr id="284" name="n_1aveValue【公営住宅】&#10;有形固定資産減価償却率"/>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285" name="n_2aveValue【公営住宅】&#10;有形固定資産減価償却率"/>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86377</xdr:rowOff>
    </xdr:from>
    <xdr:ext cx="405111" cy="259045"/>
    <xdr:sp macro="" textlink="">
      <xdr:nvSpPr>
        <xdr:cNvPr id="286" name="n_3aveValue【公営住宅】&#10;有形固定資産減価償却率"/>
        <xdr:cNvSpPr txBox="1"/>
      </xdr:nvSpPr>
      <xdr:spPr>
        <a:xfrm>
          <a:off x="1816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87647</xdr:rowOff>
    </xdr:from>
    <xdr:ext cx="405111" cy="259045"/>
    <xdr:sp macro="" textlink="">
      <xdr:nvSpPr>
        <xdr:cNvPr id="287" name="n_1mainValue【公営住宅】&#10;有形固定資産減価償却率"/>
        <xdr:cNvSpPr txBox="1"/>
      </xdr:nvSpPr>
      <xdr:spPr>
        <a:xfrm>
          <a:off x="3582044"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163847</xdr:rowOff>
    </xdr:from>
    <xdr:ext cx="405111" cy="259045"/>
    <xdr:sp macro="" textlink="">
      <xdr:nvSpPr>
        <xdr:cNvPr id="288" name="n_2mainValue【公営住宅】&#10;有形固定資産減価償却率"/>
        <xdr:cNvSpPr txBox="1"/>
      </xdr:nvSpPr>
      <xdr:spPr>
        <a:xfrm>
          <a:off x="2705744" y="1473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53357</xdr:rowOff>
    </xdr:from>
    <xdr:ext cx="405111" cy="259045"/>
    <xdr:sp macro="" textlink="">
      <xdr:nvSpPr>
        <xdr:cNvPr id="289" name="n_3mainValue【公営住宅】&#10;有形固定資産減価償却率"/>
        <xdr:cNvSpPr txBox="1"/>
      </xdr:nvSpPr>
      <xdr:spPr>
        <a:xfrm>
          <a:off x="1816744"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0" name="直線コネクタ 29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1" name="テキスト ボックス 30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2" name="直線コネクタ 30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3" name="テキスト ボックス 30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6" name="直線コネクタ 30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7" name="テキスト ボックス 30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8" name="直線コネクタ 30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9" name="テキスト ボックス 30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313" name="直線コネクタ 312"/>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14"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15" name="直線コネクタ 314"/>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316" name="【公営住宅】&#10;一人当たり面積最大値テキスト"/>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317" name="直線コネクタ 316"/>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21353</xdr:rowOff>
    </xdr:from>
    <xdr:ext cx="469744" cy="259045"/>
    <xdr:sp macro="" textlink="">
      <xdr:nvSpPr>
        <xdr:cNvPr id="318" name="【公営住宅】&#10;一人当たり面積平均値テキスト"/>
        <xdr:cNvSpPr txBox="1"/>
      </xdr:nvSpPr>
      <xdr:spPr>
        <a:xfrm>
          <a:off x="10515600" y="14251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19" name="フローチャート: 判断 318"/>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7113</xdr:rowOff>
    </xdr:from>
    <xdr:to>
      <xdr:col>50</xdr:col>
      <xdr:colOff>165100</xdr:colOff>
      <xdr:row>83</xdr:row>
      <xdr:rowOff>108713</xdr:rowOff>
    </xdr:to>
    <xdr:sp macro="" textlink="">
      <xdr:nvSpPr>
        <xdr:cNvPr id="320" name="フローチャート: 判断 319"/>
        <xdr:cNvSpPr/>
      </xdr:nvSpPr>
      <xdr:spPr>
        <a:xfrm>
          <a:off x="9588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21" name="フローチャート: 判断 320"/>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68072</xdr:rowOff>
    </xdr:from>
    <xdr:to>
      <xdr:col>41</xdr:col>
      <xdr:colOff>101600</xdr:colOff>
      <xdr:row>83</xdr:row>
      <xdr:rowOff>169672</xdr:rowOff>
    </xdr:to>
    <xdr:sp macro="" textlink="">
      <xdr:nvSpPr>
        <xdr:cNvPr id="322" name="フローチャート: 判断 321"/>
        <xdr:cNvSpPr/>
      </xdr:nvSpPr>
      <xdr:spPr>
        <a:xfrm>
          <a:off x="7810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135128</xdr:rowOff>
    </xdr:from>
    <xdr:to>
      <xdr:col>55</xdr:col>
      <xdr:colOff>50800</xdr:colOff>
      <xdr:row>81</xdr:row>
      <xdr:rowOff>65278</xdr:rowOff>
    </xdr:to>
    <xdr:sp macro="" textlink="">
      <xdr:nvSpPr>
        <xdr:cNvPr id="328" name="楕円 327"/>
        <xdr:cNvSpPr/>
      </xdr:nvSpPr>
      <xdr:spPr>
        <a:xfrm>
          <a:off x="10426700" y="1385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158005</xdr:rowOff>
    </xdr:from>
    <xdr:ext cx="469744" cy="259045"/>
    <xdr:sp macro="" textlink="">
      <xdr:nvSpPr>
        <xdr:cNvPr id="329" name="【公営住宅】&#10;一人当たり面積該当値テキスト"/>
        <xdr:cNvSpPr txBox="1"/>
      </xdr:nvSpPr>
      <xdr:spPr>
        <a:xfrm>
          <a:off x="10515600" y="1370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133604</xdr:rowOff>
    </xdr:from>
    <xdr:to>
      <xdr:col>50</xdr:col>
      <xdr:colOff>165100</xdr:colOff>
      <xdr:row>81</xdr:row>
      <xdr:rowOff>63754</xdr:rowOff>
    </xdr:to>
    <xdr:sp macro="" textlink="">
      <xdr:nvSpPr>
        <xdr:cNvPr id="330" name="楕円 329"/>
        <xdr:cNvSpPr/>
      </xdr:nvSpPr>
      <xdr:spPr>
        <a:xfrm>
          <a:off x="9588500" y="13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12954</xdr:rowOff>
    </xdr:from>
    <xdr:to>
      <xdr:col>55</xdr:col>
      <xdr:colOff>0</xdr:colOff>
      <xdr:row>81</xdr:row>
      <xdr:rowOff>14478</xdr:rowOff>
    </xdr:to>
    <xdr:cxnSp macro="">
      <xdr:nvCxnSpPr>
        <xdr:cNvPr id="331" name="直線コネクタ 330"/>
        <xdr:cNvCxnSpPr/>
      </xdr:nvCxnSpPr>
      <xdr:spPr>
        <a:xfrm>
          <a:off x="9639300" y="1390040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137413</xdr:rowOff>
    </xdr:from>
    <xdr:to>
      <xdr:col>46</xdr:col>
      <xdr:colOff>38100</xdr:colOff>
      <xdr:row>81</xdr:row>
      <xdr:rowOff>67563</xdr:rowOff>
    </xdr:to>
    <xdr:sp macro="" textlink="">
      <xdr:nvSpPr>
        <xdr:cNvPr id="332" name="楕円 331"/>
        <xdr:cNvSpPr/>
      </xdr:nvSpPr>
      <xdr:spPr>
        <a:xfrm>
          <a:off x="8699500" y="1385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12954</xdr:rowOff>
    </xdr:from>
    <xdr:to>
      <xdr:col>50</xdr:col>
      <xdr:colOff>114300</xdr:colOff>
      <xdr:row>81</xdr:row>
      <xdr:rowOff>16763</xdr:rowOff>
    </xdr:to>
    <xdr:cxnSp macro="">
      <xdr:nvCxnSpPr>
        <xdr:cNvPr id="333" name="直線コネクタ 332"/>
        <xdr:cNvCxnSpPr/>
      </xdr:nvCxnSpPr>
      <xdr:spPr>
        <a:xfrm flipV="1">
          <a:off x="8750300" y="13900404"/>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145035</xdr:rowOff>
    </xdr:from>
    <xdr:to>
      <xdr:col>41</xdr:col>
      <xdr:colOff>101600</xdr:colOff>
      <xdr:row>81</xdr:row>
      <xdr:rowOff>75185</xdr:rowOff>
    </xdr:to>
    <xdr:sp macro="" textlink="">
      <xdr:nvSpPr>
        <xdr:cNvPr id="334" name="楕円 333"/>
        <xdr:cNvSpPr/>
      </xdr:nvSpPr>
      <xdr:spPr>
        <a:xfrm>
          <a:off x="7810500" y="138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16763</xdr:rowOff>
    </xdr:from>
    <xdr:to>
      <xdr:col>45</xdr:col>
      <xdr:colOff>177800</xdr:colOff>
      <xdr:row>81</xdr:row>
      <xdr:rowOff>24385</xdr:rowOff>
    </xdr:to>
    <xdr:cxnSp macro="">
      <xdr:nvCxnSpPr>
        <xdr:cNvPr id="335" name="直線コネクタ 334"/>
        <xdr:cNvCxnSpPr/>
      </xdr:nvCxnSpPr>
      <xdr:spPr>
        <a:xfrm flipV="1">
          <a:off x="7861300" y="13904213"/>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99840</xdr:rowOff>
    </xdr:from>
    <xdr:ext cx="469744" cy="259045"/>
    <xdr:sp macro="" textlink="">
      <xdr:nvSpPr>
        <xdr:cNvPr id="336" name="n_1aveValue【公営住宅】&#10;一人当たり面積"/>
        <xdr:cNvSpPr txBox="1"/>
      </xdr:nvSpPr>
      <xdr:spPr>
        <a:xfrm>
          <a:off x="93917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37" name="n_2aveValue【公営住宅】&#10;一人当たり面積"/>
        <xdr:cNvSpPr txBox="1"/>
      </xdr:nvSpPr>
      <xdr:spPr>
        <a:xfrm>
          <a:off x="8515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160799</xdr:rowOff>
    </xdr:from>
    <xdr:ext cx="469744" cy="259045"/>
    <xdr:sp macro="" textlink="">
      <xdr:nvSpPr>
        <xdr:cNvPr id="338" name="n_3aveValue【公営住宅】&#10;一人当たり面積"/>
        <xdr:cNvSpPr txBox="1"/>
      </xdr:nvSpPr>
      <xdr:spPr>
        <a:xfrm>
          <a:off x="7626427" y="1439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80281</xdr:rowOff>
    </xdr:from>
    <xdr:ext cx="469744" cy="259045"/>
    <xdr:sp macro="" textlink="">
      <xdr:nvSpPr>
        <xdr:cNvPr id="339" name="n_1mainValue【公営住宅】&#10;一人当たり面積"/>
        <xdr:cNvSpPr txBox="1"/>
      </xdr:nvSpPr>
      <xdr:spPr>
        <a:xfrm>
          <a:off x="9391727" y="1362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84090</xdr:rowOff>
    </xdr:from>
    <xdr:ext cx="469744" cy="259045"/>
    <xdr:sp macro="" textlink="">
      <xdr:nvSpPr>
        <xdr:cNvPr id="340" name="n_2mainValue【公営住宅】&#10;一人当たり面積"/>
        <xdr:cNvSpPr txBox="1"/>
      </xdr:nvSpPr>
      <xdr:spPr>
        <a:xfrm>
          <a:off x="8515427" y="1362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91712</xdr:rowOff>
    </xdr:from>
    <xdr:ext cx="469744" cy="259045"/>
    <xdr:sp macro="" textlink="">
      <xdr:nvSpPr>
        <xdr:cNvPr id="341" name="n_3mainValue【公営住宅】&#10;一人当たり面積"/>
        <xdr:cNvSpPr txBox="1"/>
      </xdr:nvSpPr>
      <xdr:spPr>
        <a:xfrm>
          <a:off x="7626427" y="1363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0" name="テキスト ボックス 34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2" name="テキスト ボックス 35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3" name="直線コネクタ 35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4" name="テキスト ボックス 35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5" name="直線コネクタ 35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6" name="テキスト ボックス 35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7" name="直線コネクタ 35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8" name="テキスト ボックス 35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9" name="直線コネクタ 35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0" name="テキスト ボックス 35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1" name="直線コネクタ 36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2" name="テキスト ボックス 36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3" name="直線コネクタ 36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4" name="テキスト ボックス 36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125730</xdr:rowOff>
    </xdr:from>
    <xdr:to>
      <xdr:col>24</xdr:col>
      <xdr:colOff>62865</xdr:colOff>
      <xdr:row>107</xdr:row>
      <xdr:rowOff>167639</xdr:rowOff>
    </xdr:to>
    <xdr:cxnSp macro="">
      <xdr:nvCxnSpPr>
        <xdr:cNvPr id="366" name="直線コネクタ 365"/>
        <xdr:cNvCxnSpPr/>
      </xdr:nvCxnSpPr>
      <xdr:spPr>
        <a:xfrm flipV="1">
          <a:off x="4634865" y="17270730"/>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367" name="【港湾・漁港】&#10;有形固定資産減価償却率最小値テキスト"/>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368" name="直線コネクタ 367"/>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72407</xdr:rowOff>
    </xdr:from>
    <xdr:ext cx="405111" cy="259045"/>
    <xdr:sp macro="" textlink="">
      <xdr:nvSpPr>
        <xdr:cNvPr id="369" name="【港湾・漁港】&#10;有形固定資産減価償却率最大値テキスト"/>
        <xdr:cNvSpPr txBox="1"/>
      </xdr:nvSpPr>
      <xdr:spPr>
        <a:xfrm>
          <a:off x="4673600" y="1704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125730</xdr:rowOff>
    </xdr:from>
    <xdr:to>
      <xdr:col>24</xdr:col>
      <xdr:colOff>152400</xdr:colOff>
      <xdr:row>100</xdr:row>
      <xdr:rowOff>125730</xdr:rowOff>
    </xdr:to>
    <xdr:cxnSp macro="">
      <xdr:nvCxnSpPr>
        <xdr:cNvPr id="370" name="直線コネクタ 369"/>
        <xdr:cNvCxnSpPr/>
      </xdr:nvCxnSpPr>
      <xdr:spPr>
        <a:xfrm>
          <a:off x="4546600" y="1727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55897</xdr:rowOff>
    </xdr:from>
    <xdr:ext cx="405111" cy="259045"/>
    <xdr:sp macro="" textlink="">
      <xdr:nvSpPr>
        <xdr:cNvPr id="371" name="【港湾・漁港】&#10;有形固定資産減価償却率平均値テキスト"/>
        <xdr:cNvSpPr txBox="1"/>
      </xdr:nvSpPr>
      <xdr:spPr>
        <a:xfrm>
          <a:off x="4673600" y="1754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33020</xdr:rowOff>
    </xdr:from>
    <xdr:to>
      <xdr:col>24</xdr:col>
      <xdr:colOff>114300</xdr:colOff>
      <xdr:row>103</xdr:row>
      <xdr:rowOff>134620</xdr:rowOff>
    </xdr:to>
    <xdr:sp macro="" textlink="">
      <xdr:nvSpPr>
        <xdr:cNvPr id="372" name="フローチャート: 判断 371"/>
        <xdr:cNvSpPr/>
      </xdr:nvSpPr>
      <xdr:spPr>
        <a:xfrm>
          <a:off x="45847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78739</xdr:rowOff>
    </xdr:from>
    <xdr:to>
      <xdr:col>20</xdr:col>
      <xdr:colOff>38100</xdr:colOff>
      <xdr:row>104</xdr:row>
      <xdr:rowOff>8889</xdr:rowOff>
    </xdr:to>
    <xdr:sp macro="" textlink="">
      <xdr:nvSpPr>
        <xdr:cNvPr id="373" name="フローチャート: 判断 372"/>
        <xdr:cNvSpPr/>
      </xdr:nvSpPr>
      <xdr:spPr>
        <a:xfrm>
          <a:off x="3746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82550</xdr:rowOff>
    </xdr:from>
    <xdr:to>
      <xdr:col>15</xdr:col>
      <xdr:colOff>101600</xdr:colOff>
      <xdr:row>104</xdr:row>
      <xdr:rowOff>12700</xdr:rowOff>
    </xdr:to>
    <xdr:sp macro="" textlink="">
      <xdr:nvSpPr>
        <xdr:cNvPr id="374" name="フローチャート: 判断 373"/>
        <xdr:cNvSpPr/>
      </xdr:nvSpPr>
      <xdr:spPr>
        <a:xfrm>
          <a:off x="2857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132080</xdr:rowOff>
    </xdr:from>
    <xdr:to>
      <xdr:col>10</xdr:col>
      <xdr:colOff>165100</xdr:colOff>
      <xdr:row>106</xdr:row>
      <xdr:rowOff>62230</xdr:rowOff>
    </xdr:to>
    <xdr:sp macro="" textlink="">
      <xdr:nvSpPr>
        <xdr:cNvPr id="375" name="フローチャート: 判断 374"/>
        <xdr:cNvSpPr/>
      </xdr:nvSpPr>
      <xdr:spPr>
        <a:xfrm>
          <a:off x="1968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6" name="テキスト ボックス 37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7" name="テキスト ボックス 37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8" name="テキスト ボックス 37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9" name="テキスト ボックス 37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0" name="テキスト ボックス 37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34925</xdr:rowOff>
    </xdr:from>
    <xdr:to>
      <xdr:col>24</xdr:col>
      <xdr:colOff>114300</xdr:colOff>
      <xdr:row>105</xdr:row>
      <xdr:rowOff>136525</xdr:rowOff>
    </xdr:to>
    <xdr:sp macro="" textlink="">
      <xdr:nvSpPr>
        <xdr:cNvPr id="381" name="楕円 380"/>
        <xdr:cNvSpPr/>
      </xdr:nvSpPr>
      <xdr:spPr>
        <a:xfrm>
          <a:off x="4584700" y="180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13352</xdr:rowOff>
    </xdr:from>
    <xdr:ext cx="405111" cy="259045"/>
    <xdr:sp macro="" textlink="">
      <xdr:nvSpPr>
        <xdr:cNvPr id="382" name="【港湾・漁港】&#10;有形固定資産減価償却率該当値テキスト"/>
        <xdr:cNvSpPr txBox="1"/>
      </xdr:nvSpPr>
      <xdr:spPr>
        <a:xfrm>
          <a:off x="4673600" y="1801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71120</xdr:rowOff>
    </xdr:from>
    <xdr:to>
      <xdr:col>20</xdr:col>
      <xdr:colOff>38100</xdr:colOff>
      <xdr:row>106</xdr:row>
      <xdr:rowOff>1270</xdr:rowOff>
    </xdr:to>
    <xdr:sp macro="" textlink="">
      <xdr:nvSpPr>
        <xdr:cNvPr id="383" name="楕円 382"/>
        <xdr:cNvSpPr/>
      </xdr:nvSpPr>
      <xdr:spPr>
        <a:xfrm>
          <a:off x="3746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85725</xdr:rowOff>
    </xdr:from>
    <xdr:to>
      <xdr:col>24</xdr:col>
      <xdr:colOff>63500</xdr:colOff>
      <xdr:row>105</xdr:row>
      <xdr:rowOff>121920</xdr:rowOff>
    </xdr:to>
    <xdr:cxnSp macro="">
      <xdr:nvCxnSpPr>
        <xdr:cNvPr id="384" name="直線コネクタ 383"/>
        <xdr:cNvCxnSpPr/>
      </xdr:nvCxnSpPr>
      <xdr:spPr>
        <a:xfrm flipV="1">
          <a:off x="3797300" y="180879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101600</xdr:rowOff>
    </xdr:from>
    <xdr:to>
      <xdr:col>15</xdr:col>
      <xdr:colOff>101600</xdr:colOff>
      <xdr:row>106</xdr:row>
      <xdr:rowOff>31750</xdr:rowOff>
    </xdr:to>
    <xdr:sp macro="" textlink="">
      <xdr:nvSpPr>
        <xdr:cNvPr id="385" name="楕円 384"/>
        <xdr:cNvSpPr/>
      </xdr:nvSpPr>
      <xdr:spPr>
        <a:xfrm>
          <a:off x="2857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121920</xdr:rowOff>
    </xdr:from>
    <xdr:to>
      <xdr:col>19</xdr:col>
      <xdr:colOff>177800</xdr:colOff>
      <xdr:row>105</xdr:row>
      <xdr:rowOff>152400</xdr:rowOff>
    </xdr:to>
    <xdr:cxnSp macro="">
      <xdr:nvCxnSpPr>
        <xdr:cNvPr id="386" name="直線コネクタ 385"/>
        <xdr:cNvCxnSpPr/>
      </xdr:nvCxnSpPr>
      <xdr:spPr>
        <a:xfrm flipV="1">
          <a:off x="2908300" y="181241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133986</xdr:rowOff>
    </xdr:from>
    <xdr:to>
      <xdr:col>10</xdr:col>
      <xdr:colOff>165100</xdr:colOff>
      <xdr:row>106</xdr:row>
      <xdr:rowOff>64136</xdr:rowOff>
    </xdr:to>
    <xdr:sp macro="" textlink="">
      <xdr:nvSpPr>
        <xdr:cNvPr id="387" name="楕円 386"/>
        <xdr:cNvSpPr/>
      </xdr:nvSpPr>
      <xdr:spPr>
        <a:xfrm>
          <a:off x="19685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152400</xdr:rowOff>
    </xdr:from>
    <xdr:to>
      <xdr:col>15</xdr:col>
      <xdr:colOff>50800</xdr:colOff>
      <xdr:row>106</xdr:row>
      <xdr:rowOff>13336</xdr:rowOff>
    </xdr:to>
    <xdr:cxnSp macro="">
      <xdr:nvCxnSpPr>
        <xdr:cNvPr id="388" name="直線コネクタ 387"/>
        <xdr:cNvCxnSpPr/>
      </xdr:nvCxnSpPr>
      <xdr:spPr>
        <a:xfrm flipV="1">
          <a:off x="2019300" y="181546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25416</xdr:rowOff>
    </xdr:from>
    <xdr:ext cx="405111" cy="259045"/>
    <xdr:sp macro="" textlink="">
      <xdr:nvSpPr>
        <xdr:cNvPr id="389" name="n_1aveValue【港湾・漁港】&#10;有形固定資産減価償却率"/>
        <xdr:cNvSpPr txBox="1"/>
      </xdr:nvSpPr>
      <xdr:spPr>
        <a:xfrm>
          <a:off x="35820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29227</xdr:rowOff>
    </xdr:from>
    <xdr:ext cx="405111" cy="259045"/>
    <xdr:sp macro="" textlink="">
      <xdr:nvSpPr>
        <xdr:cNvPr id="390" name="n_2aveValue【港湾・漁港】&#10;有形固定資産減価償却率"/>
        <xdr:cNvSpPr txBox="1"/>
      </xdr:nvSpPr>
      <xdr:spPr>
        <a:xfrm>
          <a:off x="2705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78757</xdr:rowOff>
    </xdr:from>
    <xdr:ext cx="405111" cy="259045"/>
    <xdr:sp macro="" textlink="">
      <xdr:nvSpPr>
        <xdr:cNvPr id="391" name="n_3aveValue【港湾・漁港】&#10;有形固定資産減価償却率"/>
        <xdr:cNvSpPr txBox="1"/>
      </xdr:nvSpPr>
      <xdr:spPr>
        <a:xfrm>
          <a:off x="1816744" y="1790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163847</xdr:rowOff>
    </xdr:from>
    <xdr:ext cx="405111" cy="259045"/>
    <xdr:sp macro="" textlink="">
      <xdr:nvSpPr>
        <xdr:cNvPr id="392" name="n_1mainValue【港湾・漁港】&#10;有形固定資産減価償却率"/>
        <xdr:cNvSpPr txBox="1"/>
      </xdr:nvSpPr>
      <xdr:spPr>
        <a:xfrm>
          <a:off x="35820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22877</xdr:rowOff>
    </xdr:from>
    <xdr:ext cx="405111" cy="259045"/>
    <xdr:sp macro="" textlink="">
      <xdr:nvSpPr>
        <xdr:cNvPr id="393" name="n_2mainValue【港湾・漁港】&#10;有形固定資産減価償却率"/>
        <xdr:cNvSpPr txBox="1"/>
      </xdr:nvSpPr>
      <xdr:spPr>
        <a:xfrm>
          <a:off x="27057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55263</xdr:rowOff>
    </xdr:from>
    <xdr:ext cx="405111" cy="259045"/>
    <xdr:sp macro="" textlink="">
      <xdr:nvSpPr>
        <xdr:cNvPr id="394" name="n_3mainValue【港湾・漁港】&#10;有形固定資産減価償却率"/>
        <xdr:cNvSpPr txBox="1"/>
      </xdr:nvSpPr>
      <xdr:spPr>
        <a:xfrm>
          <a:off x="1816744" y="1822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5" name="正方形/長方形 39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6" name="正方形/長方形 39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7" name="正方形/長方形 39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8" name="正方形/長方形 39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9" name="正方形/長方形 39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0" name="正方形/長方形 39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1" name="正方形/長方形 40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2" name="正方形/長方形 40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3" name="テキスト ボックス 40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4" name="直線コネクタ 40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5" name="直線コネクタ 40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06" name="テキスト ボックス 405"/>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07" name="直線コネクタ 40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08" name="テキスト ボックス 407"/>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09" name="直線コネクタ 40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10" name="テキスト ボックス 409"/>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1" name="直線コネクタ 41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12" name="テキスト ボックス 411"/>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3" name="直線コネクタ 41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14" name="テキスト ボックス 413"/>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5" name="直線コネクタ 41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16" name="テキスト ボックス 415"/>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7" name="直線コネクタ 4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8" name="テキスト ボックス 41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167167</xdr:rowOff>
    </xdr:from>
    <xdr:to>
      <xdr:col>54</xdr:col>
      <xdr:colOff>189865</xdr:colOff>
      <xdr:row>109</xdr:row>
      <xdr:rowOff>35078</xdr:rowOff>
    </xdr:to>
    <xdr:cxnSp macro="">
      <xdr:nvCxnSpPr>
        <xdr:cNvPr id="420" name="直線コネクタ 419"/>
        <xdr:cNvCxnSpPr/>
      </xdr:nvCxnSpPr>
      <xdr:spPr>
        <a:xfrm flipV="1">
          <a:off x="10476865" y="17140717"/>
          <a:ext cx="0" cy="158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38905</xdr:rowOff>
    </xdr:from>
    <xdr:ext cx="313932" cy="259045"/>
    <xdr:sp macro="" textlink="">
      <xdr:nvSpPr>
        <xdr:cNvPr id="421" name="【港湾・漁港】&#10;一人当たり有形固定資産（償却資産）額最小値テキスト"/>
        <xdr:cNvSpPr txBox="1"/>
      </xdr:nvSpPr>
      <xdr:spPr>
        <a:xfrm>
          <a:off x="10515600" y="1872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35078</xdr:rowOff>
    </xdr:from>
    <xdr:to>
      <xdr:col>55</xdr:col>
      <xdr:colOff>88900</xdr:colOff>
      <xdr:row>109</xdr:row>
      <xdr:rowOff>35078</xdr:rowOff>
    </xdr:to>
    <xdr:cxnSp macro="">
      <xdr:nvCxnSpPr>
        <xdr:cNvPr id="422" name="直線コネクタ 421"/>
        <xdr:cNvCxnSpPr/>
      </xdr:nvCxnSpPr>
      <xdr:spPr>
        <a:xfrm>
          <a:off x="10388600" y="18723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113844</xdr:rowOff>
    </xdr:from>
    <xdr:ext cx="599010" cy="259045"/>
    <xdr:sp macro="" textlink="">
      <xdr:nvSpPr>
        <xdr:cNvPr id="423" name="【港湾・漁港】&#10;一人当たり有形固定資産（償却資産）額最大値テキスト"/>
        <xdr:cNvSpPr txBox="1"/>
      </xdr:nvSpPr>
      <xdr:spPr>
        <a:xfrm>
          <a:off x="10515600" y="1691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167167</xdr:rowOff>
    </xdr:from>
    <xdr:to>
      <xdr:col>55</xdr:col>
      <xdr:colOff>88900</xdr:colOff>
      <xdr:row>99</xdr:row>
      <xdr:rowOff>167167</xdr:rowOff>
    </xdr:to>
    <xdr:cxnSp macro="">
      <xdr:nvCxnSpPr>
        <xdr:cNvPr id="424" name="直線コネクタ 423"/>
        <xdr:cNvCxnSpPr/>
      </xdr:nvCxnSpPr>
      <xdr:spPr>
        <a:xfrm>
          <a:off x="10388600" y="17140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123989</xdr:rowOff>
    </xdr:from>
    <xdr:ext cx="534377" cy="259045"/>
    <xdr:sp macro="" textlink="">
      <xdr:nvSpPr>
        <xdr:cNvPr id="425" name="【港湾・漁港】&#10;一人当たり有形固定資産（償却資産）額平均値テキスト"/>
        <xdr:cNvSpPr txBox="1"/>
      </xdr:nvSpPr>
      <xdr:spPr>
        <a:xfrm>
          <a:off x="10515600" y="18297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101112</xdr:rowOff>
    </xdr:from>
    <xdr:to>
      <xdr:col>55</xdr:col>
      <xdr:colOff>50800</xdr:colOff>
      <xdr:row>108</xdr:row>
      <xdr:rowOff>31262</xdr:rowOff>
    </xdr:to>
    <xdr:sp macro="" textlink="">
      <xdr:nvSpPr>
        <xdr:cNvPr id="426" name="フローチャート: 判断 425"/>
        <xdr:cNvSpPr/>
      </xdr:nvSpPr>
      <xdr:spPr>
        <a:xfrm>
          <a:off x="10426700" y="18446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143861</xdr:rowOff>
    </xdr:from>
    <xdr:to>
      <xdr:col>50</xdr:col>
      <xdr:colOff>165100</xdr:colOff>
      <xdr:row>108</xdr:row>
      <xdr:rowOff>74011</xdr:rowOff>
    </xdr:to>
    <xdr:sp macro="" textlink="">
      <xdr:nvSpPr>
        <xdr:cNvPr id="427" name="フローチャート: 判断 426"/>
        <xdr:cNvSpPr/>
      </xdr:nvSpPr>
      <xdr:spPr>
        <a:xfrm>
          <a:off x="9588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150183</xdr:rowOff>
    </xdr:from>
    <xdr:to>
      <xdr:col>46</xdr:col>
      <xdr:colOff>38100</xdr:colOff>
      <xdr:row>108</xdr:row>
      <xdr:rowOff>80333</xdr:rowOff>
    </xdr:to>
    <xdr:sp macro="" textlink="">
      <xdr:nvSpPr>
        <xdr:cNvPr id="428" name="フローチャート: 判断 427"/>
        <xdr:cNvSpPr/>
      </xdr:nvSpPr>
      <xdr:spPr>
        <a:xfrm>
          <a:off x="8699500" y="184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126533</xdr:rowOff>
    </xdr:from>
    <xdr:to>
      <xdr:col>41</xdr:col>
      <xdr:colOff>101600</xdr:colOff>
      <xdr:row>109</xdr:row>
      <xdr:rowOff>56683</xdr:rowOff>
    </xdr:to>
    <xdr:sp macro="" textlink="">
      <xdr:nvSpPr>
        <xdr:cNvPr id="429" name="フローチャート: 判断 428"/>
        <xdr:cNvSpPr/>
      </xdr:nvSpPr>
      <xdr:spPr>
        <a:xfrm>
          <a:off x="7810500" y="18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0" name="テキスト ボックス 42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1" name="テキスト ボックス 43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2" name="テキスト ボックス 43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3" name="テキスト ボックス 43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4" name="テキスト ボックス 43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98039</xdr:rowOff>
    </xdr:from>
    <xdr:to>
      <xdr:col>55</xdr:col>
      <xdr:colOff>50800</xdr:colOff>
      <xdr:row>109</xdr:row>
      <xdr:rowOff>28189</xdr:rowOff>
    </xdr:to>
    <xdr:sp macro="" textlink="">
      <xdr:nvSpPr>
        <xdr:cNvPr id="435" name="楕円 434"/>
        <xdr:cNvSpPr/>
      </xdr:nvSpPr>
      <xdr:spPr>
        <a:xfrm>
          <a:off x="10426700" y="1861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12966</xdr:rowOff>
    </xdr:from>
    <xdr:ext cx="534377" cy="259045"/>
    <xdr:sp macro="" textlink="">
      <xdr:nvSpPr>
        <xdr:cNvPr id="436" name="【港湾・漁港】&#10;一人当たり有形固定資産（償却資産）額該当値テキスト"/>
        <xdr:cNvSpPr txBox="1"/>
      </xdr:nvSpPr>
      <xdr:spPr>
        <a:xfrm>
          <a:off x="10515600" y="185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98124</xdr:rowOff>
    </xdr:from>
    <xdr:to>
      <xdr:col>50</xdr:col>
      <xdr:colOff>165100</xdr:colOff>
      <xdr:row>109</xdr:row>
      <xdr:rowOff>28274</xdr:rowOff>
    </xdr:to>
    <xdr:sp macro="" textlink="">
      <xdr:nvSpPr>
        <xdr:cNvPr id="437" name="楕円 436"/>
        <xdr:cNvSpPr/>
      </xdr:nvSpPr>
      <xdr:spPr>
        <a:xfrm>
          <a:off x="9588500" y="186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148839</xdr:rowOff>
    </xdr:from>
    <xdr:to>
      <xdr:col>55</xdr:col>
      <xdr:colOff>0</xdr:colOff>
      <xdr:row>108</xdr:row>
      <xdr:rowOff>148924</xdr:rowOff>
    </xdr:to>
    <xdr:cxnSp macro="">
      <xdr:nvCxnSpPr>
        <xdr:cNvPr id="438" name="直線コネクタ 437"/>
        <xdr:cNvCxnSpPr/>
      </xdr:nvCxnSpPr>
      <xdr:spPr>
        <a:xfrm flipV="1">
          <a:off x="9639300" y="18665439"/>
          <a:ext cx="8382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98611</xdr:rowOff>
    </xdr:from>
    <xdr:to>
      <xdr:col>46</xdr:col>
      <xdr:colOff>38100</xdr:colOff>
      <xdr:row>109</xdr:row>
      <xdr:rowOff>28761</xdr:rowOff>
    </xdr:to>
    <xdr:sp macro="" textlink="">
      <xdr:nvSpPr>
        <xdr:cNvPr id="439" name="楕円 438"/>
        <xdr:cNvSpPr/>
      </xdr:nvSpPr>
      <xdr:spPr>
        <a:xfrm>
          <a:off x="8699500" y="1861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148924</xdr:rowOff>
    </xdr:from>
    <xdr:to>
      <xdr:col>50</xdr:col>
      <xdr:colOff>114300</xdr:colOff>
      <xdr:row>108</xdr:row>
      <xdr:rowOff>149411</xdr:rowOff>
    </xdr:to>
    <xdr:cxnSp macro="">
      <xdr:nvCxnSpPr>
        <xdr:cNvPr id="440" name="直線コネクタ 439"/>
        <xdr:cNvCxnSpPr/>
      </xdr:nvCxnSpPr>
      <xdr:spPr>
        <a:xfrm flipV="1">
          <a:off x="8750300" y="18665524"/>
          <a:ext cx="889000" cy="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98921</xdr:rowOff>
    </xdr:from>
    <xdr:to>
      <xdr:col>41</xdr:col>
      <xdr:colOff>101600</xdr:colOff>
      <xdr:row>109</xdr:row>
      <xdr:rowOff>29071</xdr:rowOff>
    </xdr:to>
    <xdr:sp macro="" textlink="">
      <xdr:nvSpPr>
        <xdr:cNvPr id="441" name="楕円 440"/>
        <xdr:cNvSpPr/>
      </xdr:nvSpPr>
      <xdr:spPr>
        <a:xfrm>
          <a:off x="7810500" y="186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149411</xdr:rowOff>
    </xdr:from>
    <xdr:to>
      <xdr:col>45</xdr:col>
      <xdr:colOff>177800</xdr:colOff>
      <xdr:row>108</xdr:row>
      <xdr:rowOff>149721</xdr:rowOff>
    </xdr:to>
    <xdr:cxnSp macro="">
      <xdr:nvCxnSpPr>
        <xdr:cNvPr id="442" name="直線コネクタ 441"/>
        <xdr:cNvCxnSpPr/>
      </xdr:nvCxnSpPr>
      <xdr:spPr>
        <a:xfrm flipV="1">
          <a:off x="7861300" y="18666011"/>
          <a:ext cx="8890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90538</xdr:rowOff>
    </xdr:from>
    <xdr:ext cx="534377" cy="259045"/>
    <xdr:sp macro="" textlink="">
      <xdr:nvSpPr>
        <xdr:cNvPr id="443" name="n_1aveValue【港湾・漁港】&#10;一人当たり有形固定資産（償却資産）額"/>
        <xdr:cNvSpPr txBox="1"/>
      </xdr:nvSpPr>
      <xdr:spPr>
        <a:xfrm>
          <a:off x="9359411" y="182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96860</xdr:rowOff>
    </xdr:from>
    <xdr:ext cx="534377" cy="259045"/>
    <xdr:sp macro="" textlink="">
      <xdr:nvSpPr>
        <xdr:cNvPr id="444" name="n_2aveValue【港湾・漁港】&#10;一人当たり有形固定資産（償却資産）額"/>
        <xdr:cNvSpPr txBox="1"/>
      </xdr:nvSpPr>
      <xdr:spPr>
        <a:xfrm>
          <a:off x="8483111" y="182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109</xdr:row>
      <xdr:rowOff>47810</xdr:rowOff>
    </xdr:from>
    <xdr:ext cx="469744" cy="259045"/>
    <xdr:sp macro="" textlink="">
      <xdr:nvSpPr>
        <xdr:cNvPr id="445" name="n_3aveValue【港湾・漁港】&#10;一人当たり有形固定資産（償却資産）額"/>
        <xdr:cNvSpPr txBox="1"/>
      </xdr:nvSpPr>
      <xdr:spPr>
        <a:xfrm>
          <a:off x="7626428" y="1873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19401</xdr:rowOff>
    </xdr:from>
    <xdr:ext cx="534377" cy="259045"/>
    <xdr:sp macro="" textlink="">
      <xdr:nvSpPr>
        <xdr:cNvPr id="446" name="n_1mainValue【港湾・漁港】&#10;一人当たり有形固定資産（償却資産）額"/>
        <xdr:cNvSpPr txBox="1"/>
      </xdr:nvSpPr>
      <xdr:spPr>
        <a:xfrm>
          <a:off x="9359411" y="1870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19888</xdr:rowOff>
    </xdr:from>
    <xdr:ext cx="534377" cy="259045"/>
    <xdr:sp macro="" textlink="">
      <xdr:nvSpPr>
        <xdr:cNvPr id="447" name="n_2mainValue【港湾・漁港】&#10;一人当たり有形固定資産（償却資産）額"/>
        <xdr:cNvSpPr txBox="1"/>
      </xdr:nvSpPr>
      <xdr:spPr>
        <a:xfrm>
          <a:off x="8483111" y="1870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45598</xdr:rowOff>
    </xdr:from>
    <xdr:ext cx="534377" cy="259045"/>
    <xdr:sp macro="" textlink="">
      <xdr:nvSpPr>
        <xdr:cNvPr id="448" name="n_3mainValue【港湾・漁港】&#10;一人当たり有形固定資産（償却資産）額"/>
        <xdr:cNvSpPr txBox="1"/>
      </xdr:nvSpPr>
      <xdr:spPr>
        <a:xfrm>
          <a:off x="7594111" y="1839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9" name="正方形/長方形 4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0" name="正方形/長方形 4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1" name="正方形/長方形 4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2" name="正方形/長方形 4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3" name="正方形/長方形 4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4" name="正方形/長方形 4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5" name="正方形/長方形 4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7" name="テキスト ボックス 4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8" name="直線コネクタ 4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9" name="テキスト ボックス 45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0" name="直線コネクタ 45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1" name="テキスト ボックス 46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2" name="直線コネクタ 46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3" name="テキスト ボックス 46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4" name="直線コネクタ 46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5" name="テキスト ボックス 46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6" name="直線コネクタ 46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7" name="テキスト ボックス 46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8" name="直線コネクタ 46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9" name="テキスト ボックス 46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1" name="テキスト ボックス 4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473" name="直線コネクタ 472"/>
        <xdr:cNvCxnSpPr/>
      </xdr:nvCxnSpPr>
      <xdr:spPr>
        <a:xfrm flipV="1">
          <a:off x="16318864" y="597027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474" name="【認定こども園・幼稚園・保育所】&#10;有形固定資産減価償却率最小値テキスト"/>
        <xdr:cNvSpPr txBox="1"/>
      </xdr:nvSpPr>
      <xdr:spPr>
        <a:xfrm>
          <a:off x="163576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475" name="直線コネクタ 474"/>
        <xdr:cNvCxnSpPr/>
      </xdr:nvCxnSpPr>
      <xdr:spPr>
        <a:xfrm>
          <a:off x="16230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476" name="【認定こども園・幼稚園・保育所】&#10;有形固定資産減価償却率最大値テキスト"/>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477" name="直線コネクタ 476"/>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116222</xdr:rowOff>
    </xdr:from>
    <xdr:ext cx="405111" cy="259045"/>
    <xdr:sp macro="" textlink="">
      <xdr:nvSpPr>
        <xdr:cNvPr id="478" name="【認定こども園・幼稚園・保育所】&#10;有形固定資産減価償却率平均値テキスト"/>
        <xdr:cNvSpPr txBox="1"/>
      </xdr:nvSpPr>
      <xdr:spPr>
        <a:xfrm>
          <a:off x="16357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479" name="フローチャート: 判断 478"/>
        <xdr:cNvSpPr/>
      </xdr:nvSpPr>
      <xdr:spPr>
        <a:xfrm>
          <a:off x="16268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80" name="フローチャート: 判断 479"/>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81" name="フローチャート: 判断 480"/>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42545</xdr:rowOff>
    </xdr:from>
    <xdr:to>
      <xdr:col>72</xdr:col>
      <xdr:colOff>38100</xdr:colOff>
      <xdr:row>37</xdr:row>
      <xdr:rowOff>144145</xdr:rowOff>
    </xdr:to>
    <xdr:sp macro="" textlink="">
      <xdr:nvSpPr>
        <xdr:cNvPr id="482" name="フローチャート: 判断 481"/>
        <xdr:cNvSpPr/>
      </xdr:nvSpPr>
      <xdr:spPr>
        <a:xfrm>
          <a:off x="13652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168275</xdr:rowOff>
    </xdr:from>
    <xdr:to>
      <xdr:col>85</xdr:col>
      <xdr:colOff>177800</xdr:colOff>
      <xdr:row>37</xdr:row>
      <xdr:rowOff>98425</xdr:rowOff>
    </xdr:to>
    <xdr:sp macro="" textlink="">
      <xdr:nvSpPr>
        <xdr:cNvPr id="488" name="楕円 487"/>
        <xdr:cNvSpPr/>
      </xdr:nvSpPr>
      <xdr:spPr>
        <a:xfrm>
          <a:off x="162687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19702</xdr:rowOff>
    </xdr:from>
    <xdr:ext cx="405111" cy="259045"/>
    <xdr:sp macro="" textlink="">
      <xdr:nvSpPr>
        <xdr:cNvPr id="489" name="【認定こども園・幼稚園・保育所】&#10;有形固定資産減価償却率該当値テキスト"/>
        <xdr:cNvSpPr txBox="1"/>
      </xdr:nvSpPr>
      <xdr:spPr>
        <a:xfrm>
          <a:off x="16357600"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166370</xdr:rowOff>
    </xdr:from>
    <xdr:to>
      <xdr:col>81</xdr:col>
      <xdr:colOff>101600</xdr:colOff>
      <xdr:row>37</xdr:row>
      <xdr:rowOff>96520</xdr:rowOff>
    </xdr:to>
    <xdr:sp macro="" textlink="">
      <xdr:nvSpPr>
        <xdr:cNvPr id="490" name="楕円 489"/>
        <xdr:cNvSpPr/>
      </xdr:nvSpPr>
      <xdr:spPr>
        <a:xfrm>
          <a:off x="15430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45720</xdr:rowOff>
    </xdr:from>
    <xdr:to>
      <xdr:col>85</xdr:col>
      <xdr:colOff>127000</xdr:colOff>
      <xdr:row>37</xdr:row>
      <xdr:rowOff>47625</xdr:rowOff>
    </xdr:to>
    <xdr:cxnSp macro="">
      <xdr:nvCxnSpPr>
        <xdr:cNvPr id="491" name="直線コネクタ 490"/>
        <xdr:cNvCxnSpPr/>
      </xdr:nvCxnSpPr>
      <xdr:spPr>
        <a:xfrm>
          <a:off x="15481300" y="63893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36830</xdr:rowOff>
    </xdr:from>
    <xdr:to>
      <xdr:col>76</xdr:col>
      <xdr:colOff>165100</xdr:colOff>
      <xdr:row>37</xdr:row>
      <xdr:rowOff>138430</xdr:rowOff>
    </xdr:to>
    <xdr:sp macro="" textlink="">
      <xdr:nvSpPr>
        <xdr:cNvPr id="492" name="楕円 491"/>
        <xdr:cNvSpPr/>
      </xdr:nvSpPr>
      <xdr:spPr>
        <a:xfrm>
          <a:off x="14541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45720</xdr:rowOff>
    </xdr:from>
    <xdr:to>
      <xdr:col>81</xdr:col>
      <xdr:colOff>50800</xdr:colOff>
      <xdr:row>37</xdr:row>
      <xdr:rowOff>87630</xdr:rowOff>
    </xdr:to>
    <xdr:cxnSp macro="">
      <xdr:nvCxnSpPr>
        <xdr:cNvPr id="493" name="直線コネクタ 492"/>
        <xdr:cNvCxnSpPr/>
      </xdr:nvCxnSpPr>
      <xdr:spPr>
        <a:xfrm flipV="1">
          <a:off x="14592300" y="63893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44450</xdr:rowOff>
    </xdr:from>
    <xdr:to>
      <xdr:col>72</xdr:col>
      <xdr:colOff>38100</xdr:colOff>
      <xdr:row>37</xdr:row>
      <xdr:rowOff>146050</xdr:rowOff>
    </xdr:to>
    <xdr:sp macro="" textlink="">
      <xdr:nvSpPr>
        <xdr:cNvPr id="494" name="楕円 493"/>
        <xdr:cNvSpPr/>
      </xdr:nvSpPr>
      <xdr:spPr>
        <a:xfrm>
          <a:off x="13652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87630</xdr:rowOff>
    </xdr:from>
    <xdr:to>
      <xdr:col>76</xdr:col>
      <xdr:colOff>114300</xdr:colOff>
      <xdr:row>37</xdr:row>
      <xdr:rowOff>95250</xdr:rowOff>
    </xdr:to>
    <xdr:cxnSp macro="">
      <xdr:nvCxnSpPr>
        <xdr:cNvPr id="495" name="直線コネクタ 494"/>
        <xdr:cNvCxnSpPr/>
      </xdr:nvCxnSpPr>
      <xdr:spPr>
        <a:xfrm flipV="1">
          <a:off x="13703300" y="6431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496" name="n_1aveValue【認定こども園・幼稚園・保育所】&#10;有形固定資産減価償却率"/>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497" name="n_2aveValue【認定こども園・幼稚園・保育所】&#10;有形固定資産減価償却率"/>
        <xdr:cNvSpPr txBox="1"/>
      </xdr:nvSpPr>
      <xdr:spPr>
        <a:xfrm>
          <a:off x="14389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160672</xdr:rowOff>
    </xdr:from>
    <xdr:ext cx="405111" cy="259045"/>
    <xdr:sp macro="" textlink="">
      <xdr:nvSpPr>
        <xdr:cNvPr id="498" name="n_3aveValue【認定こども園・幼稚園・保育所】&#10;有形固定資産減価償却率"/>
        <xdr:cNvSpPr txBox="1"/>
      </xdr:nvSpPr>
      <xdr:spPr>
        <a:xfrm>
          <a:off x="13500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113047</xdr:rowOff>
    </xdr:from>
    <xdr:ext cx="405111" cy="259045"/>
    <xdr:sp macro="" textlink="">
      <xdr:nvSpPr>
        <xdr:cNvPr id="499" name="n_1mainValue【認定こども園・幼稚園・保育所】&#10;有形固定資産減価償却率"/>
        <xdr:cNvSpPr txBox="1"/>
      </xdr:nvSpPr>
      <xdr:spPr>
        <a:xfrm>
          <a:off x="15266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154957</xdr:rowOff>
    </xdr:from>
    <xdr:ext cx="405111" cy="259045"/>
    <xdr:sp macro="" textlink="">
      <xdr:nvSpPr>
        <xdr:cNvPr id="500" name="n_2mainValue【認定こども園・幼稚園・保育所】&#10;有形固定資産減価償却率"/>
        <xdr:cNvSpPr txBox="1"/>
      </xdr:nvSpPr>
      <xdr:spPr>
        <a:xfrm>
          <a:off x="14389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137177</xdr:rowOff>
    </xdr:from>
    <xdr:ext cx="405111" cy="259045"/>
    <xdr:sp macro="" textlink="">
      <xdr:nvSpPr>
        <xdr:cNvPr id="501" name="n_3mainValue【認定こども園・幼稚園・保育所】&#10;有形固定資産減価償却率"/>
        <xdr:cNvSpPr txBox="1"/>
      </xdr:nvSpPr>
      <xdr:spPr>
        <a:xfrm>
          <a:off x="13500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2" name="直線コネクタ 51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3" name="テキスト ボックス 51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4" name="直線コネクタ 51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15" name="テキスト ボックス 51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6" name="直線コネクタ 51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17" name="テキスト ボックス 51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8" name="直線コネクタ 51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19" name="テキスト ボックス 51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1" name="テキスト ボックス 52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523" name="直線コネクタ 522"/>
        <xdr:cNvCxnSpPr/>
      </xdr:nvCxnSpPr>
      <xdr:spPr>
        <a:xfrm flipV="1">
          <a:off x="22160864" y="583463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24"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25" name="直線コネクタ 524"/>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526" name="【認定こども園・幼稚園・保育所】&#10;一人当たり面積最大値テキスト"/>
        <xdr:cNvSpPr txBox="1"/>
      </xdr:nvSpPr>
      <xdr:spPr>
        <a:xfrm>
          <a:off x="22199600" y="56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527" name="直線コネクタ 526"/>
        <xdr:cNvCxnSpPr/>
      </xdr:nvCxnSpPr>
      <xdr:spPr>
        <a:xfrm>
          <a:off x="22072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100855</xdr:rowOff>
    </xdr:from>
    <xdr:ext cx="469744" cy="259045"/>
    <xdr:sp macro="" textlink="">
      <xdr:nvSpPr>
        <xdr:cNvPr id="528" name="【認定こども園・幼稚園・保育所】&#10;一人当たり面積平均値テキスト"/>
        <xdr:cNvSpPr txBox="1"/>
      </xdr:nvSpPr>
      <xdr:spPr>
        <a:xfrm>
          <a:off x="22199600" y="6787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529" name="フローチャート: 判断 528"/>
        <xdr:cNvSpPr/>
      </xdr:nvSpPr>
      <xdr:spPr>
        <a:xfrm>
          <a:off x="221107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80264</xdr:rowOff>
    </xdr:from>
    <xdr:to>
      <xdr:col>112</xdr:col>
      <xdr:colOff>38100</xdr:colOff>
      <xdr:row>41</xdr:row>
      <xdr:rowOff>10414</xdr:rowOff>
    </xdr:to>
    <xdr:sp macro="" textlink="">
      <xdr:nvSpPr>
        <xdr:cNvPr id="530" name="フローチャート: 判断 529"/>
        <xdr:cNvSpPr/>
      </xdr:nvSpPr>
      <xdr:spPr>
        <a:xfrm>
          <a:off x="21272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109982</xdr:rowOff>
    </xdr:from>
    <xdr:to>
      <xdr:col>107</xdr:col>
      <xdr:colOff>101600</xdr:colOff>
      <xdr:row>41</xdr:row>
      <xdr:rowOff>40132</xdr:rowOff>
    </xdr:to>
    <xdr:sp macro="" textlink="">
      <xdr:nvSpPr>
        <xdr:cNvPr id="531" name="フローチャート: 判断 530"/>
        <xdr:cNvSpPr/>
      </xdr:nvSpPr>
      <xdr:spPr>
        <a:xfrm>
          <a:off x="20383500" y="696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114554</xdr:rowOff>
    </xdr:from>
    <xdr:to>
      <xdr:col>102</xdr:col>
      <xdr:colOff>165100</xdr:colOff>
      <xdr:row>41</xdr:row>
      <xdr:rowOff>44704</xdr:rowOff>
    </xdr:to>
    <xdr:sp macro="" textlink="">
      <xdr:nvSpPr>
        <xdr:cNvPr id="532" name="フローチャート: 判断 531"/>
        <xdr:cNvSpPr/>
      </xdr:nvSpPr>
      <xdr:spPr>
        <a:xfrm>
          <a:off x="19494500" y="69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55118</xdr:rowOff>
    </xdr:from>
    <xdr:to>
      <xdr:col>116</xdr:col>
      <xdr:colOff>114300</xdr:colOff>
      <xdr:row>41</xdr:row>
      <xdr:rowOff>156718</xdr:rowOff>
    </xdr:to>
    <xdr:sp macro="" textlink="">
      <xdr:nvSpPr>
        <xdr:cNvPr id="538" name="楕円 537"/>
        <xdr:cNvSpPr/>
      </xdr:nvSpPr>
      <xdr:spPr>
        <a:xfrm>
          <a:off x="22110700" y="708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141495</xdr:rowOff>
    </xdr:from>
    <xdr:ext cx="469744" cy="259045"/>
    <xdr:sp macro="" textlink="">
      <xdr:nvSpPr>
        <xdr:cNvPr id="539" name="【認定こども園・幼稚園・保育所】&#10;一人当たり面積該当値テキスト"/>
        <xdr:cNvSpPr txBox="1"/>
      </xdr:nvSpPr>
      <xdr:spPr>
        <a:xfrm>
          <a:off x="22199600" y="699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55118</xdr:rowOff>
    </xdr:from>
    <xdr:to>
      <xdr:col>112</xdr:col>
      <xdr:colOff>38100</xdr:colOff>
      <xdr:row>41</xdr:row>
      <xdr:rowOff>156718</xdr:rowOff>
    </xdr:to>
    <xdr:sp macro="" textlink="">
      <xdr:nvSpPr>
        <xdr:cNvPr id="540" name="楕円 539"/>
        <xdr:cNvSpPr/>
      </xdr:nvSpPr>
      <xdr:spPr>
        <a:xfrm>
          <a:off x="21272500" y="708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105918</xdr:rowOff>
    </xdr:from>
    <xdr:to>
      <xdr:col>116</xdr:col>
      <xdr:colOff>63500</xdr:colOff>
      <xdr:row>41</xdr:row>
      <xdr:rowOff>105918</xdr:rowOff>
    </xdr:to>
    <xdr:cxnSp macro="">
      <xdr:nvCxnSpPr>
        <xdr:cNvPr id="541" name="直線コネクタ 540"/>
        <xdr:cNvCxnSpPr/>
      </xdr:nvCxnSpPr>
      <xdr:spPr>
        <a:xfrm>
          <a:off x="21323300" y="7135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55118</xdr:rowOff>
    </xdr:from>
    <xdr:to>
      <xdr:col>107</xdr:col>
      <xdr:colOff>101600</xdr:colOff>
      <xdr:row>41</xdr:row>
      <xdr:rowOff>156718</xdr:rowOff>
    </xdr:to>
    <xdr:sp macro="" textlink="">
      <xdr:nvSpPr>
        <xdr:cNvPr id="542" name="楕円 541"/>
        <xdr:cNvSpPr/>
      </xdr:nvSpPr>
      <xdr:spPr>
        <a:xfrm>
          <a:off x="20383500" y="708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105918</xdr:rowOff>
    </xdr:from>
    <xdr:to>
      <xdr:col>111</xdr:col>
      <xdr:colOff>177800</xdr:colOff>
      <xdr:row>41</xdr:row>
      <xdr:rowOff>105918</xdr:rowOff>
    </xdr:to>
    <xdr:cxnSp macro="">
      <xdr:nvCxnSpPr>
        <xdr:cNvPr id="543" name="直線コネクタ 542"/>
        <xdr:cNvCxnSpPr/>
      </xdr:nvCxnSpPr>
      <xdr:spPr>
        <a:xfrm>
          <a:off x="20434300" y="713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55118</xdr:rowOff>
    </xdr:from>
    <xdr:to>
      <xdr:col>102</xdr:col>
      <xdr:colOff>165100</xdr:colOff>
      <xdr:row>41</xdr:row>
      <xdr:rowOff>156718</xdr:rowOff>
    </xdr:to>
    <xdr:sp macro="" textlink="">
      <xdr:nvSpPr>
        <xdr:cNvPr id="544" name="楕円 543"/>
        <xdr:cNvSpPr/>
      </xdr:nvSpPr>
      <xdr:spPr>
        <a:xfrm>
          <a:off x="19494500" y="708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105918</xdr:rowOff>
    </xdr:from>
    <xdr:to>
      <xdr:col>107</xdr:col>
      <xdr:colOff>50800</xdr:colOff>
      <xdr:row>41</xdr:row>
      <xdr:rowOff>105918</xdr:rowOff>
    </xdr:to>
    <xdr:cxnSp macro="">
      <xdr:nvCxnSpPr>
        <xdr:cNvPr id="545" name="直線コネクタ 544"/>
        <xdr:cNvCxnSpPr/>
      </xdr:nvCxnSpPr>
      <xdr:spPr>
        <a:xfrm>
          <a:off x="19545300" y="713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26941</xdr:rowOff>
    </xdr:from>
    <xdr:ext cx="469744" cy="259045"/>
    <xdr:sp macro="" textlink="">
      <xdr:nvSpPr>
        <xdr:cNvPr id="546" name="n_1aveValue【認定こども園・幼稚園・保育所】&#10;一人当たり面積"/>
        <xdr:cNvSpPr txBox="1"/>
      </xdr:nvSpPr>
      <xdr:spPr>
        <a:xfrm>
          <a:off x="210757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56659</xdr:rowOff>
    </xdr:from>
    <xdr:ext cx="469744" cy="259045"/>
    <xdr:sp macro="" textlink="">
      <xdr:nvSpPr>
        <xdr:cNvPr id="547" name="n_2aveValue【認定こども園・幼稚園・保育所】&#10;一人当たり面積"/>
        <xdr:cNvSpPr txBox="1"/>
      </xdr:nvSpPr>
      <xdr:spPr>
        <a:xfrm>
          <a:off x="20199427" y="674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61231</xdr:rowOff>
    </xdr:from>
    <xdr:ext cx="469744" cy="259045"/>
    <xdr:sp macro="" textlink="">
      <xdr:nvSpPr>
        <xdr:cNvPr id="548" name="n_3aveValue【認定こども園・幼稚園・保育所】&#10;一人当たり面積"/>
        <xdr:cNvSpPr txBox="1"/>
      </xdr:nvSpPr>
      <xdr:spPr>
        <a:xfrm>
          <a:off x="19310427" y="674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147845</xdr:rowOff>
    </xdr:from>
    <xdr:ext cx="469744" cy="259045"/>
    <xdr:sp macro="" textlink="">
      <xdr:nvSpPr>
        <xdr:cNvPr id="549" name="n_1mainValue【認定こども園・幼稚園・保育所】&#10;一人当たり面積"/>
        <xdr:cNvSpPr txBox="1"/>
      </xdr:nvSpPr>
      <xdr:spPr>
        <a:xfrm>
          <a:off x="21075727" y="717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147845</xdr:rowOff>
    </xdr:from>
    <xdr:ext cx="469744" cy="259045"/>
    <xdr:sp macro="" textlink="">
      <xdr:nvSpPr>
        <xdr:cNvPr id="550" name="n_2mainValue【認定こども園・幼稚園・保育所】&#10;一人当たり面積"/>
        <xdr:cNvSpPr txBox="1"/>
      </xdr:nvSpPr>
      <xdr:spPr>
        <a:xfrm>
          <a:off x="20199427" y="717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147845</xdr:rowOff>
    </xdr:from>
    <xdr:ext cx="469744" cy="259045"/>
    <xdr:sp macro="" textlink="">
      <xdr:nvSpPr>
        <xdr:cNvPr id="551" name="n_3mainValue【認定こども園・幼稚園・保育所】&#10;一人当たり面積"/>
        <xdr:cNvSpPr txBox="1"/>
      </xdr:nvSpPr>
      <xdr:spPr>
        <a:xfrm>
          <a:off x="19310427" y="717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2" name="テキスト ボックス 56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3" name="直線コネクタ 56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4" name="テキスト ボックス 56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5" name="直線コネクタ 56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6" name="テキスト ボックス 56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7" name="直線コネクタ 56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8" name="テキスト ボックス 56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9" name="直線コネクタ 56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0" name="テキスト ボックス 56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1" name="直線コネクタ 57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2" name="テキスト ボックス 57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3" name="直線コネクタ 5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4" name="テキスト ボックス 57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576" name="直線コネクタ 575"/>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577" name="【学校施設】&#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578" name="直線コネクタ 577"/>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579"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580" name="直線コネクタ 579"/>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581" name="【学校施設】&#10;有形固定資産減価償却率平均値テキスト"/>
        <xdr:cNvSpPr txBox="1"/>
      </xdr:nvSpPr>
      <xdr:spPr>
        <a:xfrm>
          <a:off x="16357600" y="1005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582" name="フローチャート: 判断 581"/>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583" name="フローチャート: 判断 582"/>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584" name="フローチャート: 判断 583"/>
        <xdr:cNvSpPr/>
      </xdr:nvSpPr>
      <xdr:spPr>
        <a:xfrm>
          <a:off x="14541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585" name="フローチャート: 判断 584"/>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6" name="テキスト ボックス 5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7" name="テキスト ボックス 5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8" name="テキスト ボックス 5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9" name="テキスト ボックス 5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0" name="テキスト ボックス 5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82550</xdr:rowOff>
    </xdr:from>
    <xdr:to>
      <xdr:col>85</xdr:col>
      <xdr:colOff>177800</xdr:colOff>
      <xdr:row>58</xdr:row>
      <xdr:rowOff>12700</xdr:rowOff>
    </xdr:to>
    <xdr:sp macro="" textlink="">
      <xdr:nvSpPr>
        <xdr:cNvPr id="591" name="楕円 590"/>
        <xdr:cNvSpPr/>
      </xdr:nvSpPr>
      <xdr:spPr>
        <a:xfrm>
          <a:off x="162687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105427</xdr:rowOff>
    </xdr:from>
    <xdr:ext cx="405111" cy="259045"/>
    <xdr:sp macro="" textlink="">
      <xdr:nvSpPr>
        <xdr:cNvPr id="592" name="【学校施設】&#10;有形固定資産減価償却率該当値テキスト"/>
        <xdr:cNvSpPr txBox="1"/>
      </xdr:nvSpPr>
      <xdr:spPr>
        <a:xfrm>
          <a:off x="16357600"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128270</xdr:rowOff>
    </xdr:from>
    <xdr:to>
      <xdr:col>81</xdr:col>
      <xdr:colOff>101600</xdr:colOff>
      <xdr:row>58</xdr:row>
      <xdr:rowOff>58420</xdr:rowOff>
    </xdr:to>
    <xdr:sp macro="" textlink="">
      <xdr:nvSpPr>
        <xdr:cNvPr id="593" name="楕円 592"/>
        <xdr:cNvSpPr/>
      </xdr:nvSpPr>
      <xdr:spPr>
        <a:xfrm>
          <a:off x="15430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133350</xdr:rowOff>
    </xdr:from>
    <xdr:to>
      <xdr:col>85</xdr:col>
      <xdr:colOff>127000</xdr:colOff>
      <xdr:row>58</xdr:row>
      <xdr:rowOff>7620</xdr:rowOff>
    </xdr:to>
    <xdr:cxnSp macro="">
      <xdr:nvCxnSpPr>
        <xdr:cNvPr id="594" name="直線コネクタ 593"/>
        <xdr:cNvCxnSpPr/>
      </xdr:nvCxnSpPr>
      <xdr:spPr>
        <a:xfrm flipV="1">
          <a:off x="15481300" y="99060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36830</xdr:rowOff>
    </xdr:from>
    <xdr:to>
      <xdr:col>76</xdr:col>
      <xdr:colOff>165100</xdr:colOff>
      <xdr:row>58</xdr:row>
      <xdr:rowOff>138430</xdr:rowOff>
    </xdr:to>
    <xdr:sp macro="" textlink="">
      <xdr:nvSpPr>
        <xdr:cNvPr id="595" name="楕円 594"/>
        <xdr:cNvSpPr/>
      </xdr:nvSpPr>
      <xdr:spPr>
        <a:xfrm>
          <a:off x="14541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7620</xdr:rowOff>
    </xdr:from>
    <xdr:to>
      <xdr:col>81</xdr:col>
      <xdr:colOff>50800</xdr:colOff>
      <xdr:row>58</xdr:row>
      <xdr:rowOff>87630</xdr:rowOff>
    </xdr:to>
    <xdr:cxnSp macro="">
      <xdr:nvCxnSpPr>
        <xdr:cNvPr id="596" name="直線コネクタ 595"/>
        <xdr:cNvCxnSpPr/>
      </xdr:nvCxnSpPr>
      <xdr:spPr>
        <a:xfrm flipV="1">
          <a:off x="14592300" y="99517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82550</xdr:rowOff>
    </xdr:from>
    <xdr:to>
      <xdr:col>72</xdr:col>
      <xdr:colOff>38100</xdr:colOff>
      <xdr:row>59</xdr:row>
      <xdr:rowOff>12700</xdr:rowOff>
    </xdr:to>
    <xdr:sp macro="" textlink="">
      <xdr:nvSpPr>
        <xdr:cNvPr id="597" name="楕円 596"/>
        <xdr:cNvSpPr/>
      </xdr:nvSpPr>
      <xdr:spPr>
        <a:xfrm>
          <a:off x="13652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87630</xdr:rowOff>
    </xdr:from>
    <xdr:to>
      <xdr:col>76</xdr:col>
      <xdr:colOff>114300</xdr:colOff>
      <xdr:row>58</xdr:row>
      <xdr:rowOff>133350</xdr:rowOff>
    </xdr:to>
    <xdr:cxnSp macro="">
      <xdr:nvCxnSpPr>
        <xdr:cNvPr id="598" name="直線コネクタ 597"/>
        <xdr:cNvCxnSpPr/>
      </xdr:nvCxnSpPr>
      <xdr:spPr>
        <a:xfrm flipV="1">
          <a:off x="13703300" y="100317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60977</xdr:rowOff>
    </xdr:from>
    <xdr:ext cx="405111" cy="259045"/>
    <xdr:sp macro="" textlink="">
      <xdr:nvSpPr>
        <xdr:cNvPr id="599" name="n_1aveValue【学校施設】&#10;有形固定資産減価償却率"/>
        <xdr:cNvSpPr txBox="1"/>
      </xdr:nvSpPr>
      <xdr:spPr>
        <a:xfrm>
          <a:off x="15266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57167</xdr:rowOff>
    </xdr:from>
    <xdr:ext cx="405111" cy="259045"/>
    <xdr:sp macro="" textlink="">
      <xdr:nvSpPr>
        <xdr:cNvPr id="600" name="n_2aveValue【学校施設】&#10;有形固定資産減価償却率"/>
        <xdr:cNvSpPr txBox="1"/>
      </xdr:nvSpPr>
      <xdr:spPr>
        <a:xfrm>
          <a:off x="14389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30497</xdr:rowOff>
    </xdr:from>
    <xdr:ext cx="405111" cy="259045"/>
    <xdr:sp macro="" textlink="">
      <xdr:nvSpPr>
        <xdr:cNvPr id="601" name="n_3aveValue【学校施設】&#10;有形固定資産減価償却率"/>
        <xdr:cNvSpPr txBox="1"/>
      </xdr:nvSpPr>
      <xdr:spPr>
        <a:xfrm>
          <a:off x="13500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74947</xdr:rowOff>
    </xdr:from>
    <xdr:ext cx="405111" cy="259045"/>
    <xdr:sp macro="" textlink="">
      <xdr:nvSpPr>
        <xdr:cNvPr id="602" name="n_1mainValue【学校施設】&#10;有形固定資産減価償却率"/>
        <xdr:cNvSpPr txBox="1"/>
      </xdr:nvSpPr>
      <xdr:spPr>
        <a:xfrm>
          <a:off x="15266044"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154957</xdr:rowOff>
    </xdr:from>
    <xdr:ext cx="405111" cy="259045"/>
    <xdr:sp macro="" textlink="">
      <xdr:nvSpPr>
        <xdr:cNvPr id="603" name="n_2mainValue【学校施設】&#10;有形固定資産減価償却率"/>
        <xdr:cNvSpPr txBox="1"/>
      </xdr:nvSpPr>
      <xdr:spPr>
        <a:xfrm>
          <a:off x="143897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29227</xdr:rowOff>
    </xdr:from>
    <xdr:ext cx="405111" cy="259045"/>
    <xdr:sp macro="" textlink="">
      <xdr:nvSpPr>
        <xdr:cNvPr id="604" name="n_3mainValue【学校施設】&#10;有形固定資産減価償却率"/>
        <xdr:cNvSpPr txBox="1"/>
      </xdr:nvSpPr>
      <xdr:spPr>
        <a:xfrm>
          <a:off x="13500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5" name="正方形/長方形 6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6" name="正方形/長方形 6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7" name="正方形/長方形 6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8" name="正方形/長方形 6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9" name="正方形/長方形 6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0" name="正方形/長方形 6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1" name="正方形/長方形 6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2" name="正方形/長方形 6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3" name="テキスト ボックス 6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4" name="直線コネクタ 6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5" name="テキスト ボックス 61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16" name="直線コネクタ 61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7" name="テキスト ボックス 61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8" name="直線コネクタ 61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9" name="テキスト ボックス 61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0" name="直線コネクタ 61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1" name="テキスト ボックス 62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2" name="直線コネクタ 62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3" name="テキスト ボックス 62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4" name="直線コネクタ 62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5" name="テキスト ボックス 62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7" name="テキスト ボックス 6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629" name="直線コネクタ 628"/>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630" name="【学校施設】&#10;一人当たり面積最小値テキスト"/>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631" name="直線コネクタ 630"/>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632" name="【学校施設】&#10;一人当たり面積最大値テキスト"/>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633" name="直線コネクタ 632"/>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81805</xdr:rowOff>
    </xdr:from>
    <xdr:ext cx="469744" cy="259045"/>
    <xdr:sp macro="" textlink="">
      <xdr:nvSpPr>
        <xdr:cNvPr id="634" name="【学校施設】&#10;一人当たり面積平均値テキスト"/>
        <xdr:cNvSpPr txBox="1"/>
      </xdr:nvSpPr>
      <xdr:spPr>
        <a:xfrm>
          <a:off x="22199600" y="10711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635" name="フローチャート: 判断 634"/>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52832</xdr:rowOff>
    </xdr:from>
    <xdr:to>
      <xdr:col>112</xdr:col>
      <xdr:colOff>38100</xdr:colOff>
      <xdr:row>63</xdr:row>
      <xdr:rowOff>154432</xdr:rowOff>
    </xdr:to>
    <xdr:sp macro="" textlink="">
      <xdr:nvSpPr>
        <xdr:cNvPr id="636" name="フローチャート: 判断 635"/>
        <xdr:cNvSpPr/>
      </xdr:nvSpPr>
      <xdr:spPr>
        <a:xfrm>
          <a:off x="21272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67310</xdr:rowOff>
    </xdr:from>
    <xdr:to>
      <xdr:col>107</xdr:col>
      <xdr:colOff>101600</xdr:colOff>
      <xdr:row>63</xdr:row>
      <xdr:rowOff>168910</xdr:rowOff>
    </xdr:to>
    <xdr:sp macro="" textlink="">
      <xdr:nvSpPr>
        <xdr:cNvPr id="637" name="フローチャート: 判断 636"/>
        <xdr:cNvSpPr/>
      </xdr:nvSpPr>
      <xdr:spPr>
        <a:xfrm>
          <a:off x="20383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100838</xdr:rowOff>
    </xdr:from>
    <xdr:to>
      <xdr:col>102</xdr:col>
      <xdr:colOff>165100</xdr:colOff>
      <xdr:row>64</xdr:row>
      <xdr:rowOff>30988</xdr:rowOff>
    </xdr:to>
    <xdr:sp macro="" textlink="">
      <xdr:nvSpPr>
        <xdr:cNvPr id="638" name="フローチャート: 判断 637"/>
        <xdr:cNvSpPr/>
      </xdr:nvSpPr>
      <xdr:spPr>
        <a:xfrm>
          <a:off x="19494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97409</xdr:rowOff>
    </xdr:from>
    <xdr:to>
      <xdr:col>116</xdr:col>
      <xdr:colOff>114300</xdr:colOff>
      <xdr:row>64</xdr:row>
      <xdr:rowOff>27559</xdr:rowOff>
    </xdr:to>
    <xdr:sp macro="" textlink="">
      <xdr:nvSpPr>
        <xdr:cNvPr id="644" name="楕円 643"/>
        <xdr:cNvSpPr/>
      </xdr:nvSpPr>
      <xdr:spPr>
        <a:xfrm>
          <a:off x="22110700" y="1089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37355</xdr:rowOff>
    </xdr:from>
    <xdr:ext cx="469744" cy="259045"/>
    <xdr:sp macro="" textlink="">
      <xdr:nvSpPr>
        <xdr:cNvPr id="645" name="【学校施設】&#10;一人当たり面積該当値テキスト"/>
        <xdr:cNvSpPr txBox="1"/>
      </xdr:nvSpPr>
      <xdr:spPr>
        <a:xfrm>
          <a:off x="22199600" y="1083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101219</xdr:rowOff>
    </xdr:from>
    <xdr:to>
      <xdr:col>112</xdr:col>
      <xdr:colOff>38100</xdr:colOff>
      <xdr:row>64</xdr:row>
      <xdr:rowOff>31369</xdr:rowOff>
    </xdr:to>
    <xdr:sp macro="" textlink="">
      <xdr:nvSpPr>
        <xdr:cNvPr id="646" name="楕円 645"/>
        <xdr:cNvSpPr/>
      </xdr:nvSpPr>
      <xdr:spPr>
        <a:xfrm>
          <a:off x="21272500" y="1090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148209</xdr:rowOff>
    </xdr:from>
    <xdr:to>
      <xdr:col>116</xdr:col>
      <xdr:colOff>63500</xdr:colOff>
      <xdr:row>63</xdr:row>
      <xdr:rowOff>152019</xdr:rowOff>
    </xdr:to>
    <xdr:cxnSp macro="">
      <xdr:nvCxnSpPr>
        <xdr:cNvPr id="647" name="直線コネクタ 646"/>
        <xdr:cNvCxnSpPr/>
      </xdr:nvCxnSpPr>
      <xdr:spPr>
        <a:xfrm flipV="1">
          <a:off x="21323300" y="10949559"/>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101981</xdr:rowOff>
    </xdr:from>
    <xdr:to>
      <xdr:col>107</xdr:col>
      <xdr:colOff>101600</xdr:colOff>
      <xdr:row>64</xdr:row>
      <xdr:rowOff>32131</xdr:rowOff>
    </xdr:to>
    <xdr:sp macro="" textlink="">
      <xdr:nvSpPr>
        <xdr:cNvPr id="648" name="楕円 647"/>
        <xdr:cNvSpPr/>
      </xdr:nvSpPr>
      <xdr:spPr>
        <a:xfrm>
          <a:off x="20383500" y="1090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152019</xdr:rowOff>
    </xdr:from>
    <xdr:to>
      <xdr:col>111</xdr:col>
      <xdr:colOff>177800</xdr:colOff>
      <xdr:row>63</xdr:row>
      <xdr:rowOff>152781</xdr:rowOff>
    </xdr:to>
    <xdr:cxnSp macro="">
      <xdr:nvCxnSpPr>
        <xdr:cNvPr id="649" name="直線コネクタ 648"/>
        <xdr:cNvCxnSpPr/>
      </xdr:nvCxnSpPr>
      <xdr:spPr>
        <a:xfrm flipV="1">
          <a:off x="20434300" y="1095336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103124</xdr:rowOff>
    </xdr:from>
    <xdr:to>
      <xdr:col>102</xdr:col>
      <xdr:colOff>165100</xdr:colOff>
      <xdr:row>64</xdr:row>
      <xdr:rowOff>33274</xdr:rowOff>
    </xdr:to>
    <xdr:sp macro="" textlink="">
      <xdr:nvSpPr>
        <xdr:cNvPr id="650" name="楕円 649"/>
        <xdr:cNvSpPr/>
      </xdr:nvSpPr>
      <xdr:spPr>
        <a:xfrm>
          <a:off x="19494500" y="1090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152781</xdr:rowOff>
    </xdr:from>
    <xdr:to>
      <xdr:col>107</xdr:col>
      <xdr:colOff>50800</xdr:colOff>
      <xdr:row>63</xdr:row>
      <xdr:rowOff>153924</xdr:rowOff>
    </xdr:to>
    <xdr:cxnSp macro="">
      <xdr:nvCxnSpPr>
        <xdr:cNvPr id="651" name="直線コネクタ 650"/>
        <xdr:cNvCxnSpPr/>
      </xdr:nvCxnSpPr>
      <xdr:spPr>
        <a:xfrm flipV="1">
          <a:off x="19545300" y="1095413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170959</xdr:rowOff>
    </xdr:from>
    <xdr:ext cx="469744" cy="259045"/>
    <xdr:sp macro="" textlink="">
      <xdr:nvSpPr>
        <xdr:cNvPr id="652" name="n_1aveValue【学校施設】&#10;一人当たり面積"/>
        <xdr:cNvSpPr txBox="1"/>
      </xdr:nvSpPr>
      <xdr:spPr>
        <a:xfrm>
          <a:off x="21075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13987</xdr:rowOff>
    </xdr:from>
    <xdr:ext cx="469744" cy="259045"/>
    <xdr:sp macro="" textlink="">
      <xdr:nvSpPr>
        <xdr:cNvPr id="653" name="n_2aveValue【学校施設】&#10;一人当たり面積"/>
        <xdr:cNvSpPr txBox="1"/>
      </xdr:nvSpPr>
      <xdr:spPr>
        <a:xfrm>
          <a:off x="20199427" y="1064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47515</xdr:rowOff>
    </xdr:from>
    <xdr:ext cx="469744" cy="259045"/>
    <xdr:sp macro="" textlink="">
      <xdr:nvSpPr>
        <xdr:cNvPr id="654" name="n_3aveValue【学校施設】&#10;一人当たり面積"/>
        <xdr:cNvSpPr txBox="1"/>
      </xdr:nvSpPr>
      <xdr:spPr>
        <a:xfrm>
          <a:off x="19310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22496</xdr:rowOff>
    </xdr:from>
    <xdr:ext cx="469744" cy="259045"/>
    <xdr:sp macro="" textlink="">
      <xdr:nvSpPr>
        <xdr:cNvPr id="655" name="n_1mainValue【学校施設】&#10;一人当たり面積"/>
        <xdr:cNvSpPr txBox="1"/>
      </xdr:nvSpPr>
      <xdr:spPr>
        <a:xfrm>
          <a:off x="21075727" y="1099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23258</xdr:rowOff>
    </xdr:from>
    <xdr:ext cx="469744" cy="259045"/>
    <xdr:sp macro="" textlink="">
      <xdr:nvSpPr>
        <xdr:cNvPr id="656" name="n_2mainValue【学校施設】&#10;一人当たり面積"/>
        <xdr:cNvSpPr txBox="1"/>
      </xdr:nvSpPr>
      <xdr:spPr>
        <a:xfrm>
          <a:off x="20199427" y="1099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24401</xdr:rowOff>
    </xdr:from>
    <xdr:ext cx="469744" cy="259045"/>
    <xdr:sp macro="" textlink="">
      <xdr:nvSpPr>
        <xdr:cNvPr id="657" name="n_3mainValue【学校施設】&#10;一人当たり面積"/>
        <xdr:cNvSpPr txBox="1"/>
      </xdr:nvSpPr>
      <xdr:spPr>
        <a:xfrm>
          <a:off x="19310427" y="1099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6" name="テキスト ボックス 6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8" name="テキスト ボックス 66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9" name="直線コネクタ 66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0" name="テキスト ボックス 66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1" name="直線コネクタ 67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2" name="テキスト ボックス 67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3" name="直線コネクタ 67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4" name="テキスト ボックス 67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5" name="直線コネクタ 67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6" name="テキスト ボックス 67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7" name="直線コネクタ 67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8" name="テキスト ボックス 67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9" name="直線コネクタ 67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0" name="テキスト ボックス 67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85</xdr:row>
      <xdr:rowOff>161925</xdr:rowOff>
    </xdr:to>
    <xdr:cxnSp macro="">
      <xdr:nvCxnSpPr>
        <xdr:cNvPr id="682" name="直線コネクタ 681"/>
        <xdr:cNvCxnSpPr/>
      </xdr:nvCxnSpPr>
      <xdr:spPr>
        <a:xfrm flipV="1">
          <a:off x="16318864" y="134131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165752</xdr:rowOff>
    </xdr:from>
    <xdr:ext cx="405111" cy="259045"/>
    <xdr:sp macro="" textlink="">
      <xdr:nvSpPr>
        <xdr:cNvPr id="683" name="【児童館】&#10;有形固定資産減価償却率最小値テキスト"/>
        <xdr:cNvSpPr txBox="1"/>
      </xdr:nvSpPr>
      <xdr:spPr>
        <a:xfrm>
          <a:off x="16357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161925</xdr:rowOff>
    </xdr:from>
    <xdr:to>
      <xdr:col>86</xdr:col>
      <xdr:colOff>25400</xdr:colOff>
      <xdr:row>85</xdr:row>
      <xdr:rowOff>161925</xdr:rowOff>
    </xdr:to>
    <xdr:cxnSp macro="">
      <xdr:nvCxnSpPr>
        <xdr:cNvPr id="684" name="直線コネクタ 683"/>
        <xdr:cNvCxnSpPr/>
      </xdr:nvCxnSpPr>
      <xdr:spPr>
        <a:xfrm>
          <a:off x="16230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685"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686" name="直線コネクタ 685"/>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131463</xdr:rowOff>
    </xdr:from>
    <xdr:ext cx="405111" cy="259045"/>
    <xdr:sp macro="" textlink="">
      <xdr:nvSpPr>
        <xdr:cNvPr id="687" name="【児童館】&#10;有形固定資産減価償却率平均値テキスト"/>
        <xdr:cNvSpPr txBox="1"/>
      </xdr:nvSpPr>
      <xdr:spPr>
        <a:xfrm>
          <a:off x="16357600" y="14018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688" name="フローチャート: 判断 687"/>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21589</xdr:rowOff>
    </xdr:from>
    <xdr:to>
      <xdr:col>81</xdr:col>
      <xdr:colOff>101600</xdr:colOff>
      <xdr:row>82</xdr:row>
      <xdr:rowOff>123189</xdr:rowOff>
    </xdr:to>
    <xdr:sp macro="" textlink="">
      <xdr:nvSpPr>
        <xdr:cNvPr id="689" name="フローチャート: 判断 688"/>
        <xdr:cNvSpPr/>
      </xdr:nvSpPr>
      <xdr:spPr>
        <a:xfrm>
          <a:off x="15430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xdr:rowOff>
    </xdr:from>
    <xdr:to>
      <xdr:col>76</xdr:col>
      <xdr:colOff>165100</xdr:colOff>
      <xdr:row>82</xdr:row>
      <xdr:rowOff>115570</xdr:rowOff>
    </xdr:to>
    <xdr:sp macro="" textlink="">
      <xdr:nvSpPr>
        <xdr:cNvPr id="690" name="フローチャート: 判断 689"/>
        <xdr:cNvSpPr/>
      </xdr:nvSpPr>
      <xdr:spPr>
        <a:xfrm>
          <a:off x="14541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57786</xdr:rowOff>
    </xdr:from>
    <xdr:to>
      <xdr:col>72</xdr:col>
      <xdr:colOff>38100</xdr:colOff>
      <xdr:row>82</xdr:row>
      <xdr:rowOff>159386</xdr:rowOff>
    </xdr:to>
    <xdr:sp macro="" textlink="">
      <xdr:nvSpPr>
        <xdr:cNvPr id="691" name="フローチャート: 判断 690"/>
        <xdr:cNvSpPr/>
      </xdr:nvSpPr>
      <xdr:spPr>
        <a:xfrm>
          <a:off x="13652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2" name="テキスト ボックス 69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3" name="テキスト ボックス 69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4" name="テキスト ボックス 69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5" name="テキスト ボックス 69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6" name="テキスト ボックス 69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71120</xdr:rowOff>
    </xdr:from>
    <xdr:to>
      <xdr:col>85</xdr:col>
      <xdr:colOff>177800</xdr:colOff>
      <xdr:row>81</xdr:row>
      <xdr:rowOff>1270</xdr:rowOff>
    </xdr:to>
    <xdr:sp macro="" textlink="">
      <xdr:nvSpPr>
        <xdr:cNvPr id="697" name="楕円 696"/>
        <xdr:cNvSpPr/>
      </xdr:nvSpPr>
      <xdr:spPr>
        <a:xfrm>
          <a:off x="162687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93997</xdr:rowOff>
    </xdr:from>
    <xdr:ext cx="405111" cy="259045"/>
    <xdr:sp macro="" textlink="">
      <xdr:nvSpPr>
        <xdr:cNvPr id="698" name="【児童館】&#10;有形固定資産減価償却率該当値テキスト"/>
        <xdr:cNvSpPr txBox="1"/>
      </xdr:nvSpPr>
      <xdr:spPr>
        <a:xfrm>
          <a:off x="16357600"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147320</xdr:rowOff>
    </xdr:from>
    <xdr:to>
      <xdr:col>81</xdr:col>
      <xdr:colOff>101600</xdr:colOff>
      <xdr:row>81</xdr:row>
      <xdr:rowOff>77470</xdr:rowOff>
    </xdr:to>
    <xdr:sp macro="" textlink="">
      <xdr:nvSpPr>
        <xdr:cNvPr id="699" name="楕円 698"/>
        <xdr:cNvSpPr/>
      </xdr:nvSpPr>
      <xdr:spPr>
        <a:xfrm>
          <a:off x="15430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121920</xdr:rowOff>
    </xdr:from>
    <xdr:to>
      <xdr:col>85</xdr:col>
      <xdr:colOff>127000</xdr:colOff>
      <xdr:row>81</xdr:row>
      <xdr:rowOff>26670</xdr:rowOff>
    </xdr:to>
    <xdr:cxnSp macro="">
      <xdr:nvCxnSpPr>
        <xdr:cNvPr id="700" name="直線コネクタ 699"/>
        <xdr:cNvCxnSpPr/>
      </xdr:nvCxnSpPr>
      <xdr:spPr>
        <a:xfrm flipV="1">
          <a:off x="15481300" y="138379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52070</xdr:rowOff>
    </xdr:from>
    <xdr:to>
      <xdr:col>76</xdr:col>
      <xdr:colOff>165100</xdr:colOff>
      <xdr:row>81</xdr:row>
      <xdr:rowOff>153670</xdr:rowOff>
    </xdr:to>
    <xdr:sp macro="" textlink="">
      <xdr:nvSpPr>
        <xdr:cNvPr id="701" name="楕円 700"/>
        <xdr:cNvSpPr/>
      </xdr:nvSpPr>
      <xdr:spPr>
        <a:xfrm>
          <a:off x="14541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26670</xdr:rowOff>
    </xdr:from>
    <xdr:to>
      <xdr:col>81</xdr:col>
      <xdr:colOff>50800</xdr:colOff>
      <xdr:row>81</xdr:row>
      <xdr:rowOff>102870</xdr:rowOff>
    </xdr:to>
    <xdr:cxnSp macro="">
      <xdr:nvCxnSpPr>
        <xdr:cNvPr id="702" name="直線コネクタ 701"/>
        <xdr:cNvCxnSpPr/>
      </xdr:nvCxnSpPr>
      <xdr:spPr>
        <a:xfrm flipV="1">
          <a:off x="14592300" y="13914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130175</xdr:rowOff>
    </xdr:from>
    <xdr:to>
      <xdr:col>72</xdr:col>
      <xdr:colOff>38100</xdr:colOff>
      <xdr:row>82</xdr:row>
      <xdr:rowOff>60325</xdr:rowOff>
    </xdr:to>
    <xdr:sp macro="" textlink="">
      <xdr:nvSpPr>
        <xdr:cNvPr id="703" name="楕円 702"/>
        <xdr:cNvSpPr/>
      </xdr:nvSpPr>
      <xdr:spPr>
        <a:xfrm>
          <a:off x="13652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102870</xdr:rowOff>
    </xdr:from>
    <xdr:to>
      <xdr:col>76</xdr:col>
      <xdr:colOff>114300</xdr:colOff>
      <xdr:row>82</xdr:row>
      <xdr:rowOff>9525</xdr:rowOff>
    </xdr:to>
    <xdr:cxnSp macro="">
      <xdr:nvCxnSpPr>
        <xdr:cNvPr id="704" name="直線コネクタ 703"/>
        <xdr:cNvCxnSpPr/>
      </xdr:nvCxnSpPr>
      <xdr:spPr>
        <a:xfrm flipV="1">
          <a:off x="13703300" y="1399032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114316</xdr:rowOff>
    </xdr:from>
    <xdr:ext cx="405111" cy="259045"/>
    <xdr:sp macro="" textlink="">
      <xdr:nvSpPr>
        <xdr:cNvPr id="705" name="n_1aveValue【児童館】&#10;有形固定資産減価償却率"/>
        <xdr:cNvSpPr txBox="1"/>
      </xdr:nvSpPr>
      <xdr:spPr>
        <a:xfrm>
          <a:off x="15266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106697</xdr:rowOff>
    </xdr:from>
    <xdr:ext cx="405111" cy="259045"/>
    <xdr:sp macro="" textlink="">
      <xdr:nvSpPr>
        <xdr:cNvPr id="706" name="n_2aveValue【児童館】&#10;有形固定資産減価償却率"/>
        <xdr:cNvSpPr txBox="1"/>
      </xdr:nvSpPr>
      <xdr:spPr>
        <a:xfrm>
          <a:off x="14389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150513</xdr:rowOff>
    </xdr:from>
    <xdr:ext cx="405111" cy="259045"/>
    <xdr:sp macro="" textlink="">
      <xdr:nvSpPr>
        <xdr:cNvPr id="707" name="n_3aveValue【児童館】&#10;有形固定資産減価償却率"/>
        <xdr:cNvSpPr txBox="1"/>
      </xdr:nvSpPr>
      <xdr:spPr>
        <a:xfrm>
          <a:off x="13500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93997</xdr:rowOff>
    </xdr:from>
    <xdr:ext cx="405111" cy="259045"/>
    <xdr:sp macro="" textlink="">
      <xdr:nvSpPr>
        <xdr:cNvPr id="708" name="n_1mainValue【児童館】&#10;有形固定資産減価償却率"/>
        <xdr:cNvSpPr txBox="1"/>
      </xdr:nvSpPr>
      <xdr:spPr>
        <a:xfrm>
          <a:off x="15266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170197</xdr:rowOff>
    </xdr:from>
    <xdr:ext cx="405111" cy="259045"/>
    <xdr:sp macro="" textlink="">
      <xdr:nvSpPr>
        <xdr:cNvPr id="709" name="n_2mainValue【児童館】&#10;有形固定資産減価償却率"/>
        <xdr:cNvSpPr txBox="1"/>
      </xdr:nvSpPr>
      <xdr:spPr>
        <a:xfrm>
          <a:off x="14389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76852</xdr:rowOff>
    </xdr:from>
    <xdr:ext cx="405111" cy="259045"/>
    <xdr:sp macro="" textlink="">
      <xdr:nvSpPr>
        <xdr:cNvPr id="710" name="n_3mainValue【児童館】&#10;有形固定資産減価償却率"/>
        <xdr:cNvSpPr txBox="1"/>
      </xdr:nvSpPr>
      <xdr:spPr>
        <a:xfrm>
          <a:off x="13500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1" name="正方形/長方形 7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2" name="正方形/長方形 7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3" name="正方形/長方形 7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4" name="正方形/長方形 7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5" name="正方形/長方形 7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6" name="正方形/長方形 7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7" name="正方形/長方形 7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8" name="正方形/長方形 7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9" name="テキスト ボックス 7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0" name="直線コネクタ 7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1" name="直線コネクタ 72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2" name="テキスト ボックス 72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3" name="直線コネクタ 72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4" name="テキスト ボックス 72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5" name="直線コネクタ 72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6" name="テキスト ボックス 72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7" name="直線コネクタ 72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8" name="テキスト ボックス 72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9" name="直線コネクタ 72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0" name="テキスト ボックス 72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1" name="直線コネクタ 7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2" name="テキスト ボックス 7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165100</xdr:rowOff>
    </xdr:from>
    <xdr:to>
      <xdr:col>116</xdr:col>
      <xdr:colOff>62864</xdr:colOff>
      <xdr:row>86</xdr:row>
      <xdr:rowOff>101600</xdr:rowOff>
    </xdr:to>
    <xdr:cxnSp macro="">
      <xdr:nvCxnSpPr>
        <xdr:cNvPr id="734" name="直線コネクタ 733"/>
        <xdr:cNvCxnSpPr/>
      </xdr:nvCxnSpPr>
      <xdr:spPr>
        <a:xfrm flipV="1">
          <a:off x="22160864" y="135382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35"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36" name="直線コネクタ 735"/>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111777</xdr:rowOff>
    </xdr:from>
    <xdr:ext cx="469744" cy="259045"/>
    <xdr:sp macro="" textlink="">
      <xdr:nvSpPr>
        <xdr:cNvPr id="737" name="【児童館】&#10;一人当たり面積最大値テキスト"/>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738" name="直線コネクタ 737"/>
        <xdr:cNvCxnSpPr/>
      </xdr:nvCxnSpPr>
      <xdr:spPr>
        <a:xfrm>
          <a:off x="22072600" y="1353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739" name="【児童館】&#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740" name="フローチャート: 判断 739"/>
        <xdr:cNvSpPr/>
      </xdr:nvSpPr>
      <xdr:spPr>
        <a:xfrm>
          <a:off x="221107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57150</xdr:rowOff>
    </xdr:from>
    <xdr:to>
      <xdr:col>112</xdr:col>
      <xdr:colOff>38100</xdr:colOff>
      <xdr:row>85</xdr:row>
      <xdr:rowOff>158750</xdr:rowOff>
    </xdr:to>
    <xdr:sp macro="" textlink="">
      <xdr:nvSpPr>
        <xdr:cNvPr id="741" name="フローチャート: 判断 740"/>
        <xdr:cNvSpPr/>
      </xdr:nvSpPr>
      <xdr:spPr>
        <a:xfrm>
          <a:off x="212725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742" name="フローチャート: 判断 741"/>
        <xdr:cNvSpPr/>
      </xdr:nvSpPr>
      <xdr:spPr>
        <a:xfrm>
          <a:off x="20383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69850</xdr:rowOff>
    </xdr:from>
    <xdr:to>
      <xdr:col>102</xdr:col>
      <xdr:colOff>165100</xdr:colOff>
      <xdr:row>86</xdr:row>
      <xdr:rowOff>0</xdr:rowOff>
    </xdr:to>
    <xdr:sp macro="" textlink="">
      <xdr:nvSpPr>
        <xdr:cNvPr id="743" name="フローチャート: 判断 742"/>
        <xdr:cNvSpPr/>
      </xdr:nvSpPr>
      <xdr:spPr>
        <a:xfrm>
          <a:off x="19494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4" name="テキスト ボックス 74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5" name="テキスト ボックス 74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6" name="テキスト ボックス 74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7" name="テキスト ボックス 74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8" name="テキスト ボックス 74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38100</xdr:rowOff>
    </xdr:from>
    <xdr:to>
      <xdr:col>116</xdr:col>
      <xdr:colOff>114300</xdr:colOff>
      <xdr:row>86</xdr:row>
      <xdr:rowOff>139700</xdr:rowOff>
    </xdr:to>
    <xdr:sp macro="" textlink="">
      <xdr:nvSpPr>
        <xdr:cNvPr id="749" name="楕円 748"/>
        <xdr:cNvSpPr/>
      </xdr:nvSpPr>
      <xdr:spPr>
        <a:xfrm>
          <a:off x="221107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124477</xdr:rowOff>
    </xdr:from>
    <xdr:ext cx="469744" cy="259045"/>
    <xdr:sp macro="" textlink="">
      <xdr:nvSpPr>
        <xdr:cNvPr id="750" name="【児童館】&#10;一人当たり面積該当値テキスト"/>
        <xdr:cNvSpPr txBox="1"/>
      </xdr:nvSpPr>
      <xdr:spPr>
        <a:xfrm>
          <a:off x="22199600"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38100</xdr:rowOff>
    </xdr:from>
    <xdr:to>
      <xdr:col>112</xdr:col>
      <xdr:colOff>38100</xdr:colOff>
      <xdr:row>86</xdr:row>
      <xdr:rowOff>139700</xdr:rowOff>
    </xdr:to>
    <xdr:sp macro="" textlink="">
      <xdr:nvSpPr>
        <xdr:cNvPr id="751" name="楕円 750"/>
        <xdr:cNvSpPr/>
      </xdr:nvSpPr>
      <xdr:spPr>
        <a:xfrm>
          <a:off x="212725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88900</xdr:rowOff>
    </xdr:from>
    <xdr:to>
      <xdr:col>116</xdr:col>
      <xdr:colOff>63500</xdr:colOff>
      <xdr:row>86</xdr:row>
      <xdr:rowOff>88900</xdr:rowOff>
    </xdr:to>
    <xdr:cxnSp macro="">
      <xdr:nvCxnSpPr>
        <xdr:cNvPr id="752" name="直線コネクタ 751"/>
        <xdr:cNvCxnSpPr/>
      </xdr:nvCxnSpPr>
      <xdr:spPr>
        <a:xfrm>
          <a:off x="21323300" y="14833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38100</xdr:rowOff>
    </xdr:from>
    <xdr:to>
      <xdr:col>107</xdr:col>
      <xdr:colOff>101600</xdr:colOff>
      <xdr:row>86</xdr:row>
      <xdr:rowOff>139700</xdr:rowOff>
    </xdr:to>
    <xdr:sp macro="" textlink="">
      <xdr:nvSpPr>
        <xdr:cNvPr id="753" name="楕円 752"/>
        <xdr:cNvSpPr/>
      </xdr:nvSpPr>
      <xdr:spPr>
        <a:xfrm>
          <a:off x="203835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88900</xdr:rowOff>
    </xdr:from>
    <xdr:to>
      <xdr:col>111</xdr:col>
      <xdr:colOff>177800</xdr:colOff>
      <xdr:row>86</xdr:row>
      <xdr:rowOff>88900</xdr:rowOff>
    </xdr:to>
    <xdr:cxnSp macro="">
      <xdr:nvCxnSpPr>
        <xdr:cNvPr id="754" name="直線コネクタ 753"/>
        <xdr:cNvCxnSpPr/>
      </xdr:nvCxnSpPr>
      <xdr:spPr>
        <a:xfrm>
          <a:off x="20434300" y="14833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38100</xdr:rowOff>
    </xdr:from>
    <xdr:to>
      <xdr:col>102</xdr:col>
      <xdr:colOff>165100</xdr:colOff>
      <xdr:row>86</xdr:row>
      <xdr:rowOff>139700</xdr:rowOff>
    </xdr:to>
    <xdr:sp macro="" textlink="">
      <xdr:nvSpPr>
        <xdr:cNvPr id="755" name="楕円 754"/>
        <xdr:cNvSpPr/>
      </xdr:nvSpPr>
      <xdr:spPr>
        <a:xfrm>
          <a:off x="194945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88900</xdr:rowOff>
    </xdr:from>
    <xdr:to>
      <xdr:col>107</xdr:col>
      <xdr:colOff>50800</xdr:colOff>
      <xdr:row>86</xdr:row>
      <xdr:rowOff>88900</xdr:rowOff>
    </xdr:to>
    <xdr:cxnSp macro="">
      <xdr:nvCxnSpPr>
        <xdr:cNvPr id="756" name="直線コネクタ 755"/>
        <xdr:cNvCxnSpPr/>
      </xdr:nvCxnSpPr>
      <xdr:spPr>
        <a:xfrm>
          <a:off x="19545300" y="14833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3827</xdr:rowOff>
    </xdr:from>
    <xdr:ext cx="469744" cy="259045"/>
    <xdr:sp macro="" textlink="">
      <xdr:nvSpPr>
        <xdr:cNvPr id="757" name="n_1ave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29227</xdr:rowOff>
    </xdr:from>
    <xdr:ext cx="469744" cy="259045"/>
    <xdr:sp macro="" textlink="">
      <xdr:nvSpPr>
        <xdr:cNvPr id="758" name="n_2aveValue【児童館】&#10;一人当たり面積"/>
        <xdr:cNvSpPr txBox="1"/>
      </xdr:nvSpPr>
      <xdr:spPr>
        <a:xfrm>
          <a:off x="20199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16527</xdr:rowOff>
    </xdr:from>
    <xdr:ext cx="469744" cy="259045"/>
    <xdr:sp macro="" textlink="">
      <xdr:nvSpPr>
        <xdr:cNvPr id="759" name="n_3aveValue【児童館】&#10;一人当たり面積"/>
        <xdr:cNvSpPr txBox="1"/>
      </xdr:nvSpPr>
      <xdr:spPr>
        <a:xfrm>
          <a:off x="19310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130827</xdr:rowOff>
    </xdr:from>
    <xdr:ext cx="469744" cy="259045"/>
    <xdr:sp macro="" textlink="">
      <xdr:nvSpPr>
        <xdr:cNvPr id="760" name="n_1mainValue【児童館】&#10;一人当たり面積"/>
        <xdr:cNvSpPr txBox="1"/>
      </xdr:nvSpPr>
      <xdr:spPr>
        <a:xfrm>
          <a:off x="21075727" y="1487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130827</xdr:rowOff>
    </xdr:from>
    <xdr:ext cx="469744" cy="259045"/>
    <xdr:sp macro="" textlink="">
      <xdr:nvSpPr>
        <xdr:cNvPr id="761" name="n_2mainValue【児童館】&#10;一人当たり面積"/>
        <xdr:cNvSpPr txBox="1"/>
      </xdr:nvSpPr>
      <xdr:spPr>
        <a:xfrm>
          <a:off x="20199427" y="1487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130827</xdr:rowOff>
    </xdr:from>
    <xdr:ext cx="469744" cy="259045"/>
    <xdr:sp macro="" textlink="">
      <xdr:nvSpPr>
        <xdr:cNvPr id="762" name="n_3mainValue【児童館】&#10;一人当たり面積"/>
        <xdr:cNvSpPr txBox="1"/>
      </xdr:nvSpPr>
      <xdr:spPr>
        <a:xfrm>
          <a:off x="19310427" y="1487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3" name="正方形/長方形 7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4" name="正方形/長方形 7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5" name="正方形/長方形 7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6" name="正方形/長方形 7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7" name="正方形/長方形 7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8" name="正方形/長方形 7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9" name="正方形/長方形 7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0" name="正方形/長方形 76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1" name="テキスト ボックス 77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2" name="直線コネクタ 77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73" name="テキスト ボックス 77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74" name="直線コネクタ 77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75" name="テキスト ボックス 77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76" name="直線コネクタ 77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77" name="テキスト ボックス 77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78" name="直線コネクタ 77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79" name="テキスト ボックス 77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0" name="直線コネクタ 77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81" name="テキスト ボックス 78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2" name="直線コネクタ 7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3" name="テキスト ボックス 7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149352</xdr:rowOff>
    </xdr:to>
    <xdr:cxnSp macro="">
      <xdr:nvCxnSpPr>
        <xdr:cNvPr id="785" name="直線コネクタ 784"/>
        <xdr:cNvCxnSpPr/>
      </xdr:nvCxnSpPr>
      <xdr:spPr>
        <a:xfrm flipV="1">
          <a:off x="16318864" y="17358361"/>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153179</xdr:rowOff>
    </xdr:from>
    <xdr:ext cx="405111" cy="259045"/>
    <xdr:sp macro="" textlink="">
      <xdr:nvSpPr>
        <xdr:cNvPr id="786" name="【公民館】&#10;有形固定資産減価償却率最小値テキスト"/>
        <xdr:cNvSpPr txBox="1"/>
      </xdr:nvSpPr>
      <xdr:spPr>
        <a:xfrm>
          <a:off x="163576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149352</xdr:rowOff>
    </xdr:from>
    <xdr:to>
      <xdr:col>86</xdr:col>
      <xdr:colOff>25400</xdr:colOff>
      <xdr:row>108</xdr:row>
      <xdr:rowOff>149352</xdr:rowOff>
    </xdr:to>
    <xdr:cxnSp macro="">
      <xdr:nvCxnSpPr>
        <xdr:cNvPr id="787" name="直線コネクタ 786"/>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88"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89" name="直線コネクタ 788"/>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166133</xdr:rowOff>
    </xdr:from>
    <xdr:ext cx="405111" cy="259045"/>
    <xdr:sp macro="" textlink="">
      <xdr:nvSpPr>
        <xdr:cNvPr id="790" name="【公民館】&#10;有形固定資産減価償却率平均値テキスト"/>
        <xdr:cNvSpPr txBox="1"/>
      </xdr:nvSpPr>
      <xdr:spPr>
        <a:xfrm>
          <a:off x="16357600" y="18168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791" name="フローチャート: 判断 790"/>
        <xdr:cNvSpPr/>
      </xdr:nvSpPr>
      <xdr:spPr>
        <a:xfrm>
          <a:off x="16268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52832</xdr:rowOff>
    </xdr:from>
    <xdr:to>
      <xdr:col>81</xdr:col>
      <xdr:colOff>101600</xdr:colOff>
      <xdr:row>106</xdr:row>
      <xdr:rowOff>154432</xdr:rowOff>
    </xdr:to>
    <xdr:sp macro="" textlink="">
      <xdr:nvSpPr>
        <xdr:cNvPr id="792" name="フローチャート: 判断 791"/>
        <xdr:cNvSpPr/>
      </xdr:nvSpPr>
      <xdr:spPr>
        <a:xfrm>
          <a:off x="15430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64263</xdr:rowOff>
    </xdr:from>
    <xdr:to>
      <xdr:col>76</xdr:col>
      <xdr:colOff>165100</xdr:colOff>
      <xdr:row>106</xdr:row>
      <xdr:rowOff>165863</xdr:rowOff>
    </xdr:to>
    <xdr:sp macro="" textlink="">
      <xdr:nvSpPr>
        <xdr:cNvPr id="793" name="フローチャート: 判断 792"/>
        <xdr:cNvSpPr/>
      </xdr:nvSpPr>
      <xdr:spPr>
        <a:xfrm>
          <a:off x="14541500" y="182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66548</xdr:rowOff>
    </xdr:from>
    <xdr:to>
      <xdr:col>72</xdr:col>
      <xdr:colOff>38100</xdr:colOff>
      <xdr:row>106</xdr:row>
      <xdr:rowOff>168148</xdr:rowOff>
    </xdr:to>
    <xdr:sp macro="" textlink="">
      <xdr:nvSpPr>
        <xdr:cNvPr id="794" name="フローチャート: 判断 793"/>
        <xdr:cNvSpPr/>
      </xdr:nvSpPr>
      <xdr:spPr>
        <a:xfrm>
          <a:off x="1365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5" name="テキスト ボックス 7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6" name="テキスト ボックス 7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7" name="テキスト ボックス 7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8" name="テキスト ボックス 7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9" name="テキスト ボックス 7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157987</xdr:rowOff>
    </xdr:from>
    <xdr:to>
      <xdr:col>85</xdr:col>
      <xdr:colOff>177800</xdr:colOff>
      <xdr:row>105</xdr:row>
      <xdr:rowOff>88137</xdr:rowOff>
    </xdr:to>
    <xdr:sp macro="" textlink="">
      <xdr:nvSpPr>
        <xdr:cNvPr id="800" name="楕円 799"/>
        <xdr:cNvSpPr/>
      </xdr:nvSpPr>
      <xdr:spPr>
        <a:xfrm>
          <a:off x="16268700" y="1798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9414</xdr:rowOff>
    </xdr:from>
    <xdr:ext cx="405111" cy="259045"/>
    <xdr:sp macro="" textlink="">
      <xdr:nvSpPr>
        <xdr:cNvPr id="801" name="【公民館】&#10;有形固定資産減価償却率該当値テキスト"/>
        <xdr:cNvSpPr txBox="1"/>
      </xdr:nvSpPr>
      <xdr:spPr>
        <a:xfrm>
          <a:off x="16357600" y="1784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23113</xdr:rowOff>
    </xdr:from>
    <xdr:to>
      <xdr:col>81</xdr:col>
      <xdr:colOff>101600</xdr:colOff>
      <xdr:row>105</xdr:row>
      <xdr:rowOff>124713</xdr:rowOff>
    </xdr:to>
    <xdr:sp macro="" textlink="">
      <xdr:nvSpPr>
        <xdr:cNvPr id="802" name="楕円 801"/>
        <xdr:cNvSpPr/>
      </xdr:nvSpPr>
      <xdr:spPr>
        <a:xfrm>
          <a:off x="154305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37337</xdr:rowOff>
    </xdr:from>
    <xdr:to>
      <xdr:col>85</xdr:col>
      <xdr:colOff>127000</xdr:colOff>
      <xdr:row>105</xdr:row>
      <xdr:rowOff>73913</xdr:rowOff>
    </xdr:to>
    <xdr:cxnSp macro="">
      <xdr:nvCxnSpPr>
        <xdr:cNvPr id="803" name="直線コネクタ 802"/>
        <xdr:cNvCxnSpPr/>
      </xdr:nvCxnSpPr>
      <xdr:spPr>
        <a:xfrm flipV="1">
          <a:off x="15481300" y="1803958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73406</xdr:rowOff>
    </xdr:from>
    <xdr:to>
      <xdr:col>76</xdr:col>
      <xdr:colOff>165100</xdr:colOff>
      <xdr:row>106</xdr:row>
      <xdr:rowOff>3556</xdr:rowOff>
    </xdr:to>
    <xdr:sp macro="" textlink="">
      <xdr:nvSpPr>
        <xdr:cNvPr id="804" name="楕円 803"/>
        <xdr:cNvSpPr/>
      </xdr:nvSpPr>
      <xdr:spPr>
        <a:xfrm>
          <a:off x="14541500" y="180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73913</xdr:rowOff>
    </xdr:from>
    <xdr:to>
      <xdr:col>81</xdr:col>
      <xdr:colOff>50800</xdr:colOff>
      <xdr:row>105</xdr:row>
      <xdr:rowOff>124206</xdr:rowOff>
    </xdr:to>
    <xdr:cxnSp macro="">
      <xdr:nvCxnSpPr>
        <xdr:cNvPr id="805" name="直線コネクタ 804"/>
        <xdr:cNvCxnSpPr/>
      </xdr:nvCxnSpPr>
      <xdr:spPr>
        <a:xfrm flipV="1">
          <a:off x="14592300" y="180761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128270</xdr:rowOff>
    </xdr:from>
    <xdr:to>
      <xdr:col>72</xdr:col>
      <xdr:colOff>38100</xdr:colOff>
      <xdr:row>106</xdr:row>
      <xdr:rowOff>58420</xdr:rowOff>
    </xdr:to>
    <xdr:sp macro="" textlink="">
      <xdr:nvSpPr>
        <xdr:cNvPr id="806" name="楕円 805"/>
        <xdr:cNvSpPr/>
      </xdr:nvSpPr>
      <xdr:spPr>
        <a:xfrm>
          <a:off x="1365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124206</xdr:rowOff>
    </xdr:from>
    <xdr:to>
      <xdr:col>76</xdr:col>
      <xdr:colOff>114300</xdr:colOff>
      <xdr:row>106</xdr:row>
      <xdr:rowOff>7620</xdr:rowOff>
    </xdr:to>
    <xdr:cxnSp macro="">
      <xdr:nvCxnSpPr>
        <xdr:cNvPr id="807" name="直線コネクタ 806"/>
        <xdr:cNvCxnSpPr/>
      </xdr:nvCxnSpPr>
      <xdr:spPr>
        <a:xfrm flipV="1">
          <a:off x="13703300" y="181264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145559</xdr:rowOff>
    </xdr:from>
    <xdr:ext cx="405111" cy="259045"/>
    <xdr:sp macro="" textlink="">
      <xdr:nvSpPr>
        <xdr:cNvPr id="808" name="n_1aveValue【公民館】&#10;有形固定資産減価償却率"/>
        <xdr:cNvSpPr txBox="1"/>
      </xdr:nvSpPr>
      <xdr:spPr>
        <a:xfrm>
          <a:off x="15266044" y="1831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156990</xdr:rowOff>
    </xdr:from>
    <xdr:ext cx="405111" cy="259045"/>
    <xdr:sp macro="" textlink="">
      <xdr:nvSpPr>
        <xdr:cNvPr id="809" name="n_2aveValue【公民館】&#10;有形固定資産減価償却率"/>
        <xdr:cNvSpPr txBox="1"/>
      </xdr:nvSpPr>
      <xdr:spPr>
        <a:xfrm>
          <a:off x="14389744" y="1833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159275</xdr:rowOff>
    </xdr:from>
    <xdr:ext cx="405111" cy="259045"/>
    <xdr:sp macro="" textlink="">
      <xdr:nvSpPr>
        <xdr:cNvPr id="810" name="n_3aveValue【公民館】&#10;有形固定資産減価償却率"/>
        <xdr:cNvSpPr txBox="1"/>
      </xdr:nvSpPr>
      <xdr:spPr>
        <a:xfrm>
          <a:off x="13500744" y="1833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141240</xdr:rowOff>
    </xdr:from>
    <xdr:ext cx="405111" cy="259045"/>
    <xdr:sp macro="" textlink="">
      <xdr:nvSpPr>
        <xdr:cNvPr id="811" name="n_1mainValue【公民館】&#10;有形固定資産減価償却率"/>
        <xdr:cNvSpPr txBox="1"/>
      </xdr:nvSpPr>
      <xdr:spPr>
        <a:xfrm>
          <a:off x="15266044" y="1780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20083</xdr:rowOff>
    </xdr:from>
    <xdr:ext cx="405111" cy="259045"/>
    <xdr:sp macro="" textlink="">
      <xdr:nvSpPr>
        <xdr:cNvPr id="812" name="n_2mainValue【公民館】&#10;有形固定資産減価償却率"/>
        <xdr:cNvSpPr txBox="1"/>
      </xdr:nvSpPr>
      <xdr:spPr>
        <a:xfrm>
          <a:off x="14389744" y="1785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74947</xdr:rowOff>
    </xdr:from>
    <xdr:ext cx="405111" cy="259045"/>
    <xdr:sp macro="" textlink="">
      <xdr:nvSpPr>
        <xdr:cNvPr id="813" name="n_3mainValue【公民館】&#10;有形固定資産減価償却率"/>
        <xdr:cNvSpPr txBox="1"/>
      </xdr:nvSpPr>
      <xdr:spPr>
        <a:xfrm>
          <a:off x="135007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2" name="テキスト ボックス 8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4" name="直線コネクタ 82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5" name="テキスト ボックス 82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6" name="直線コネクタ 82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7" name="テキスト ボックス 82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8" name="直線コネクタ 82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9" name="テキスト ボックス 82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0" name="直線コネクタ 82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1" name="テキスト ボックス 83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2" name="直線コネクタ 83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3" name="テキスト ボックス 83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4" name="直線コネクタ 83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5" name="テキスト ボックス 83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152400</xdr:rowOff>
    </xdr:from>
    <xdr:to>
      <xdr:col>116</xdr:col>
      <xdr:colOff>62864</xdr:colOff>
      <xdr:row>108</xdr:row>
      <xdr:rowOff>114300</xdr:rowOff>
    </xdr:to>
    <xdr:cxnSp macro="">
      <xdr:nvCxnSpPr>
        <xdr:cNvPr id="837" name="直線コネクタ 836"/>
        <xdr:cNvCxnSpPr/>
      </xdr:nvCxnSpPr>
      <xdr:spPr>
        <a:xfrm flipV="1">
          <a:off x="22160864" y="1729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38"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39" name="直線コネクタ 838"/>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99077</xdr:rowOff>
    </xdr:from>
    <xdr:ext cx="469744" cy="259045"/>
    <xdr:sp macro="" textlink="">
      <xdr:nvSpPr>
        <xdr:cNvPr id="840" name="【公民館】&#10;一人当たり面積最大値テキスト"/>
        <xdr:cNvSpPr txBox="1"/>
      </xdr:nvSpPr>
      <xdr:spPr>
        <a:xfrm>
          <a:off x="221996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841" name="直線コネクタ 840"/>
        <xdr:cNvCxnSpPr/>
      </xdr:nvCxnSpPr>
      <xdr:spPr>
        <a:xfrm>
          <a:off x="22072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842" name="【公民館】&#10;一人当たり面積平均値テキスト"/>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843" name="フローチャート: 判断 842"/>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844" name="フローチャート: 判断 843"/>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845" name="フローチャート: 判断 844"/>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846" name="フローチャート: 判断 845"/>
        <xdr:cNvSpPr/>
      </xdr:nvSpPr>
      <xdr:spPr>
        <a:xfrm>
          <a:off x="19494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7" name="テキスト ボックス 8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8" name="テキスト ボックス 8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9" name="テキスト ボックス 8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0" name="テキスト ボックス 8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1" name="テキスト ボックス 8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132080</xdr:rowOff>
    </xdr:from>
    <xdr:to>
      <xdr:col>116</xdr:col>
      <xdr:colOff>114300</xdr:colOff>
      <xdr:row>107</xdr:row>
      <xdr:rowOff>62230</xdr:rowOff>
    </xdr:to>
    <xdr:sp macro="" textlink="">
      <xdr:nvSpPr>
        <xdr:cNvPr id="852" name="楕円 851"/>
        <xdr:cNvSpPr/>
      </xdr:nvSpPr>
      <xdr:spPr>
        <a:xfrm>
          <a:off x="221107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110507</xdr:rowOff>
    </xdr:from>
    <xdr:ext cx="469744" cy="259045"/>
    <xdr:sp macro="" textlink="">
      <xdr:nvSpPr>
        <xdr:cNvPr id="853" name="【公民館】&#10;一人当たり面積該当値テキスト"/>
        <xdr:cNvSpPr txBox="1"/>
      </xdr:nvSpPr>
      <xdr:spPr>
        <a:xfrm>
          <a:off x="22199600"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139700</xdr:rowOff>
    </xdr:from>
    <xdr:to>
      <xdr:col>112</xdr:col>
      <xdr:colOff>38100</xdr:colOff>
      <xdr:row>107</xdr:row>
      <xdr:rowOff>69850</xdr:rowOff>
    </xdr:to>
    <xdr:sp macro="" textlink="">
      <xdr:nvSpPr>
        <xdr:cNvPr id="854" name="楕円 853"/>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11430</xdr:rowOff>
    </xdr:from>
    <xdr:to>
      <xdr:col>116</xdr:col>
      <xdr:colOff>63500</xdr:colOff>
      <xdr:row>107</xdr:row>
      <xdr:rowOff>19050</xdr:rowOff>
    </xdr:to>
    <xdr:cxnSp macro="">
      <xdr:nvCxnSpPr>
        <xdr:cNvPr id="855" name="直線コネクタ 854"/>
        <xdr:cNvCxnSpPr/>
      </xdr:nvCxnSpPr>
      <xdr:spPr>
        <a:xfrm flipV="1">
          <a:off x="21323300" y="18356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856" name="楕円 855"/>
        <xdr:cNvSpPr/>
      </xdr:nvSpPr>
      <xdr:spPr>
        <a:xfrm>
          <a:off x="2038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19050</xdr:rowOff>
    </xdr:from>
    <xdr:to>
      <xdr:col>111</xdr:col>
      <xdr:colOff>177800</xdr:colOff>
      <xdr:row>107</xdr:row>
      <xdr:rowOff>19050</xdr:rowOff>
    </xdr:to>
    <xdr:cxnSp macro="">
      <xdr:nvCxnSpPr>
        <xdr:cNvPr id="857" name="直線コネクタ 856"/>
        <xdr:cNvCxnSpPr/>
      </xdr:nvCxnSpPr>
      <xdr:spPr>
        <a:xfrm>
          <a:off x="20434300" y="1836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139700</xdr:rowOff>
    </xdr:from>
    <xdr:to>
      <xdr:col>102</xdr:col>
      <xdr:colOff>165100</xdr:colOff>
      <xdr:row>107</xdr:row>
      <xdr:rowOff>69850</xdr:rowOff>
    </xdr:to>
    <xdr:sp macro="" textlink="">
      <xdr:nvSpPr>
        <xdr:cNvPr id="858" name="楕円 857"/>
        <xdr:cNvSpPr/>
      </xdr:nvSpPr>
      <xdr:spPr>
        <a:xfrm>
          <a:off x="19494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19050</xdr:rowOff>
    </xdr:from>
    <xdr:to>
      <xdr:col>107</xdr:col>
      <xdr:colOff>50800</xdr:colOff>
      <xdr:row>107</xdr:row>
      <xdr:rowOff>19050</xdr:rowOff>
    </xdr:to>
    <xdr:cxnSp macro="">
      <xdr:nvCxnSpPr>
        <xdr:cNvPr id="859" name="直線コネクタ 858"/>
        <xdr:cNvCxnSpPr/>
      </xdr:nvCxnSpPr>
      <xdr:spPr>
        <a:xfrm>
          <a:off x="19545300" y="1836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860" name="n_1aveValue【公民館】&#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861" name="n_2aveValue【公民館】&#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120666</xdr:rowOff>
    </xdr:from>
    <xdr:ext cx="469744" cy="259045"/>
    <xdr:sp macro="" textlink="">
      <xdr:nvSpPr>
        <xdr:cNvPr id="862" name="n_3aveValue【公民館】&#10;一人当たり面積"/>
        <xdr:cNvSpPr txBox="1"/>
      </xdr:nvSpPr>
      <xdr:spPr>
        <a:xfrm>
          <a:off x="19310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60977</xdr:rowOff>
    </xdr:from>
    <xdr:ext cx="469744" cy="259045"/>
    <xdr:sp macro="" textlink="">
      <xdr:nvSpPr>
        <xdr:cNvPr id="863" name="n_1mainValue【公民館】&#10;一人当たり面積"/>
        <xdr:cNvSpPr txBox="1"/>
      </xdr:nvSpPr>
      <xdr:spPr>
        <a:xfrm>
          <a:off x="21075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60977</xdr:rowOff>
    </xdr:from>
    <xdr:ext cx="469744" cy="259045"/>
    <xdr:sp macro="" textlink="">
      <xdr:nvSpPr>
        <xdr:cNvPr id="864" name="n_2mainValue【公民館】&#10;一人当たり面積"/>
        <xdr:cNvSpPr txBox="1"/>
      </xdr:nvSpPr>
      <xdr:spPr>
        <a:xfrm>
          <a:off x="20199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60977</xdr:rowOff>
    </xdr:from>
    <xdr:ext cx="469744" cy="259045"/>
    <xdr:sp macro="" textlink="">
      <xdr:nvSpPr>
        <xdr:cNvPr id="865" name="n_3mainValue【公民館】&#10;一人当たり面積"/>
        <xdr:cNvSpPr txBox="1"/>
      </xdr:nvSpPr>
      <xdr:spPr>
        <a:xfrm>
          <a:off x="19310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6" name="正方形/長方形 8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7" name="正方形/長方形 8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8" name="テキスト ボックス 8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低くなっているのは、公営住宅と港湾・漁港であるが、公営住宅については平成２０年度から合併前の５町地域で地域活性化住宅の建設に取り組んでおり、また、子育て仕様住戸や子育て支援住宅の整備を平成２５年度から進めていることが考えられる。また港湾・漁港については、保有している施設の約半数が耐用年数（５０年）の半分を経過していないもので、比較的新しい施設が約半数を占めているからだと考え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604,631
601,641
547.58
249,956,714
242,420,646
5,953,912
131,196,323
270,579,012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xdr:cNvCxnSpPr/>
      </xdr:nvCxnSpPr>
      <xdr:spPr>
        <a:xfrm flipV="1">
          <a:off x="4634865" y="566383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xdr:cNvSpPr txBox="1"/>
      </xdr:nvSpPr>
      <xdr:spPr>
        <a:xfrm>
          <a:off x="4673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xdr:cNvSpPr txBox="1"/>
      </xdr:nvSpPr>
      <xdr:spPr>
        <a:xfrm>
          <a:off x="46736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xdr:cNvSpPr txBox="1"/>
      </xdr:nvSpPr>
      <xdr:spPr>
        <a:xfrm>
          <a:off x="4673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6" name="フローチャート: 判断 65"/>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33564</xdr:rowOff>
    </xdr:from>
    <xdr:to>
      <xdr:col>24</xdr:col>
      <xdr:colOff>114300</xdr:colOff>
      <xdr:row>36</xdr:row>
      <xdr:rowOff>135164</xdr:rowOff>
    </xdr:to>
    <xdr:sp macro="" textlink="">
      <xdr:nvSpPr>
        <xdr:cNvPr id="72" name="楕円 71"/>
        <xdr:cNvSpPr/>
      </xdr:nvSpPr>
      <xdr:spPr>
        <a:xfrm>
          <a:off x="4584700" y="62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56441</xdr:rowOff>
    </xdr:from>
    <xdr:ext cx="405111" cy="259045"/>
    <xdr:sp macro="" textlink="">
      <xdr:nvSpPr>
        <xdr:cNvPr id="73" name="【図書館】&#10;有形固定資産減価償却率該当値テキスト"/>
        <xdr:cNvSpPr txBox="1"/>
      </xdr:nvSpPr>
      <xdr:spPr>
        <a:xfrm>
          <a:off x="4673600" y="605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58057</xdr:rowOff>
    </xdr:from>
    <xdr:to>
      <xdr:col>20</xdr:col>
      <xdr:colOff>38100</xdr:colOff>
      <xdr:row>36</xdr:row>
      <xdr:rowOff>159657</xdr:rowOff>
    </xdr:to>
    <xdr:sp macro="" textlink="">
      <xdr:nvSpPr>
        <xdr:cNvPr id="74" name="楕円 73"/>
        <xdr:cNvSpPr/>
      </xdr:nvSpPr>
      <xdr:spPr>
        <a:xfrm>
          <a:off x="3746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84364</xdr:rowOff>
    </xdr:from>
    <xdr:to>
      <xdr:col>24</xdr:col>
      <xdr:colOff>63500</xdr:colOff>
      <xdr:row>36</xdr:row>
      <xdr:rowOff>108857</xdr:rowOff>
    </xdr:to>
    <xdr:cxnSp macro="">
      <xdr:nvCxnSpPr>
        <xdr:cNvPr id="75" name="直線コネクタ 74"/>
        <xdr:cNvCxnSpPr/>
      </xdr:nvCxnSpPr>
      <xdr:spPr>
        <a:xfrm flipV="1">
          <a:off x="3797300" y="625656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76019</xdr:rowOff>
    </xdr:from>
    <xdr:to>
      <xdr:col>15</xdr:col>
      <xdr:colOff>101600</xdr:colOff>
      <xdr:row>37</xdr:row>
      <xdr:rowOff>6169</xdr:rowOff>
    </xdr:to>
    <xdr:sp macro="" textlink="">
      <xdr:nvSpPr>
        <xdr:cNvPr id="76" name="楕円 75"/>
        <xdr:cNvSpPr/>
      </xdr:nvSpPr>
      <xdr:spPr>
        <a:xfrm>
          <a:off x="2857500" y="62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108857</xdr:rowOff>
    </xdr:from>
    <xdr:to>
      <xdr:col>19</xdr:col>
      <xdr:colOff>177800</xdr:colOff>
      <xdr:row>36</xdr:row>
      <xdr:rowOff>126819</xdr:rowOff>
    </xdr:to>
    <xdr:cxnSp macro="">
      <xdr:nvCxnSpPr>
        <xdr:cNvPr id="77" name="直線コネクタ 76"/>
        <xdr:cNvCxnSpPr/>
      </xdr:nvCxnSpPr>
      <xdr:spPr>
        <a:xfrm flipV="1">
          <a:off x="2908300" y="628105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93980</xdr:rowOff>
    </xdr:from>
    <xdr:to>
      <xdr:col>10</xdr:col>
      <xdr:colOff>165100</xdr:colOff>
      <xdr:row>37</xdr:row>
      <xdr:rowOff>24130</xdr:rowOff>
    </xdr:to>
    <xdr:sp macro="" textlink="">
      <xdr:nvSpPr>
        <xdr:cNvPr id="78" name="楕円 77"/>
        <xdr:cNvSpPr/>
      </xdr:nvSpPr>
      <xdr:spPr>
        <a:xfrm>
          <a:off x="1968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126819</xdr:rowOff>
    </xdr:from>
    <xdr:to>
      <xdr:col>15</xdr:col>
      <xdr:colOff>50800</xdr:colOff>
      <xdr:row>36</xdr:row>
      <xdr:rowOff>144780</xdr:rowOff>
    </xdr:to>
    <xdr:cxnSp macro="">
      <xdr:nvCxnSpPr>
        <xdr:cNvPr id="79" name="直線コネクタ 78"/>
        <xdr:cNvCxnSpPr/>
      </xdr:nvCxnSpPr>
      <xdr:spPr>
        <a:xfrm flipV="1">
          <a:off x="2019300" y="629901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136089</xdr:rowOff>
    </xdr:from>
    <xdr:ext cx="405111" cy="259045"/>
    <xdr:sp macro="" textlink="">
      <xdr:nvSpPr>
        <xdr:cNvPr id="80" name="n_1aveValue【図書館】&#10;有形固定資産減価償却率"/>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81" name="n_2aveValue【図書館】&#10;有形固定資産減価償却率"/>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92001</xdr:rowOff>
    </xdr:from>
    <xdr:ext cx="405111" cy="259045"/>
    <xdr:sp macro="" textlink="">
      <xdr:nvSpPr>
        <xdr:cNvPr id="82" name="n_3aveValue【図書館】&#10;有形固定資産減価償却率"/>
        <xdr:cNvSpPr txBox="1"/>
      </xdr:nvSpPr>
      <xdr:spPr>
        <a:xfrm>
          <a:off x="1816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4734</xdr:rowOff>
    </xdr:from>
    <xdr:ext cx="405111" cy="259045"/>
    <xdr:sp macro="" textlink="">
      <xdr:nvSpPr>
        <xdr:cNvPr id="83" name="n_1mainValue【図書館】&#10;有形固定資産減価償却率"/>
        <xdr:cNvSpPr txBox="1"/>
      </xdr:nvSpPr>
      <xdr:spPr>
        <a:xfrm>
          <a:off x="35820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22696</xdr:rowOff>
    </xdr:from>
    <xdr:ext cx="405111" cy="259045"/>
    <xdr:sp macro="" textlink="">
      <xdr:nvSpPr>
        <xdr:cNvPr id="84" name="n_2mainValue【図書館】&#10;有形固定資産減価償却率"/>
        <xdr:cNvSpPr txBox="1"/>
      </xdr:nvSpPr>
      <xdr:spPr>
        <a:xfrm>
          <a:off x="2705744" y="602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40657</xdr:rowOff>
    </xdr:from>
    <xdr:ext cx="405111" cy="259045"/>
    <xdr:sp macro="" textlink="">
      <xdr:nvSpPr>
        <xdr:cNvPr id="85" name="n_3mainValue【図書館】&#10;有形固定資産減価償却率"/>
        <xdr:cNvSpPr txBox="1"/>
      </xdr:nvSpPr>
      <xdr:spPr>
        <a:xfrm>
          <a:off x="1816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9" name="直線コネクタ 108"/>
        <xdr:cNvCxnSpPr/>
      </xdr:nvCxnSpPr>
      <xdr:spPr>
        <a:xfrm flipV="1">
          <a:off x="10476865" y="5778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10"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11" name="直線コネクタ 110"/>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12" name="【図書館】&#10;一人当たり面積最大値テキスト"/>
        <xdr:cNvSpPr txBox="1"/>
      </xdr:nvSpPr>
      <xdr:spPr>
        <a:xfrm>
          <a:off x="105156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13" name="直線コネクタ 112"/>
        <xdr:cNvCxnSpPr/>
      </xdr:nvCxnSpPr>
      <xdr:spPr>
        <a:xfrm>
          <a:off x="103886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14" name="【図書館】&#10;一人当たり面積平均値テキスト"/>
        <xdr:cNvSpPr txBox="1"/>
      </xdr:nvSpPr>
      <xdr:spPr>
        <a:xfrm>
          <a:off x="10515600" y="669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5" name="フローチャート: 判断 114"/>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16" name="フローチャート: 判断 115"/>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17" name="フローチャート: 判断 116"/>
        <xdr:cNvSpPr/>
      </xdr:nvSpPr>
      <xdr:spPr>
        <a:xfrm>
          <a:off x="8699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18" name="フローチャート: 判断 117"/>
        <xdr:cNvSpPr/>
      </xdr:nvSpPr>
      <xdr:spPr>
        <a:xfrm>
          <a:off x="781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24" name="楕円 123"/>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80027</xdr:rowOff>
    </xdr:from>
    <xdr:ext cx="469744" cy="259045"/>
    <xdr:sp macro="" textlink="">
      <xdr:nvSpPr>
        <xdr:cNvPr id="125" name="【図書館】&#10;一人当たり面積該当値テキスト"/>
        <xdr:cNvSpPr txBox="1"/>
      </xdr:nvSpPr>
      <xdr:spPr>
        <a:xfrm>
          <a:off x="105156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26" name="楕円 125"/>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152400</xdr:rowOff>
    </xdr:to>
    <xdr:cxnSp macro="">
      <xdr:nvCxnSpPr>
        <xdr:cNvPr id="127" name="直線コネクタ 126"/>
        <xdr:cNvCxnSpPr/>
      </xdr:nvCxnSpPr>
      <xdr:spPr>
        <a:xfrm>
          <a:off x="9639300" y="701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8" name="楕円 127"/>
        <xdr:cNvSpPr/>
      </xdr:nvSpPr>
      <xdr:spPr>
        <a:xfrm>
          <a:off x="8699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40</xdr:row>
      <xdr:rowOff>152400</xdr:rowOff>
    </xdr:to>
    <xdr:cxnSp macro="">
      <xdr:nvCxnSpPr>
        <xdr:cNvPr id="129" name="直線コネクタ 128"/>
        <xdr:cNvCxnSpPr/>
      </xdr:nvCxnSpPr>
      <xdr:spPr>
        <a:xfrm>
          <a:off x="8750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101600</xdr:rowOff>
    </xdr:from>
    <xdr:to>
      <xdr:col>41</xdr:col>
      <xdr:colOff>101600</xdr:colOff>
      <xdr:row>41</xdr:row>
      <xdr:rowOff>31750</xdr:rowOff>
    </xdr:to>
    <xdr:sp macro="" textlink="">
      <xdr:nvSpPr>
        <xdr:cNvPr id="130" name="楕円 129"/>
        <xdr:cNvSpPr/>
      </xdr:nvSpPr>
      <xdr:spPr>
        <a:xfrm>
          <a:off x="7810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152400</xdr:rowOff>
    </xdr:from>
    <xdr:to>
      <xdr:col>45</xdr:col>
      <xdr:colOff>177800</xdr:colOff>
      <xdr:row>40</xdr:row>
      <xdr:rowOff>152400</xdr:rowOff>
    </xdr:to>
    <xdr:cxnSp macro="">
      <xdr:nvCxnSpPr>
        <xdr:cNvPr id="131" name="直線コネクタ 130"/>
        <xdr:cNvCxnSpPr/>
      </xdr:nvCxnSpPr>
      <xdr:spPr>
        <a:xfrm>
          <a:off x="7861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2"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33"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34"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35" name="n_1main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36" name="n_2main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37" name="n_3mainValue【図書館】&#10;一人当たり面積"/>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9" name="直線コネクタ 14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0" name="テキスト ボックス 14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1" name="直線コネクタ 15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2" name="テキスト ボックス 15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3" name="直線コネクタ 15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4" name="テキスト ボックス 15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5" name="直線コネクタ 15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6" name="テキスト ボックス 15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60" name="直線コネクタ 159"/>
        <xdr:cNvCxnSpPr/>
      </xdr:nvCxnSpPr>
      <xdr:spPr>
        <a:xfrm flipV="1">
          <a:off x="4634865" y="9573768"/>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61" name="【体育館・プール】&#10;有形固定資産減価償却率最小値テキスト"/>
        <xdr:cNvSpPr txBox="1"/>
      </xdr:nvSpPr>
      <xdr:spPr>
        <a:xfrm>
          <a:off x="46736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62" name="直線コネクタ 161"/>
        <xdr:cNvCxnSpPr/>
      </xdr:nvCxnSpPr>
      <xdr:spPr>
        <a:xfrm>
          <a:off x="4546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63" name="【体育館・プール】&#10;有形固定資産減価償却率最大値テキスト"/>
        <xdr:cNvSpPr txBox="1"/>
      </xdr:nvSpPr>
      <xdr:spPr>
        <a:xfrm>
          <a:off x="4673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64" name="直線コネクタ 163"/>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106951</xdr:rowOff>
    </xdr:from>
    <xdr:ext cx="405111" cy="259045"/>
    <xdr:sp macro="" textlink="">
      <xdr:nvSpPr>
        <xdr:cNvPr id="165" name="【体育館・プール】&#10;有形固定資産減価償却率平均値テキスト"/>
        <xdr:cNvSpPr txBox="1"/>
      </xdr:nvSpPr>
      <xdr:spPr>
        <a:xfrm>
          <a:off x="4673600" y="1005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66" name="フローチャート: 判断 165"/>
        <xdr:cNvSpPr/>
      </xdr:nvSpPr>
      <xdr:spPr>
        <a:xfrm>
          <a:off x="4584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67" name="フローチャート: 判断 166"/>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118364</xdr:rowOff>
    </xdr:from>
    <xdr:to>
      <xdr:col>15</xdr:col>
      <xdr:colOff>101600</xdr:colOff>
      <xdr:row>60</xdr:row>
      <xdr:rowOff>48514</xdr:rowOff>
    </xdr:to>
    <xdr:sp macro="" textlink="">
      <xdr:nvSpPr>
        <xdr:cNvPr id="168" name="フローチャート: 判断 167"/>
        <xdr:cNvSpPr/>
      </xdr:nvSpPr>
      <xdr:spPr>
        <a:xfrm>
          <a:off x="2857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72644</xdr:rowOff>
    </xdr:from>
    <xdr:to>
      <xdr:col>10</xdr:col>
      <xdr:colOff>165100</xdr:colOff>
      <xdr:row>60</xdr:row>
      <xdr:rowOff>2794</xdr:rowOff>
    </xdr:to>
    <xdr:sp macro="" textlink="">
      <xdr:nvSpPr>
        <xdr:cNvPr id="169" name="フローチャート: 判断 168"/>
        <xdr:cNvSpPr/>
      </xdr:nvSpPr>
      <xdr:spPr>
        <a:xfrm>
          <a:off x="1968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52070</xdr:rowOff>
    </xdr:from>
    <xdr:to>
      <xdr:col>24</xdr:col>
      <xdr:colOff>114300</xdr:colOff>
      <xdr:row>60</xdr:row>
      <xdr:rowOff>153670</xdr:rowOff>
    </xdr:to>
    <xdr:sp macro="" textlink="">
      <xdr:nvSpPr>
        <xdr:cNvPr id="175" name="楕円 174"/>
        <xdr:cNvSpPr/>
      </xdr:nvSpPr>
      <xdr:spPr>
        <a:xfrm>
          <a:off x="4584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30497</xdr:rowOff>
    </xdr:from>
    <xdr:ext cx="405111" cy="259045"/>
    <xdr:sp macro="" textlink="">
      <xdr:nvSpPr>
        <xdr:cNvPr id="176" name="【体育館・プール】&#10;有形固定資産減価償却率該当値テキスト"/>
        <xdr:cNvSpPr txBox="1"/>
      </xdr:nvSpPr>
      <xdr:spPr>
        <a:xfrm>
          <a:off x="4673600"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95504</xdr:rowOff>
    </xdr:from>
    <xdr:to>
      <xdr:col>20</xdr:col>
      <xdr:colOff>38100</xdr:colOff>
      <xdr:row>61</xdr:row>
      <xdr:rowOff>25654</xdr:rowOff>
    </xdr:to>
    <xdr:sp macro="" textlink="">
      <xdr:nvSpPr>
        <xdr:cNvPr id="177" name="楕円 176"/>
        <xdr:cNvSpPr/>
      </xdr:nvSpPr>
      <xdr:spPr>
        <a:xfrm>
          <a:off x="3746500" y="103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102870</xdr:rowOff>
    </xdr:from>
    <xdr:to>
      <xdr:col>24</xdr:col>
      <xdr:colOff>63500</xdr:colOff>
      <xdr:row>60</xdr:row>
      <xdr:rowOff>146304</xdr:rowOff>
    </xdr:to>
    <xdr:cxnSp macro="">
      <xdr:nvCxnSpPr>
        <xdr:cNvPr id="178" name="直線コネクタ 177"/>
        <xdr:cNvCxnSpPr/>
      </xdr:nvCxnSpPr>
      <xdr:spPr>
        <a:xfrm flipV="1">
          <a:off x="3797300" y="1038987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97790</xdr:rowOff>
    </xdr:from>
    <xdr:to>
      <xdr:col>15</xdr:col>
      <xdr:colOff>101600</xdr:colOff>
      <xdr:row>61</xdr:row>
      <xdr:rowOff>27940</xdr:rowOff>
    </xdr:to>
    <xdr:sp macro="" textlink="">
      <xdr:nvSpPr>
        <xdr:cNvPr id="179" name="楕円 178"/>
        <xdr:cNvSpPr/>
      </xdr:nvSpPr>
      <xdr:spPr>
        <a:xfrm>
          <a:off x="2857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146304</xdr:rowOff>
    </xdr:from>
    <xdr:to>
      <xdr:col>19</xdr:col>
      <xdr:colOff>177800</xdr:colOff>
      <xdr:row>60</xdr:row>
      <xdr:rowOff>148590</xdr:rowOff>
    </xdr:to>
    <xdr:cxnSp macro="">
      <xdr:nvCxnSpPr>
        <xdr:cNvPr id="180" name="直線コネクタ 179"/>
        <xdr:cNvCxnSpPr/>
      </xdr:nvCxnSpPr>
      <xdr:spPr>
        <a:xfrm flipV="1">
          <a:off x="2908300" y="1043330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143510</xdr:rowOff>
    </xdr:from>
    <xdr:to>
      <xdr:col>10</xdr:col>
      <xdr:colOff>165100</xdr:colOff>
      <xdr:row>61</xdr:row>
      <xdr:rowOff>73660</xdr:rowOff>
    </xdr:to>
    <xdr:sp macro="" textlink="">
      <xdr:nvSpPr>
        <xdr:cNvPr id="181" name="楕円 180"/>
        <xdr:cNvSpPr/>
      </xdr:nvSpPr>
      <xdr:spPr>
        <a:xfrm>
          <a:off x="1968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148590</xdr:rowOff>
    </xdr:from>
    <xdr:to>
      <xdr:col>15</xdr:col>
      <xdr:colOff>50800</xdr:colOff>
      <xdr:row>61</xdr:row>
      <xdr:rowOff>22860</xdr:rowOff>
    </xdr:to>
    <xdr:cxnSp macro="">
      <xdr:nvCxnSpPr>
        <xdr:cNvPr id="182" name="直線コネクタ 181"/>
        <xdr:cNvCxnSpPr/>
      </xdr:nvCxnSpPr>
      <xdr:spPr>
        <a:xfrm flipV="1">
          <a:off x="2019300" y="104355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83"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65041</xdr:rowOff>
    </xdr:from>
    <xdr:ext cx="405111" cy="259045"/>
    <xdr:sp macro="" textlink="">
      <xdr:nvSpPr>
        <xdr:cNvPr id="184" name="n_2aveValue【体育館・プール】&#10;有形固定資産減価償却率"/>
        <xdr:cNvSpPr txBox="1"/>
      </xdr:nvSpPr>
      <xdr:spPr>
        <a:xfrm>
          <a:off x="2705744" y="1000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19321</xdr:rowOff>
    </xdr:from>
    <xdr:ext cx="405111" cy="259045"/>
    <xdr:sp macro="" textlink="">
      <xdr:nvSpPr>
        <xdr:cNvPr id="185" name="n_3aveValue【体育館・プール】&#10;有形固定資産減価償却率"/>
        <xdr:cNvSpPr txBox="1"/>
      </xdr:nvSpPr>
      <xdr:spPr>
        <a:xfrm>
          <a:off x="1816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16781</xdr:rowOff>
    </xdr:from>
    <xdr:ext cx="405111" cy="259045"/>
    <xdr:sp macro="" textlink="">
      <xdr:nvSpPr>
        <xdr:cNvPr id="186" name="n_1mainValue【体育館・プール】&#10;有形固定資産減価償却率"/>
        <xdr:cNvSpPr txBox="1"/>
      </xdr:nvSpPr>
      <xdr:spPr>
        <a:xfrm>
          <a:off x="3582044"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19067</xdr:rowOff>
    </xdr:from>
    <xdr:ext cx="405111" cy="259045"/>
    <xdr:sp macro="" textlink="">
      <xdr:nvSpPr>
        <xdr:cNvPr id="187" name="n_2mainValue【体育館・プール】&#10;有形固定資産減価償却率"/>
        <xdr:cNvSpPr txBox="1"/>
      </xdr:nvSpPr>
      <xdr:spPr>
        <a:xfrm>
          <a:off x="2705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64787</xdr:rowOff>
    </xdr:from>
    <xdr:ext cx="405111" cy="259045"/>
    <xdr:sp macro="" textlink="">
      <xdr:nvSpPr>
        <xdr:cNvPr id="188" name="n_3mainValue【体育館・プール】&#10;有形固定資産減価償却率"/>
        <xdr:cNvSpPr txBox="1"/>
      </xdr:nvSpPr>
      <xdr:spPr>
        <a:xfrm>
          <a:off x="1816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0" name="テキスト ボックス 19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2" name="テキスト ボックス 20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4" name="テキスト ボックス 20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6" name="テキスト ボックス 20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8" name="テキスト ボックス 20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212" name="直線コネクタ 211"/>
        <xdr:cNvCxnSpPr/>
      </xdr:nvCxnSpPr>
      <xdr:spPr>
        <a:xfrm flipV="1">
          <a:off x="10476865" y="970153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213" name="【体育館・プール】&#10;一人当たり面積最小値テキスト"/>
        <xdr:cNvSpPr txBox="1"/>
      </xdr:nvSpPr>
      <xdr:spPr>
        <a:xfrm>
          <a:off x="10515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214" name="直線コネクタ 213"/>
        <xdr:cNvCxnSpPr/>
      </xdr:nvCxnSpPr>
      <xdr:spPr>
        <a:xfrm>
          <a:off x="10388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215" name="【体育館・プール】&#10;一人当たり面積最大値テキスト"/>
        <xdr:cNvSpPr txBox="1"/>
      </xdr:nvSpPr>
      <xdr:spPr>
        <a:xfrm>
          <a:off x="1051560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216" name="直線コネクタ 215"/>
        <xdr:cNvCxnSpPr/>
      </xdr:nvCxnSpPr>
      <xdr:spPr>
        <a:xfrm>
          <a:off x="10388600" y="970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13987</xdr:rowOff>
    </xdr:from>
    <xdr:ext cx="469744" cy="259045"/>
    <xdr:sp macro="" textlink="">
      <xdr:nvSpPr>
        <xdr:cNvPr id="217" name="【体育館・プール】&#10;一人当たり面積平均値テキスト"/>
        <xdr:cNvSpPr txBox="1"/>
      </xdr:nvSpPr>
      <xdr:spPr>
        <a:xfrm>
          <a:off x="10515600" y="10815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18" name="フローチャート: 判断 217"/>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34290</xdr:rowOff>
    </xdr:from>
    <xdr:to>
      <xdr:col>50</xdr:col>
      <xdr:colOff>165100</xdr:colOff>
      <xdr:row>63</xdr:row>
      <xdr:rowOff>135890</xdr:rowOff>
    </xdr:to>
    <xdr:sp macro="" textlink="">
      <xdr:nvSpPr>
        <xdr:cNvPr id="219" name="フローチャート: 判断 218"/>
        <xdr:cNvSpPr/>
      </xdr:nvSpPr>
      <xdr:spPr>
        <a:xfrm>
          <a:off x="9588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20" name="フローチャート: 判断 219"/>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87630</xdr:rowOff>
    </xdr:from>
    <xdr:to>
      <xdr:col>41</xdr:col>
      <xdr:colOff>101600</xdr:colOff>
      <xdr:row>64</xdr:row>
      <xdr:rowOff>17780</xdr:rowOff>
    </xdr:to>
    <xdr:sp macro="" textlink="">
      <xdr:nvSpPr>
        <xdr:cNvPr id="221" name="フローチャート: 判断 220"/>
        <xdr:cNvSpPr/>
      </xdr:nvSpPr>
      <xdr:spPr>
        <a:xfrm>
          <a:off x="78105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8890</xdr:rowOff>
    </xdr:from>
    <xdr:to>
      <xdr:col>55</xdr:col>
      <xdr:colOff>50800</xdr:colOff>
      <xdr:row>63</xdr:row>
      <xdr:rowOff>110490</xdr:rowOff>
    </xdr:to>
    <xdr:sp macro="" textlink="">
      <xdr:nvSpPr>
        <xdr:cNvPr id="227" name="楕円 226"/>
        <xdr:cNvSpPr/>
      </xdr:nvSpPr>
      <xdr:spPr>
        <a:xfrm>
          <a:off x="10426700" y="108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31767</xdr:rowOff>
    </xdr:from>
    <xdr:ext cx="469744" cy="259045"/>
    <xdr:sp macro="" textlink="">
      <xdr:nvSpPr>
        <xdr:cNvPr id="228" name="【体育館・プール】&#10;一人当たり面積該当値テキスト"/>
        <xdr:cNvSpPr txBox="1"/>
      </xdr:nvSpPr>
      <xdr:spPr>
        <a:xfrm>
          <a:off x="10515600" y="1066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10160</xdr:rowOff>
    </xdr:from>
    <xdr:to>
      <xdr:col>50</xdr:col>
      <xdr:colOff>165100</xdr:colOff>
      <xdr:row>63</xdr:row>
      <xdr:rowOff>111760</xdr:rowOff>
    </xdr:to>
    <xdr:sp macro="" textlink="">
      <xdr:nvSpPr>
        <xdr:cNvPr id="229" name="楕円 228"/>
        <xdr:cNvSpPr/>
      </xdr:nvSpPr>
      <xdr:spPr>
        <a:xfrm>
          <a:off x="9588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59690</xdr:rowOff>
    </xdr:from>
    <xdr:to>
      <xdr:col>55</xdr:col>
      <xdr:colOff>0</xdr:colOff>
      <xdr:row>63</xdr:row>
      <xdr:rowOff>60960</xdr:rowOff>
    </xdr:to>
    <xdr:cxnSp macro="">
      <xdr:nvCxnSpPr>
        <xdr:cNvPr id="230" name="直線コネクタ 229"/>
        <xdr:cNvCxnSpPr/>
      </xdr:nvCxnSpPr>
      <xdr:spPr>
        <a:xfrm flipV="1">
          <a:off x="9639300" y="1086104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10160</xdr:rowOff>
    </xdr:from>
    <xdr:to>
      <xdr:col>46</xdr:col>
      <xdr:colOff>38100</xdr:colOff>
      <xdr:row>63</xdr:row>
      <xdr:rowOff>111760</xdr:rowOff>
    </xdr:to>
    <xdr:sp macro="" textlink="">
      <xdr:nvSpPr>
        <xdr:cNvPr id="231" name="楕円 230"/>
        <xdr:cNvSpPr/>
      </xdr:nvSpPr>
      <xdr:spPr>
        <a:xfrm>
          <a:off x="8699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60960</xdr:rowOff>
    </xdr:from>
    <xdr:to>
      <xdr:col>50</xdr:col>
      <xdr:colOff>114300</xdr:colOff>
      <xdr:row>63</xdr:row>
      <xdr:rowOff>60960</xdr:rowOff>
    </xdr:to>
    <xdr:cxnSp macro="">
      <xdr:nvCxnSpPr>
        <xdr:cNvPr id="232" name="直線コネクタ 231"/>
        <xdr:cNvCxnSpPr/>
      </xdr:nvCxnSpPr>
      <xdr:spPr>
        <a:xfrm>
          <a:off x="8750300" y="10862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11430</xdr:rowOff>
    </xdr:from>
    <xdr:to>
      <xdr:col>41</xdr:col>
      <xdr:colOff>101600</xdr:colOff>
      <xdr:row>63</xdr:row>
      <xdr:rowOff>113030</xdr:rowOff>
    </xdr:to>
    <xdr:sp macro="" textlink="">
      <xdr:nvSpPr>
        <xdr:cNvPr id="233" name="楕円 232"/>
        <xdr:cNvSpPr/>
      </xdr:nvSpPr>
      <xdr:spPr>
        <a:xfrm>
          <a:off x="7810500" y="1081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60960</xdr:rowOff>
    </xdr:from>
    <xdr:to>
      <xdr:col>45</xdr:col>
      <xdr:colOff>177800</xdr:colOff>
      <xdr:row>63</xdr:row>
      <xdr:rowOff>62230</xdr:rowOff>
    </xdr:to>
    <xdr:cxnSp macro="">
      <xdr:nvCxnSpPr>
        <xdr:cNvPr id="234" name="直線コネクタ 233"/>
        <xdr:cNvCxnSpPr/>
      </xdr:nvCxnSpPr>
      <xdr:spPr>
        <a:xfrm flipV="1">
          <a:off x="7861300" y="108623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127017</xdr:rowOff>
    </xdr:from>
    <xdr:ext cx="469744" cy="259045"/>
    <xdr:sp macro="" textlink="">
      <xdr:nvSpPr>
        <xdr:cNvPr id="235" name="n_1aveValue【体育館・プール】&#10;一人当たり面積"/>
        <xdr:cNvSpPr txBox="1"/>
      </xdr:nvSpPr>
      <xdr:spPr>
        <a:xfrm>
          <a:off x="9391727" y="1092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161307</xdr:rowOff>
    </xdr:from>
    <xdr:ext cx="469744" cy="259045"/>
    <xdr:sp macro="" textlink="">
      <xdr:nvSpPr>
        <xdr:cNvPr id="236" name="n_2aveValue【体育館・プール】&#10;一人当たり面積"/>
        <xdr:cNvSpPr txBox="1"/>
      </xdr:nvSpPr>
      <xdr:spPr>
        <a:xfrm>
          <a:off x="8515427" y="1096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8907</xdr:rowOff>
    </xdr:from>
    <xdr:ext cx="469744" cy="259045"/>
    <xdr:sp macro="" textlink="">
      <xdr:nvSpPr>
        <xdr:cNvPr id="237" name="n_3aveValue【体育館・プール】&#10;一人当たり面積"/>
        <xdr:cNvSpPr txBox="1"/>
      </xdr:nvSpPr>
      <xdr:spPr>
        <a:xfrm>
          <a:off x="7626427" y="1098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128287</xdr:rowOff>
    </xdr:from>
    <xdr:ext cx="469744" cy="259045"/>
    <xdr:sp macro="" textlink="">
      <xdr:nvSpPr>
        <xdr:cNvPr id="238" name="n_1mainValue【体育館・プール】&#10;一人当たり面積"/>
        <xdr:cNvSpPr txBox="1"/>
      </xdr:nvSpPr>
      <xdr:spPr>
        <a:xfrm>
          <a:off x="9391727" y="1058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128287</xdr:rowOff>
    </xdr:from>
    <xdr:ext cx="469744" cy="259045"/>
    <xdr:sp macro="" textlink="">
      <xdr:nvSpPr>
        <xdr:cNvPr id="239" name="n_2mainValue【体育館・プール】&#10;一人当たり面積"/>
        <xdr:cNvSpPr txBox="1"/>
      </xdr:nvSpPr>
      <xdr:spPr>
        <a:xfrm>
          <a:off x="8515427" y="1058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129557</xdr:rowOff>
    </xdr:from>
    <xdr:ext cx="469744" cy="259045"/>
    <xdr:sp macro="" textlink="">
      <xdr:nvSpPr>
        <xdr:cNvPr id="240" name="n_3mainValue【体育館・プール】&#10;一人当たり面積"/>
        <xdr:cNvSpPr txBox="1"/>
      </xdr:nvSpPr>
      <xdr:spPr>
        <a:xfrm>
          <a:off x="7626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65" name="直線コネクタ 264"/>
        <xdr:cNvCxnSpPr/>
      </xdr:nvCxnSpPr>
      <xdr:spPr>
        <a:xfrm flipV="1">
          <a:off x="4634865" y="135845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66"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67" name="直線コネクタ 266"/>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68"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69" name="直線コネクタ 268"/>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70" name="【福祉施設】&#10;有形固定資産減価償却率平均値テキスト"/>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71" name="フローチャート: 判断 270"/>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636</xdr:rowOff>
    </xdr:from>
    <xdr:to>
      <xdr:col>20</xdr:col>
      <xdr:colOff>38100</xdr:colOff>
      <xdr:row>83</xdr:row>
      <xdr:rowOff>102236</xdr:rowOff>
    </xdr:to>
    <xdr:sp macro="" textlink="">
      <xdr:nvSpPr>
        <xdr:cNvPr id="272" name="フローチャート: 判断 271"/>
        <xdr:cNvSpPr/>
      </xdr:nvSpPr>
      <xdr:spPr>
        <a:xfrm>
          <a:off x="37465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73" name="フローチャート: 判断 272"/>
        <xdr:cNvSpPr/>
      </xdr:nvSpPr>
      <xdr:spPr>
        <a:xfrm>
          <a:off x="2857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74" name="フローチャート: 判断 273"/>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170180</xdr:rowOff>
    </xdr:from>
    <xdr:to>
      <xdr:col>24</xdr:col>
      <xdr:colOff>114300</xdr:colOff>
      <xdr:row>83</xdr:row>
      <xdr:rowOff>100330</xdr:rowOff>
    </xdr:to>
    <xdr:sp macro="" textlink="">
      <xdr:nvSpPr>
        <xdr:cNvPr id="280" name="楕円 279"/>
        <xdr:cNvSpPr/>
      </xdr:nvSpPr>
      <xdr:spPr>
        <a:xfrm>
          <a:off x="4584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148607</xdr:rowOff>
    </xdr:from>
    <xdr:ext cx="405111" cy="259045"/>
    <xdr:sp macro="" textlink="">
      <xdr:nvSpPr>
        <xdr:cNvPr id="281" name="【福祉施設】&#10;有形固定資産減価償却率該当値テキスト"/>
        <xdr:cNvSpPr txBox="1"/>
      </xdr:nvSpPr>
      <xdr:spPr>
        <a:xfrm>
          <a:off x="4673600"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19686</xdr:rowOff>
    </xdr:from>
    <xdr:to>
      <xdr:col>20</xdr:col>
      <xdr:colOff>38100</xdr:colOff>
      <xdr:row>83</xdr:row>
      <xdr:rowOff>121286</xdr:rowOff>
    </xdr:to>
    <xdr:sp macro="" textlink="">
      <xdr:nvSpPr>
        <xdr:cNvPr id="282" name="楕円 281"/>
        <xdr:cNvSpPr/>
      </xdr:nvSpPr>
      <xdr:spPr>
        <a:xfrm>
          <a:off x="3746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49530</xdr:rowOff>
    </xdr:from>
    <xdr:to>
      <xdr:col>24</xdr:col>
      <xdr:colOff>63500</xdr:colOff>
      <xdr:row>83</xdr:row>
      <xdr:rowOff>70486</xdr:rowOff>
    </xdr:to>
    <xdr:cxnSp macro="">
      <xdr:nvCxnSpPr>
        <xdr:cNvPr id="283" name="直線コネクタ 282"/>
        <xdr:cNvCxnSpPr/>
      </xdr:nvCxnSpPr>
      <xdr:spPr>
        <a:xfrm flipV="1">
          <a:off x="3797300" y="14279880"/>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34925</xdr:rowOff>
    </xdr:from>
    <xdr:to>
      <xdr:col>15</xdr:col>
      <xdr:colOff>101600</xdr:colOff>
      <xdr:row>83</xdr:row>
      <xdr:rowOff>136525</xdr:rowOff>
    </xdr:to>
    <xdr:sp macro="" textlink="">
      <xdr:nvSpPr>
        <xdr:cNvPr id="284" name="楕円 283"/>
        <xdr:cNvSpPr/>
      </xdr:nvSpPr>
      <xdr:spPr>
        <a:xfrm>
          <a:off x="2857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70486</xdr:rowOff>
    </xdr:from>
    <xdr:to>
      <xdr:col>19</xdr:col>
      <xdr:colOff>177800</xdr:colOff>
      <xdr:row>83</xdr:row>
      <xdr:rowOff>85725</xdr:rowOff>
    </xdr:to>
    <xdr:cxnSp macro="">
      <xdr:nvCxnSpPr>
        <xdr:cNvPr id="285" name="直線コネクタ 284"/>
        <xdr:cNvCxnSpPr/>
      </xdr:nvCxnSpPr>
      <xdr:spPr>
        <a:xfrm flipV="1">
          <a:off x="2908300" y="14300836"/>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8255</xdr:rowOff>
    </xdr:from>
    <xdr:to>
      <xdr:col>10</xdr:col>
      <xdr:colOff>165100</xdr:colOff>
      <xdr:row>83</xdr:row>
      <xdr:rowOff>109855</xdr:rowOff>
    </xdr:to>
    <xdr:sp macro="" textlink="">
      <xdr:nvSpPr>
        <xdr:cNvPr id="286" name="楕円 285"/>
        <xdr:cNvSpPr/>
      </xdr:nvSpPr>
      <xdr:spPr>
        <a:xfrm>
          <a:off x="1968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59055</xdr:rowOff>
    </xdr:from>
    <xdr:to>
      <xdr:col>15</xdr:col>
      <xdr:colOff>50800</xdr:colOff>
      <xdr:row>83</xdr:row>
      <xdr:rowOff>85725</xdr:rowOff>
    </xdr:to>
    <xdr:cxnSp macro="">
      <xdr:nvCxnSpPr>
        <xdr:cNvPr id="287" name="直線コネクタ 286"/>
        <xdr:cNvCxnSpPr/>
      </xdr:nvCxnSpPr>
      <xdr:spPr>
        <a:xfrm>
          <a:off x="2019300" y="142894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118763</xdr:rowOff>
    </xdr:from>
    <xdr:ext cx="405111" cy="259045"/>
    <xdr:sp macro="" textlink="">
      <xdr:nvSpPr>
        <xdr:cNvPr id="288" name="n_1aveValue【福祉施設】&#10;有形固定資産減価償却率"/>
        <xdr:cNvSpPr txBox="1"/>
      </xdr:nvSpPr>
      <xdr:spPr>
        <a:xfrm>
          <a:off x="3582044" y="14006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120666</xdr:rowOff>
    </xdr:from>
    <xdr:ext cx="405111" cy="259045"/>
    <xdr:sp macro="" textlink="">
      <xdr:nvSpPr>
        <xdr:cNvPr id="289" name="n_2aveValue【福祉施設】&#10;有形固定資産減価償却率"/>
        <xdr:cNvSpPr txBox="1"/>
      </xdr:nvSpPr>
      <xdr:spPr>
        <a:xfrm>
          <a:off x="27057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112413</xdr:rowOff>
    </xdr:from>
    <xdr:ext cx="405111" cy="259045"/>
    <xdr:sp macro="" textlink="">
      <xdr:nvSpPr>
        <xdr:cNvPr id="290" name="n_3aveValue【福祉施設】&#10;有形固定資産減価償却率"/>
        <xdr:cNvSpPr txBox="1"/>
      </xdr:nvSpPr>
      <xdr:spPr>
        <a:xfrm>
          <a:off x="1816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112413</xdr:rowOff>
    </xdr:from>
    <xdr:ext cx="405111" cy="259045"/>
    <xdr:sp macro="" textlink="">
      <xdr:nvSpPr>
        <xdr:cNvPr id="291" name="n_1mainValue【福祉施設】&#10;有形固定資産減価償却率"/>
        <xdr:cNvSpPr txBox="1"/>
      </xdr:nvSpPr>
      <xdr:spPr>
        <a:xfrm>
          <a:off x="35820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127652</xdr:rowOff>
    </xdr:from>
    <xdr:ext cx="405111" cy="259045"/>
    <xdr:sp macro="" textlink="">
      <xdr:nvSpPr>
        <xdr:cNvPr id="292" name="n_2mainValue【福祉施設】&#10;有形固定資産減価償却率"/>
        <xdr:cNvSpPr txBox="1"/>
      </xdr:nvSpPr>
      <xdr:spPr>
        <a:xfrm>
          <a:off x="27057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126382</xdr:rowOff>
    </xdr:from>
    <xdr:ext cx="405111" cy="259045"/>
    <xdr:sp macro="" textlink="">
      <xdr:nvSpPr>
        <xdr:cNvPr id="293" name="n_3mainValue【福祉施設】&#10;有形固定資産減価償却率"/>
        <xdr:cNvSpPr txBox="1"/>
      </xdr:nvSpPr>
      <xdr:spPr>
        <a:xfrm>
          <a:off x="1816744" y="1401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317" name="直線コネクタ 316"/>
        <xdr:cNvCxnSpPr/>
      </xdr:nvCxnSpPr>
      <xdr:spPr>
        <a:xfrm flipV="1">
          <a:off x="10476865"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18" name="【福祉施設】&#10;一人当たり面積最小値テキスト"/>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19" name="直線コネクタ 318"/>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320" name="【福祉施設】&#10;一人当たり面積最大値テキスト"/>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21" name="直線コネクタ 320"/>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22"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23" name="フローチャート: 判断 322"/>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324" name="フローチャート: 判断 323"/>
        <xdr:cNvSpPr/>
      </xdr:nvSpPr>
      <xdr:spPr>
        <a:xfrm>
          <a:off x="9588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25" name="フローチャート: 判断 324"/>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55880</xdr:rowOff>
    </xdr:from>
    <xdr:to>
      <xdr:col>41</xdr:col>
      <xdr:colOff>101600</xdr:colOff>
      <xdr:row>84</xdr:row>
      <xdr:rowOff>157480</xdr:rowOff>
    </xdr:to>
    <xdr:sp macro="" textlink="">
      <xdr:nvSpPr>
        <xdr:cNvPr id="326" name="フローチャート: 判断 325"/>
        <xdr:cNvSpPr/>
      </xdr:nvSpPr>
      <xdr:spPr>
        <a:xfrm>
          <a:off x="7810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71120</xdr:rowOff>
    </xdr:from>
    <xdr:to>
      <xdr:col>55</xdr:col>
      <xdr:colOff>50800</xdr:colOff>
      <xdr:row>85</xdr:row>
      <xdr:rowOff>1270</xdr:rowOff>
    </xdr:to>
    <xdr:sp macro="" textlink="">
      <xdr:nvSpPr>
        <xdr:cNvPr id="332" name="楕円 331"/>
        <xdr:cNvSpPr/>
      </xdr:nvSpPr>
      <xdr:spPr>
        <a:xfrm>
          <a:off x="104267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49547</xdr:rowOff>
    </xdr:from>
    <xdr:ext cx="469744" cy="259045"/>
    <xdr:sp macro="" textlink="">
      <xdr:nvSpPr>
        <xdr:cNvPr id="333" name="【福祉施設】&#10;一人当たり面積該当値テキスト"/>
        <xdr:cNvSpPr txBox="1"/>
      </xdr:nvSpPr>
      <xdr:spPr>
        <a:xfrm>
          <a:off x="10515600"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71120</xdr:rowOff>
    </xdr:from>
    <xdr:to>
      <xdr:col>50</xdr:col>
      <xdr:colOff>165100</xdr:colOff>
      <xdr:row>85</xdr:row>
      <xdr:rowOff>1270</xdr:rowOff>
    </xdr:to>
    <xdr:sp macro="" textlink="">
      <xdr:nvSpPr>
        <xdr:cNvPr id="334" name="楕円 333"/>
        <xdr:cNvSpPr/>
      </xdr:nvSpPr>
      <xdr:spPr>
        <a:xfrm>
          <a:off x="9588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121920</xdr:rowOff>
    </xdr:from>
    <xdr:to>
      <xdr:col>55</xdr:col>
      <xdr:colOff>0</xdr:colOff>
      <xdr:row>84</xdr:row>
      <xdr:rowOff>121920</xdr:rowOff>
    </xdr:to>
    <xdr:cxnSp macro="">
      <xdr:nvCxnSpPr>
        <xdr:cNvPr id="335" name="直線コネクタ 334"/>
        <xdr:cNvCxnSpPr/>
      </xdr:nvCxnSpPr>
      <xdr:spPr>
        <a:xfrm>
          <a:off x="9639300" y="14523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71120</xdr:rowOff>
    </xdr:from>
    <xdr:to>
      <xdr:col>46</xdr:col>
      <xdr:colOff>38100</xdr:colOff>
      <xdr:row>85</xdr:row>
      <xdr:rowOff>1270</xdr:rowOff>
    </xdr:to>
    <xdr:sp macro="" textlink="">
      <xdr:nvSpPr>
        <xdr:cNvPr id="336" name="楕円 335"/>
        <xdr:cNvSpPr/>
      </xdr:nvSpPr>
      <xdr:spPr>
        <a:xfrm>
          <a:off x="8699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121920</xdr:rowOff>
    </xdr:from>
    <xdr:to>
      <xdr:col>50</xdr:col>
      <xdr:colOff>114300</xdr:colOff>
      <xdr:row>84</xdr:row>
      <xdr:rowOff>121920</xdr:rowOff>
    </xdr:to>
    <xdr:cxnSp macro="">
      <xdr:nvCxnSpPr>
        <xdr:cNvPr id="337" name="直線コネクタ 336"/>
        <xdr:cNvCxnSpPr/>
      </xdr:nvCxnSpPr>
      <xdr:spPr>
        <a:xfrm>
          <a:off x="8750300" y="14523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101600</xdr:rowOff>
    </xdr:from>
    <xdr:to>
      <xdr:col>41</xdr:col>
      <xdr:colOff>101600</xdr:colOff>
      <xdr:row>85</xdr:row>
      <xdr:rowOff>31750</xdr:rowOff>
    </xdr:to>
    <xdr:sp macro="" textlink="">
      <xdr:nvSpPr>
        <xdr:cNvPr id="338" name="楕円 337"/>
        <xdr:cNvSpPr/>
      </xdr:nvSpPr>
      <xdr:spPr>
        <a:xfrm>
          <a:off x="7810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121920</xdr:rowOff>
    </xdr:from>
    <xdr:to>
      <xdr:col>45</xdr:col>
      <xdr:colOff>177800</xdr:colOff>
      <xdr:row>84</xdr:row>
      <xdr:rowOff>152400</xdr:rowOff>
    </xdr:to>
    <xdr:cxnSp macro="">
      <xdr:nvCxnSpPr>
        <xdr:cNvPr id="339" name="直線コネクタ 338"/>
        <xdr:cNvCxnSpPr/>
      </xdr:nvCxnSpPr>
      <xdr:spPr>
        <a:xfrm flipV="1">
          <a:off x="7861300" y="14523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113047</xdr:rowOff>
    </xdr:from>
    <xdr:ext cx="469744" cy="259045"/>
    <xdr:sp macro="" textlink="">
      <xdr:nvSpPr>
        <xdr:cNvPr id="340" name="n_1aveValue【福祉施設】&#10;一人当たり面積"/>
        <xdr:cNvSpPr txBox="1"/>
      </xdr:nvSpPr>
      <xdr:spPr>
        <a:xfrm>
          <a:off x="93917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151147</xdr:rowOff>
    </xdr:from>
    <xdr:ext cx="469744" cy="259045"/>
    <xdr:sp macro="" textlink="">
      <xdr:nvSpPr>
        <xdr:cNvPr id="341" name="n_2aveValue【福祉施設】&#10;一人当たり面積"/>
        <xdr:cNvSpPr txBox="1"/>
      </xdr:nvSpPr>
      <xdr:spPr>
        <a:xfrm>
          <a:off x="8515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2557</xdr:rowOff>
    </xdr:from>
    <xdr:ext cx="469744" cy="259045"/>
    <xdr:sp macro="" textlink="">
      <xdr:nvSpPr>
        <xdr:cNvPr id="342" name="n_3aveValue【福祉施設】&#10;一人当たり面積"/>
        <xdr:cNvSpPr txBox="1"/>
      </xdr:nvSpPr>
      <xdr:spPr>
        <a:xfrm>
          <a:off x="7626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163847</xdr:rowOff>
    </xdr:from>
    <xdr:ext cx="469744" cy="259045"/>
    <xdr:sp macro="" textlink="">
      <xdr:nvSpPr>
        <xdr:cNvPr id="343" name="n_1mainValue【福祉施設】&#10;一人当たり面積"/>
        <xdr:cNvSpPr txBox="1"/>
      </xdr:nvSpPr>
      <xdr:spPr>
        <a:xfrm>
          <a:off x="93917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163847</xdr:rowOff>
    </xdr:from>
    <xdr:ext cx="469744" cy="259045"/>
    <xdr:sp macro="" textlink="">
      <xdr:nvSpPr>
        <xdr:cNvPr id="344" name="n_2mainValue【福祉施設】&#10;一人当たり面積"/>
        <xdr:cNvSpPr txBox="1"/>
      </xdr:nvSpPr>
      <xdr:spPr>
        <a:xfrm>
          <a:off x="85154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22877</xdr:rowOff>
    </xdr:from>
    <xdr:ext cx="469744" cy="259045"/>
    <xdr:sp macro="" textlink="">
      <xdr:nvSpPr>
        <xdr:cNvPr id="345" name="n_3mainValue【福祉施設】&#10;一人当たり面積"/>
        <xdr:cNvSpPr txBox="1"/>
      </xdr:nvSpPr>
      <xdr:spPr>
        <a:xfrm>
          <a:off x="7626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71" name="直線コネクタ 370"/>
        <xdr:cNvCxnSpPr/>
      </xdr:nvCxnSpPr>
      <xdr:spPr>
        <a:xfrm flipV="1">
          <a:off x="4634865" y="171428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72" name="【市民会館】&#10;有形固定資産減価償却率最小値テキスト"/>
        <xdr:cNvSpPr txBox="1"/>
      </xdr:nvSpPr>
      <xdr:spPr>
        <a:xfrm>
          <a:off x="4673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73" name="直線コネクタ 372"/>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74" name="【市民会館】&#10;有形固定資産減価償却率最大値テキスト"/>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75" name="直線コネクタ 374"/>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76" name="【市民会館】&#10;有形固定資産減価償却率平均値テキスト"/>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77" name="フローチャート: 判断 376"/>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378" name="フローチャート: 判断 377"/>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79" name="フローチャート: 判断 378"/>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380" name="フローチャート: 判断 379"/>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159294</xdr:rowOff>
    </xdr:from>
    <xdr:to>
      <xdr:col>24</xdr:col>
      <xdr:colOff>114300</xdr:colOff>
      <xdr:row>102</xdr:row>
      <xdr:rowOff>89444</xdr:rowOff>
    </xdr:to>
    <xdr:sp macro="" textlink="">
      <xdr:nvSpPr>
        <xdr:cNvPr id="386" name="楕円 385"/>
        <xdr:cNvSpPr/>
      </xdr:nvSpPr>
      <xdr:spPr>
        <a:xfrm>
          <a:off x="4584700" y="1747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10721</xdr:rowOff>
    </xdr:from>
    <xdr:ext cx="405111" cy="259045"/>
    <xdr:sp macro="" textlink="">
      <xdr:nvSpPr>
        <xdr:cNvPr id="387" name="【市民会館】&#10;有形固定資産減価償却率該当値テキスト"/>
        <xdr:cNvSpPr txBox="1"/>
      </xdr:nvSpPr>
      <xdr:spPr>
        <a:xfrm>
          <a:off x="4673600" y="1732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907</xdr:rowOff>
    </xdr:from>
    <xdr:to>
      <xdr:col>20</xdr:col>
      <xdr:colOff>38100</xdr:colOff>
      <xdr:row>102</xdr:row>
      <xdr:rowOff>102507</xdr:rowOff>
    </xdr:to>
    <xdr:sp macro="" textlink="">
      <xdr:nvSpPr>
        <xdr:cNvPr id="388" name="楕円 387"/>
        <xdr:cNvSpPr/>
      </xdr:nvSpPr>
      <xdr:spPr>
        <a:xfrm>
          <a:off x="3746500" y="1748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38644</xdr:rowOff>
    </xdr:from>
    <xdr:to>
      <xdr:col>24</xdr:col>
      <xdr:colOff>63500</xdr:colOff>
      <xdr:row>102</xdr:row>
      <xdr:rowOff>51707</xdr:rowOff>
    </xdr:to>
    <xdr:cxnSp macro="">
      <xdr:nvCxnSpPr>
        <xdr:cNvPr id="389" name="直線コネクタ 388"/>
        <xdr:cNvCxnSpPr/>
      </xdr:nvCxnSpPr>
      <xdr:spPr>
        <a:xfrm flipV="1">
          <a:off x="3797300" y="1752654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22134</xdr:rowOff>
    </xdr:from>
    <xdr:to>
      <xdr:col>15</xdr:col>
      <xdr:colOff>101600</xdr:colOff>
      <xdr:row>102</xdr:row>
      <xdr:rowOff>123734</xdr:rowOff>
    </xdr:to>
    <xdr:sp macro="" textlink="">
      <xdr:nvSpPr>
        <xdr:cNvPr id="390" name="楕円 389"/>
        <xdr:cNvSpPr/>
      </xdr:nvSpPr>
      <xdr:spPr>
        <a:xfrm>
          <a:off x="2857500" y="175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51707</xdr:rowOff>
    </xdr:from>
    <xdr:to>
      <xdr:col>19</xdr:col>
      <xdr:colOff>177800</xdr:colOff>
      <xdr:row>102</xdr:row>
      <xdr:rowOff>72934</xdr:rowOff>
    </xdr:to>
    <xdr:cxnSp macro="">
      <xdr:nvCxnSpPr>
        <xdr:cNvPr id="391" name="直線コネクタ 390"/>
        <xdr:cNvCxnSpPr/>
      </xdr:nvCxnSpPr>
      <xdr:spPr>
        <a:xfrm flipV="1">
          <a:off x="2908300" y="1753960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10705</xdr:rowOff>
    </xdr:from>
    <xdr:to>
      <xdr:col>10</xdr:col>
      <xdr:colOff>165100</xdr:colOff>
      <xdr:row>102</xdr:row>
      <xdr:rowOff>112305</xdr:rowOff>
    </xdr:to>
    <xdr:sp macro="" textlink="">
      <xdr:nvSpPr>
        <xdr:cNvPr id="392" name="楕円 391"/>
        <xdr:cNvSpPr/>
      </xdr:nvSpPr>
      <xdr:spPr>
        <a:xfrm>
          <a:off x="1968500" y="1749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61505</xdr:rowOff>
    </xdr:from>
    <xdr:to>
      <xdr:col>15</xdr:col>
      <xdr:colOff>50800</xdr:colOff>
      <xdr:row>102</xdr:row>
      <xdr:rowOff>72934</xdr:rowOff>
    </xdr:to>
    <xdr:cxnSp macro="">
      <xdr:nvCxnSpPr>
        <xdr:cNvPr id="393" name="直線コネクタ 392"/>
        <xdr:cNvCxnSpPr/>
      </xdr:nvCxnSpPr>
      <xdr:spPr>
        <a:xfrm>
          <a:off x="2019300" y="1754940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116495</xdr:rowOff>
    </xdr:from>
    <xdr:ext cx="405111" cy="259045"/>
    <xdr:sp macro="" textlink="">
      <xdr:nvSpPr>
        <xdr:cNvPr id="394" name="n_1aveValue【市民会館】&#10;有形固定資産減価償却率"/>
        <xdr:cNvSpPr txBox="1"/>
      </xdr:nvSpPr>
      <xdr:spPr>
        <a:xfrm>
          <a:off x="35820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147519</xdr:rowOff>
    </xdr:from>
    <xdr:ext cx="405111" cy="259045"/>
    <xdr:sp macro="" textlink="">
      <xdr:nvSpPr>
        <xdr:cNvPr id="395" name="n_2aveValue【市民会館】&#10;有形固定資産減価償却率"/>
        <xdr:cNvSpPr txBox="1"/>
      </xdr:nvSpPr>
      <xdr:spPr>
        <a:xfrm>
          <a:off x="2705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82204</xdr:rowOff>
    </xdr:from>
    <xdr:ext cx="405111" cy="259045"/>
    <xdr:sp macro="" textlink="">
      <xdr:nvSpPr>
        <xdr:cNvPr id="396" name="n_3aveValue【市民会館】&#10;有形固定資産減価償却率"/>
        <xdr:cNvSpPr txBox="1"/>
      </xdr:nvSpPr>
      <xdr:spPr>
        <a:xfrm>
          <a:off x="1816744"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119034</xdr:rowOff>
    </xdr:from>
    <xdr:ext cx="405111" cy="259045"/>
    <xdr:sp macro="" textlink="">
      <xdr:nvSpPr>
        <xdr:cNvPr id="397" name="n_1mainValue【市民会館】&#10;有形固定資産減価償却率"/>
        <xdr:cNvSpPr txBox="1"/>
      </xdr:nvSpPr>
      <xdr:spPr>
        <a:xfrm>
          <a:off x="3582044" y="1726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140261</xdr:rowOff>
    </xdr:from>
    <xdr:ext cx="405111" cy="259045"/>
    <xdr:sp macro="" textlink="">
      <xdr:nvSpPr>
        <xdr:cNvPr id="398" name="n_2mainValue【市民会館】&#10;有形固定資産減価償却率"/>
        <xdr:cNvSpPr txBox="1"/>
      </xdr:nvSpPr>
      <xdr:spPr>
        <a:xfrm>
          <a:off x="2705744" y="1728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128832</xdr:rowOff>
    </xdr:from>
    <xdr:ext cx="405111" cy="259045"/>
    <xdr:sp macro="" textlink="">
      <xdr:nvSpPr>
        <xdr:cNvPr id="399" name="n_3mainValue【市民会館】&#10;有形固定資産減価償却率"/>
        <xdr:cNvSpPr txBox="1"/>
      </xdr:nvSpPr>
      <xdr:spPr>
        <a:xfrm>
          <a:off x="1816744" y="1727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0" name="直線コネクタ 409"/>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11" name="テキスト ボックス 410"/>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4" name="直線コネクタ 413"/>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15" name="テキスト ボックス 414"/>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419" name="直線コネクタ 418"/>
        <xdr:cNvCxnSpPr/>
      </xdr:nvCxnSpPr>
      <xdr:spPr>
        <a:xfrm flipV="1">
          <a:off x="10476865" y="1727263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20"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21" name="直線コネクタ 420"/>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422" name="【市民会館】&#10;一人当たり面積最大値テキスト"/>
        <xdr:cNvSpPr txBox="1"/>
      </xdr:nvSpPr>
      <xdr:spPr>
        <a:xfrm>
          <a:off x="10515600" y="170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423" name="直線コネクタ 422"/>
        <xdr:cNvCxnSpPr/>
      </xdr:nvCxnSpPr>
      <xdr:spPr>
        <a:xfrm>
          <a:off x="10388600" y="1727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24" name="【市民会館】&#10;一人当たり面積平均値テキスト"/>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25" name="フローチャート: 判断 424"/>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426" name="フローチャート: 判断 425"/>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27" name="フローチャート: 判断 426"/>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28" name="フローチャート: 判断 427"/>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13970</xdr:rowOff>
    </xdr:from>
    <xdr:to>
      <xdr:col>55</xdr:col>
      <xdr:colOff>50800</xdr:colOff>
      <xdr:row>106</xdr:row>
      <xdr:rowOff>115570</xdr:rowOff>
    </xdr:to>
    <xdr:sp macro="" textlink="">
      <xdr:nvSpPr>
        <xdr:cNvPr id="434" name="楕円 433"/>
        <xdr:cNvSpPr/>
      </xdr:nvSpPr>
      <xdr:spPr>
        <a:xfrm>
          <a:off x="104267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163847</xdr:rowOff>
    </xdr:from>
    <xdr:ext cx="469744" cy="259045"/>
    <xdr:sp macro="" textlink="">
      <xdr:nvSpPr>
        <xdr:cNvPr id="435" name="【市民会館】&#10;一人当たり面積該当値テキスト"/>
        <xdr:cNvSpPr txBox="1"/>
      </xdr:nvSpPr>
      <xdr:spPr>
        <a:xfrm>
          <a:off x="10515600"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13970</xdr:rowOff>
    </xdr:from>
    <xdr:to>
      <xdr:col>50</xdr:col>
      <xdr:colOff>165100</xdr:colOff>
      <xdr:row>106</xdr:row>
      <xdr:rowOff>115570</xdr:rowOff>
    </xdr:to>
    <xdr:sp macro="" textlink="">
      <xdr:nvSpPr>
        <xdr:cNvPr id="436" name="楕円 435"/>
        <xdr:cNvSpPr/>
      </xdr:nvSpPr>
      <xdr:spPr>
        <a:xfrm>
          <a:off x="9588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64770</xdr:rowOff>
    </xdr:from>
    <xdr:to>
      <xdr:col>55</xdr:col>
      <xdr:colOff>0</xdr:colOff>
      <xdr:row>106</xdr:row>
      <xdr:rowOff>64770</xdr:rowOff>
    </xdr:to>
    <xdr:cxnSp macro="">
      <xdr:nvCxnSpPr>
        <xdr:cNvPr id="437" name="直線コネクタ 436"/>
        <xdr:cNvCxnSpPr/>
      </xdr:nvCxnSpPr>
      <xdr:spPr>
        <a:xfrm>
          <a:off x="9639300" y="18238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13970</xdr:rowOff>
    </xdr:from>
    <xdr:to>
      <xdr:col>46</xdr:col>
      <xdr:colOff>38100</xdr:colOff>
      <xdr:row>106</xdr:row>
      <xdr:rowOff>115570</xdr:rowOff>
    </xdr:to>
    <xdr:sp macro="" textlink="">
      <xdr:nvSpPr>
        <xdr:cNvPr id="438" name="楕円 437"/>
        <xdr:cNvSpPr/>
      </xdr:nvSpPr>
      <xdr:spPr>
        <a:xfrm>
          <a:off x="8699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64770</xdr:rowOff>
    </xdr:from>
    <xdr:to>
      <xdr:col>50</xdr:col>
      <xdr:colOff>114300</xdr:colOff>
      <xdr:row>106</xdr:row>
      <xdr:rowOff>64770</xdr:rowOff>
    </xdr:to>
    <xdr:cxnSp macro="">
      <xdr:nvCxnSpPr>
        <xdr:cNvPr id="439" name="直線コネクタ 438"/>
        <xdr:cNvCxnSpPr/>
      </xdr:nvCxnSpPr>
      <xdr:spPr>
        <a:xfrm>
          <a:off x="8750300" y="18238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13970</xdr:rowOff>
    </xdr:from>
    <xdr:to>
      <xdr:col>41</xdr:col>
      <xdr:colOff>101600</xdr:colOff>
      <xdr:row>106</xdr:row>
      <xdr:rowOff>115570</xdr:rowOff>
    </xdr:to>
    <xdr:sp macro="" textlink="">
      <xdr:nvSpPr>
        <xdr:cNvPr id="440" name="楕円 439"/>
        <xdr:cNvSpPr/>
      </xdr:nvSpPr>
      <xdr:spPr>
        <a:xfrm>
          <a:off x="7810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64770</xdr:rowOff>
    </xdr:from>
    <xdr:to>
      <xdr:col>45</xdr:col>
      <xdr:colOff>177800</xdr:colOff>
      <xdr:row>106</xdr:row>
      <xdr:rowOff>64770</xdr:rowOff>
    </xdr:to>
    <xdr:cxnSp macro="">
      <xdr:nvCxnSpPr>
        <xdr:cNvPr id="441" name="直線コネクタ 440"/>
        <xdr:cNvCxnSpPr/>
      </xdr:nvCxnSpPr>
      <xdr:spPr>
        <a:xfrm>
          <a:off x="7861300" y="18238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126382</xdr:rowOff>
    </xdr:from>
    <xdr:ext cx="469744" cy="259045"/>
    <xdr:sp macro="" textlink="">
      <xdr:nvSpPr>
        <xdr:cNvPr id="442" name="n_1aveValue【市民会館】&#10;一人当たり面積"/>
        <xdr:cNvSpPr txBox="1"/>
      </xdr:nvSpPr>
      <xdr:spPr>
        <a:xfrm>
          <a:off x="93917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43" name="n_2aveValue【市民会館】&#10;一人当たり面積"/>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44" name="n_3aveValue【市民会館】&#10;一人当たり面積"/>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106697</xdr:rowOff>
    </xdr:from>
    <xdr:ext cx="469744" cy="259045"/>
    <xdr:sp macro="" textlink="">
      <xdr:nvSpPr>
        <xdr:cNvPr id="445" name="n_1mainValue【市民会館】&#10;一人当たり面積"/>
        <xdr:cNvSpPr txBox="1"/>
      </xdr:nvSpPr>
      <xdr:spPr>
        <a:xfrm>
          <a:off x="93917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106697</xdr:rowOff>
    </xdr:from>
    <xdr:ext cx="469744" cy="259045"/>
    <xdr:sp macro="" textlink="">
      <xdr:nvSpPr>
        <xdr:cNvPr id="446" name="n_2mainValue【市民会館】&#10;一人当たり面積"/>
        <xdr:cNvSpPr txBox="1"/>
      </xdr:nvSpPr>
      <xdr:spPr>
        <a:xfrm>
          <a:off x="8515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106697</xdr:rowOff>
    </xdr:from>
    <xdr:ext cx="469744" cy="259045"/>
    <xdr:sp macro="" textlink="">
      <xdr:nvSpPr>
        <xdr:cNvPr id="447" name="n_3mainValue【市民会館】&#10;一人当たり面積"/>
        <xdr:cNvSpPr txBox="1"/>
      </xdr:nvSpPr>
      <xdr:spPr>
        <a:xfrm>
          <a:off x="7626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8" name="テキスト ボックス 45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9" name="直線コネクタ 45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0" name="テキスト ボックス 45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1" name="直線コネクタ 46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2" name="テキスト ボックス 46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3" name="直線コネクタ 46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4" name="テキスト ボックス 46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5" name="直線コネクタ 46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6" name="テキスト ボックス 46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7" name="直線コネクタ 46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8" name="テキスト ボックス 46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9" name="直線コネクタ 4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0" name="テキスト ボックス 4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72" name="直線コネクタ 471"/>
        <xdr:cNvCxnSpPr/>
      </xdr:nvCxnSpPr>
      <xdr:spPr>
        <a:xfrm flipV="1">
          <a:off x="16318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73"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74" name="直線コネクタ 473"/>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75"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76" name="直線コネクタ 475"/>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477" name="【一般廃棄物処理施設】&#10;有形固定資産減価償却率平均値テキスト"/>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78" name="フローチャート: 判断 477"/>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79" name="フローチャート: 判断 478"/>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80" name="フローチャート: 判断 479"/>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97790</xdr:rowOff>
    </xdr:from>
    <xdr:to>
      <xdr:col>72</xdr:col>
      <xdr:colOff>38100</xdr:colOff>
      <xdr:row>38</xdr:row>
      <xdr:rowOff>27940</xdr:rowOff>
    </xdr:to>
    <xdr:sp macro="" textlink="">
      <xdr:nvSpPr>
        <xdr:cNvPr id="481" name="フローチャート: 判断 480"/>
        <xdr:cNvSpPr/>
      </xdr:nvSpPr>
      <xdr:spPr>
        <a:xfrm>
          <a:off x="13652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2" name="テキスト ボックス 48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3" name="テキスト ボックス 48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4" name="テキスト ボックス 48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5" name="テキスト ボックス 48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6" name="テキスト ボックス 48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114935</xdr:rowOff>
    </xdr:from>
    <xdr:to>
      <xdr:col>85</xdr:col>
      <xdr:colOff>177800</xdr:colOff>
      <xdr:row>39</xdr:row>
      <xdr:rowOff>45085</xdr:rowOff>
    </xdr:to>
    <xdr:sp macro="" textlink="">
      <xdr:nvSpPr>
        <xdr:cNvPr id="487" name="楕円 486"/>
        <xdr:cNvSpPr/>
      </xdr:nvSpPr>
      <xdr:spPr>
        <a:xfrm>
          <a:off x="162687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93362</xdr:rowOff>
    </xdr:from>
    <xdr:ext cx="405111" cy="259045"/>
    <xdr:sp macro="" textlink="">
      <xdr:nvSpPr>
        <xdr:cNvPr id="488" name="【一般廃棄物処理施設】&#10;有形固定資産減価償却率該当値テキスト"/>
        <xdr:cNvSpPr txBox="1"/>
      </xdr:nvSpPr>
      <xdr:spPr>
        <a:xfrm>
          <a:off x="16357600"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143510</xdr:rowOff>
    </xdr:from>
    <xdr:to>
      <xdr:col>81</xdr:col>
      <xdr:colOff>101600</xdr:colOff>
      <xdr:row>39</xdr:row>
      <xdr:rowOff>73660</xdr:rowOff>
    </xdr:to>
    <xdr:sp macro="" textlink="">
      <xdr:nvSpPr>
        <xdr:cNvPr id="489" name="楕円 488"/>
        <xdr:cNvSpPr/>
      </xdr:nvSpPr>
      <xdr:spPr>
        <a:xfrm>
          <a:off x="15430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165735</xdr:rowOff>
    </xdr:from>
    <xdr:to>
      <xdr:col>85</xdr:col>
      <xdr:colOff>127000</xdr:colOff>
      <xdr:row>39</xdr:row>
      <xdr:rowOff>22860</xdr:rowOff>
    </xdr:to>
    <xdr:cxnSp macro="">
      <xdr:nvCxnSpPr>
        <xdr:cNvPr id="490" name="直線コネクタ 489"/>
        <xdr:cNvCxnSpPr/>
      </xdr:nvCxnSpPr>
      <xdr:spPr>
        <a:xfrm flipV="1">
          <a:off x="15481300" y="668083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164465</xdr:rowOff>
    </xdr:from>
    <xdr:to>
      <xdr:col>76</xdr:col>
      <xdr:colOff>165100</xdr:colOff>
      <xdr:row>39</xdr:row>
      <xdr:rowOff>94615</xdr:rowOff>
    </xdr:to>
    <xdr:sp macro="" textlink="">
      <xdr:nvSpPr>
        <xdr:cNvPr id="491" name="楕円 490"/>
        <xdr:cNvSpPr/>
      </xdr:nvSpPr>
      <xdr:spPr>
        <a:xfrm>
          <a:off x="14541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22860</xdr:rowOff>
    </xdr:from>
    <xdr:to>
      <xdr:col>81</xdr:col>
      <xdr:colOff>50800</xdr:colOff>
      <xdr:row>39</xdr:row>
      <xdr:rowOff>43815</xdr:rowOff>
    </xdr:to>
    <xdr:cxnSp macro="">
      <xdr:nvCxnSpPr>
        <xdr:cNvPr id="492" name="直線コネクタ 491"/>
        <xdr:cNvCxnSpPr/>
      </xdr:nvCxnSpPr>
      <xdr:spPr>
        <a:xfrm flipV="1">
          <a:off x="14592300" y="670941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36830</xdr:rowOff>
    </xdr:from>
    <xdr:to>
      <xdr:col>72</xdr:col>
      <xdr:colOff>38100</xdr:colOff>
      <xdr:row>39</xdr:row>
      <xdr:rowOff>138430</xdr:rowOff>
    </xdr:to>
    <xdr:sp macro="" textlink="">
      <xdr:nvSpPr>
        <xdr:cNvPr id="493" name="楕円 492"/>
        <xdr:cNvSpPr/>
      </xdr:nvSpPr>
      <xdr:spPr>
        <a:xfrm>
          <a:off x="13652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43815</xdr:rowOff>
    </xdr:from>
    <xdr:to>
      <xdr:col>76</xdr:col>
      <xdr:colOff>114300</xdr:colOff>
      <xdr:row>39</xdr:row>
      <xdr:rowOff>87630</xdr:rowOff>
    </xdr:to>
    <xdr:cxnSp macro="">
      <xdr:nvCxnSpPr>
        <xdr:cNvPr id="494" name="直線コネクタ 493"/>
        <xdr:cNvCxnSpPr/>
      </xdr:nvCxnSpPr>
      <xdr:spPr>
        <a:xfrm flipV="1">
          <a:off x="13703300" y="67303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495" name="n_1aveValue【一般廃棄物処理施設】&#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496" name="n_2aveValue【一般廃棄物処理施設】&#10;有形固定資産減価償却率"/>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44467</xdr:rowOff>
    </xdr:from>
    <xdr:ext cx="405111" cy="259045"/>
    <xdr:sp macro="" textlink="">
      <xdr:nvSpPr>
        <xdr:cNvPr id="497" name="n_3aveValue【一般廃棄物処理施設】&#10;有形固定資産減価償却率"/>
        <xdr:cNvSpPr txBox="1"/>
      </xdr:nvSpPr>
      <xdr:spPr>
        <a:xfrm>
          <a:off x="13500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64787</xdr:rowOff>
    </xdr:from>
    <xdr:ext cx="405111" cy="259045"/>
    <xdr:sp macro="" textlink="">
      <xdr:nvSpPr>
        <xdr:cNvPr id="498" name="n_1mainValue【一般廃棄物処理施設】&#10;有形固定資産減価償却率"/>
        <xdr:cNvSpPr txBox="1"/>
      </xdr:nvSpPr>
      <xdr:spPr>
        <a:xfrm>
          <a:off x="15266044"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85742</xdr:rowOff>
    </xdr:from>
    <xdr:ext cx="405111" cy="259045"/>
    <xdr:sp macro="" textlink="">
      <xdr:nvSpPr>
        <xdr:cNvPr id="499" name="n_2mainValue【一般廃棄物処理施設】&#10;有形固定資産減価償却率"/>
        <xdr:cNvSpPr txBox="1"/>
      </xdr:nvSpPr>
      <xdr:spPr>
        <a:xfrm>
          <a:off x="14389744"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129557</xdr:rowOff>
    </xdr:from>
    <xdr:ext cx="405111" cy="259045"/>
    <xdr:sp macro="" textlink="">
      <xdr:nvSpPr>
        <xdr:cNvPr id="500" name="n_3mainValue【一般廃棄物処理施設】&#10;有形固定資産減価償却率"/>
        <xdr:cNvSpPr txBox="1"/>
      </xdr:nvSpPr>
      <xdr:spPr>
        <a:xfrm>
          <a:off x="13500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1" name="直線コネクタ 51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2" name="テキスト ボックス 51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3" name="直線コネクタ 51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14" name="テキスト ボックス 51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5" name="直線コネクタ 51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16" name="テキスト ボックス 51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7" name="直線コネクタ 51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18" name="テキスト ボックス 51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9" name="直線コネクタ 51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0" name="テキスト ボックス 51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1" name="直線コネクタ 52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2" name="テキスト ボックス 52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4" name="テキスト ボックス 52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526" name="直線コネクタ 525"/>
        <xdr:cNvCxnSpPr/>
      </xdr:nvCxnSpPr>
      <xdr:spPr>
        <a:xfrm flipV="1">
          <a:off x="22160864" y="5805809"/>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527" name="【一般廃棄物処理施設】&#10;一人当たり有形固定資産（償却資産）額最小値テキスト"/>
        <xdr:cNvSpPr txBox="1"/>
      </xdr:nvSpPr>
      <xdr:spPr>
        <a:xfrm>
          <a:off x="22199600" y="72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528" name="直線コネクタ 527"/>
        <xdr:cNvCxnSpPr/>
      </xdr:nvCxnSpPr>
      <xdr:spPr>
        <a:xfrm>
          <a:off x="22072600" y="726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529" name="【一般廃棄物処理施設】&#10;一人当たり有形固定資産（償却資産）額最大値テキスト"/>
        <xdr:cNvSpPr txBox="1"/>
      </xdr:nvSpPr>
      <xdr:spPr>
        <a:xfrm>
          <a:off x="22199600" y="5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530" name="直線コネクタ 529"/>
        <xdr:cNvCxnSpPr/>
      </xdr:nvCxnSpPr>
      <xdr:spPr>
        <a:xfrm>
          <a:off x="22072600" y="580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2662</xdr:rowOff>
    </xdr:from>
    <xdr:ext cx="534377" cy="259045"/>
    <xdr:sp macro="" textlink="">
      <xdr:nvSpPr>
        <xdr:cNvPr id="531" name="【一般廃棄物処理施設】&#10;一人当たり有形固定資産（償却資産）額平均値テキスト"/>
        <xdr:cNvSpPr txBox="1"/>
      </xdr:nvSpPr>
      <xdr:spPr>
        <a:xfrm>
          <a:off x="22199600" y="6517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532" name="フローチャート: 判断 531"/>
        <xdr:cNvSpPr/>
      </xdr:nvSpPr>
      <xdr:spPr>
        <a:xfrm>
          <a:off x="22110700" y="653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16680</xdr:rowOff>
    </xdr:from>
    <xdr:to>
      <xdr:col>112</xdr:col>
      <xdr:colOff>38100</xdr:colOff>
      <xdr:row>38</xdr:row>
      <xdr:rowOff>118280</xdr:rowOff>
    </xdr:to>
    <xdr:sp macro="" textlink="">
      <xdr:nvSpPr>
        <xdr:cNvPr id="533" name="フローチャート: 判断 532"/>
        <xdr:cNvSpPr/>
      </xdr:nvSpPr>
      <xdr:spPr>
        <a:xfrm>
          <a:off x="21272500" y="65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72437</xdr:rowOff>
    </xdr:from>
    <xdr:to>
      <xdr:col>107</xdr:col>
      <xdr:colOff>101600</xdr:colOff>
      <xdr:row>39</xdr:row>
      <xdr:rowOff>2587</xdr:rowOff>
    </xdr:to>
    <xdr:sp macro="" textlink="">
      <xdr:nvSpPr>
        <xdr:cNvPr id="534" name="フローチャート: 判断 533"/>
        <xdr:cNvSpPr/>
      </xdr:nvSpPr>
      <xdr:spPr>
        <a:xfrm>
          <a:off x="20383500" y="658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14068</xdr:rowOff>
    </xdr:from>
    <xdr:to>
      <xdr:col>102</xdr:col>
      <xdr:colOff>165100</xdr:colOff>
      <xdr:row>38</xdr:row>
      <xdr:rowOff>115668</xdr:rowOff>
    </xdr:to>
    <xdr:sp macro="" textlink="">
      <xdr:nvSpPr>
        <xdr:cNvPr id="535" name="フローチャート: 判断 534"/>
        <xdr:cNvSpPr/>
      </xdr:nvSpPr>
      <xdr:spPr>
        <a:xfrm>
          <a:off x="19494500" y="652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6" name="テキスト ボックス 5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7" name="テキスト ボックス 5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8" name="テキスト ボックス 5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9" name="テキスト ボックス 5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0" name="テキスト ボックス 5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80885</xdr:rowOff>
    </xdr:from>
    <xdr:to>
      <xdr:col>116</xdr:col>
      <xdr:colOff>114300</xdr:colOff>
      <xdr:row>38</xdr:row>
      <xdr:rowOff>11035</xdr:rowOff>
    </xdr:to>
    <xdr:sp macro="" textlink="">
      <xdr:nvSpPr>
        <xdr:cNvPr id="541" name="楕円 540"/>
        <xdr:cNvSpPr/>
      </xdr:nvSpPr>
      <xdr:spPr>
        <a:xfrm>
          <a:off x="22110700" y="642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103762</xdr:rowOff>
    </xdr:from>
    <xdr:ext cx="534377" cy="259045"/>
    <xdr:sp macro="" textlink="">
      <xdr:nvSpPr>
        <xdr:cNvPr id="542" name="【一般廃棄物処理施設】&#10;一人当たり有形固定資産（償却資産）額該当値テキスト"/>
        <xdr:cNvSpPr txBox="1"/>
      </xdr:nvSpPr>
      <xdr:spPr>
        <a:xfrm>
          <a:off x="22199600" y="627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96429</xdr:rowOff>
    </xdr:from>
    <xdr:to>
      <xdr:col>112</xdr:col>
      <xdr:colOff>38100</xdr:colOff>
      <xdr:row>38</xdr:row>
      <xdr:rowOff>26580</xdr:rowOff>
    </xdr:to>
    <xdr:sp macro="" textlink="">
      <xdr:nvSpPr>
        <xdr:cNvPr id="543" name="楕円 542"/>
        <xdr:cNvSpPr/>
      </xdr:nvSpPr>
      <xdr:spPr>
        <a:xfrm>
          <a:off x="21272500" y="64400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131685</xdr:rowOff>
    </xdr:from>
    <xdr:to>
      <xdr:col>116</xdr:col>
      <xdr:colOff>63500</xdr:colOff>
      <xdr:row>37</xdr:row>
      <xdr:rowOff>147229</xdr:rowOff>
    </xdr:to>
    <xdr:cxnSp macro="">
      <xdr:nvCxnSpPr>
        <xdr:cNvPr id="544" name="直線コネクタ 543"/>
        <xdr:cNvCxnSpPr/>
      </xdr:nvCxnSpPr>
      <xdr:spPr>
        <a:xfrm flipV="1">
          <a:off x="21323300" y="6475335"/>
          <a:ext cx="8382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117907</xdr:rowOff>
    </xdr:from>
    <xdr:to>
      <xdr:col>107</xdr:col>
      <xdr:colOff>101600</xdr:colOff>
      <xdr:row>38</xdr:row>
      <xdr:rowOff>48057</xdr:rowOff>
    </xdr:to>
    <xdr:sp macro="" textlink="">
      <xdr:nvSpPr>
        <xdr:cNvPr id="545" name="楕円 544"/>
        <xdr:cNvSpPr/>
      </xdr:nvSpPr>
      <xdr:spPr>
        <a:xfrm>
          <a:off x="20383500" y="64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147229</xdr:rowOff>
    </xdr:from>
    <xdr:to>
      <xdr:col>111</xdr:col>
      <xdr:colOff>177800</xdr:colOff>
      <xdr:row>37</xdr:row>
      <xdr:rowOff>168707</xdr:rowOff>
    </xdr:to>
    <xdr:cxnSp macro="">
      <xdr:nvCxnSpPr>
        <xdr:cNvPr id="546" name="直線コネクタ 545"/>
        <xdr:cNvCxnSpPr/>
      </xdr:nvCxnSpPr>
      <xdr:spPr>
        <a:xfrm flipV="1">
          <a:off x="20434300" y="6490879"/>
          <a:ext cx="889000" cy="2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119202</xdr:rowOff>
    </xdr:from>
    <xdr:to>
      <xdr:col>102</xdr:col>
      <xdr:colOff>165100</xdr:colOff>
      <xdr:row>38</xdr:row>
      <xdr:rowOff>49352</xdr:rowOff>
    </xdr:to>
    <xdr:sp macro="" textlink="">
      <xdr:nvSpPr>
        <xdr:cNvPr id="547" name="楕円 546"/>
        <xdr:cNvSpPr/>
      </xdr:nvSpPr>
      <xdr:spPr>
        <a:xfrm>
          <a:off x="19494500" y="64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168707</xdr:rowOff>
    </xdr:from>
    <xdr:to>
      <xdr:col>107</xdr:col>
      <xdr:colOff>50800</xdr:colOff>
      <xdr:row>37</xdr:row>
      <xdr:rowOff>170002</xdr:rowOff>
    </xdr:to>
    <xdr:cxnSp macro="">
      <xdr:nvCxnSpPr>
        <xdr:cNvPr id="548" name="直線コネクタ 547"/>
        <xdr:cNvCxnSpPr/>
      </xdr:nvCxnSpPr>
      <xdr:spPr>
        <a:xfrm flipV="1">
          <a:off x="19545300" y="6512357"/>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109407</xdr:rowOff>
    </xdr:from>
    <xdr:ext cx="534377" cy="259045"/>
    <xdr:sp macro="" textlink="">
      <xdr:nvSpPr>
        <xdr:cNvPr id="549" name="n_1aveValue【一般廃棄物処理施設】&#10;一人当たり有形固定資産（償却資産）額"/>
        <xdr:cNvSpPr txBox="1"/>
      </xdr:nvSpPr>
      <xdr:spPr>
        <a:xfrm>
          <a:off x="21043411" y="662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165164</xdr:rowOff>
    </xdr:from>
    <xdr:ext cx="534377" cy="259045"/>
    <xdr:sp macro="" textlink="">
      <xdr:nvSpPr>
        <xdr:cNvPr id="550" name="n_2aveValue【一般廃棄物処理施設】&#10;一人当たり有形固定資産（償却資産）額"/>
        <xdr:cNvSpPr txBox="1"/>
      </xdr:nvSpPr>
      <xdr:spPr>
        <a:xfrm>
          <a:off x="20167111" y="66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106795</xdr:rowOff>
    </xdr:from>
    <xdr:ext cx="534377" cy="259045"/>
    <xdr:sp macro="" textlink="">
      <xdr:nvSpPr>
        <xdr:cNvPr id="551" name="n_3aveValue【一般廃棄物処理施設】&#10;一人当たり有形固定資産（償却資産）額"/>
        <xdr:cNvSpPr txBox="1"/>
      </xdr:nvSpPr>
      <xdr:spPr>
        <a:xfrm>
          <a:off x="19278111" y="662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43106</xdr:rowOff>
    </xdr:from>
    <xdr:ext cx="534377" cy="259045"/>
    <xdr:sp macro="" textlink="">
      <xdr:nvSpPr>
        <xdr:cNvPr id="552" name="n_1mainValue【一般廃棄物処理施設】&#10;一人当たり有形固定資産（償却資産）額"/>
        <xdr:cNvSpPr txBox="1"/>
      </xdr:nvSpPr>
      <xdr:spPr>
        <a:xfrm>
          <a:off x="21043411" y="62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64584</xdr:rowOff>
    </xdr:from>
    <xdr:ext cx="534377" cy="259045"/>
    <xdr:sp macro="" textlink="">
      <xdr:nvSpPr>
        <xdr:cNvPr id="553" name="n_2mainValue【一般廃棄物処理施設】&#10;一人当たり有形固定資産（償却資産）額"/>
        <xdr:cNvSpPr txBox="1"/>
      </xdr:nvSpPr>
      <xdr:spPr>
        <a:xfrm>
          <a:off x="20167111" y="623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65879</xdr:rowOff>
    </xdr:from>
    <xdr:ext cx="534377" cy="259045"/>
    <xdr:sp macro="" textlink="">
      <xdr:nvSpPr>
        <xdr:cNvPr id="554" name="n_3mainValue【一般廃棄物処理施設】&#10;一人当たり有形固定資産（償却資産）額"/>
        <xdr:cNvSpPr txBox="1"/>
      </xdr:nvSpPr>
      <xdr:spPr>
        <a:xfrm>
          <a:off x="19278111" y="62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5" name="正方形/長方形 5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6" name="正方形/長方形 5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7" name="正方形/長方形 5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8" name="正方形/長方形 5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9" name="正方形/長方形 5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0" name="正方形/長方形 5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1" name="正方形/長方形 5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2" name="正方形/長方形 5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3" name="テキスト ボックス 5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4" name="直線コネクタ 5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5" name="直線コネクタ 56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6" name="テキスト ボックス 56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7" name="直線コネクタ 56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8" name="テキスト ボックス 56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9" name="直線コネクタ 56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0" name="テキスト ボックス 56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1" name="直線コネクタ 57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2" name="テキスト ボックス 57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3" name="直線コネクタ 57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4" name="テキスト ボックス 57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578" name="直線コネクタ 577"/>
        <xdr:cNvCxnSpPr/>
      </xdr:nvCxnSpPr>
      <xdr:spPr>
        <a:xfrm flipV="1">
          <a:off x="16318864" y="97421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579" name="【保健センター・保健所】&#10;有形固定資産減価償却率最小値テキスト"/>
        <xdr:cNvSpPr txBox="1"/>
      </xdr:nvSpPr>
      <xdr:spPr>
        <a:xfrm>
          <a:off x="16357600" y="1095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80" name="直線コネクタ 579"/>
        <xdr:cNvCxnSpPr/>
      </xdr:nvCxnSpPr>
      <xdr:spPr>
        <a:xfrm>
          <a:off x="16230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581" name="【保健センター・保健所】&#10;有形固定資産減価償却率最大値テキスト"/>
        <xdr:cNvSpPr txBox="1"/>
      </xdr:nvSpPr>
      <xdr:spPr>
        <a:xfrm>
          <a:off x="16357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582" name="直線コネクタ 581"/>
        <xdr:cNvCxnSpPr/>
      </xdr:nvCxnSpPr>
      <xdr:spPr>
        <a:xfrm>
          <a:off x="16230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120032</xdr:rowOff>
    </xdr:from>
    <xdr:ext cx="405111" cy="259045"/>
    <xdr:sp macro="" textlink="">
      <xdr:nvSpPr>
        <xdr:cNvPr id="583" name="【保健センター・保健所】&#10;有形固定資産減価償却率平均値テキスト"/>
        <xdr:cNvSpPr txBox="1"/>
      </xdr:nvSpPr>
      <xdr:spPr>
        <a:xfrm>
          <a:off x="16357600" y="1023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84" name="フローチャート: 判断 583"/>
        <xdr:cNvSpPr/>
      </xdr:nvSpPr>
      <xdr:spPr>
        <a:xfrm>
          <a:off x="16268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85" name="フローチャート: 判断 584"/>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86" name="フローチャート: 判断 585"/>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120650</xdr:rowOff>
    </xdr:from>
    <xdr:to>
      <xdr:col>72</xdr:col>
      <xdr:colOff>38100</xdr:colOff>
      <xdr:row>61</xdr:row>
      <xdr:rowOff>50800</xdr:rowOff>
    </xdr:to>
    <xdr:sp macro="" textlink="">
      <xdr:nvSpPr>
        <xdr:cNvPr id="587" name="フローチャート: 判断 586"/>
        <xdr:cNvSpPr/>
      </xdr:nvSpPr>
      <xdr:spPr>
        <a:xfrm>
          <a:off x="13652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124460</xdr:rowOff>
    </xdr:from>
    <xdr:to>
      <xdr:col>85</xdr:col>
      <xdr:colOff>177800</xdr:colOff>
      <xdr:row>59</xdr:row>
      <xdr:rowOff>54610</xdr:rowOff>
    </xdr:to>
    <xdr:sp macro="" textlink="">
      <xdr:nvSpPr>
        <xdr:cNvPr id="593" name="楕円 592"/>
        <xdr:cNvSpPr/>
      </xdr:nvSpPr>
      <xdr:spPr>
        <a:xfrm>
          <a:off x="162687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147337</xdr:rowOff>
    </xdr:from>
    <xdr:ext cx="405111" cy="259045"/>
    <xdr:sp macro="" textlink="">
      <xdr:nvSpPr>
        <xdr:cNvPr id="594" name="【保健センター・保健所】&#10;有形固定資産減価償却率該当値テキスト"/>
        <xdr:cNvSpPr txBox="1"/>
      </xdr:nvSpPr>
      <xdr:spPr>
        <a:xfrm>
          <a:off x="16357600"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151130</xdr:rowOff>
    </xdr:from>
    <xdr:to>
      <xdr:col>81</xdr:col>
      <xdr:colOff>101600</xdr:colOff>
      <xdr:row>60</xdr:row>
      <xdr:rowOff>81280</xdr:rowOff>
    </xdr:to>
    <xdr:sp macro="" textlink="">
      <xdr:nvSpPr>
        <xdr:cNvPr id="595" name="楕円 594"/>
        <xdr:cNvSpPr/>
      </xdr:nvSpPr>
      <xdr:spPr>
        <a:xfrm>
          <a:off x="15430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3810</xdr:rowOff>
    </xdr:from>
    <xdr:to>
      <xdr:col>85</xdr:col>
      <xdr:colOff>127000</xdr:colOff>
      <xdr:row>60</xdr:row>
      <xdr:rowOff>30480</xdr:rowOff>
    </xdr:to>
    <xdr:cxnSp macro="">
      <xdr:nvCxnSpPr>
        <xdr:cNvPr id="596" name="直線コネクタ 595"/>
        <xdr:cNvCxnSpPr/>
      </xdr:nvCxnSpPr>
      <xdr:spPr>
        <a:xfrm flipV="1">
          <a:off x="15481300" y="1011936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84455</xdr:rowOff>
    </xdr:from>
    <xdr:to>
      <xdr:col>76</xdr:col>
      <xdr:colOff>165100</xdr:colOff>
      <xdr:row>59</xdr:row>
      <xdr:rowOff>14605</xdr:rowOff>
    </xdr:to>
    <xdr:sp macro="" textlink="">
      <xdr:nvSpPr>
        <xdr:cNvPr id="597" name="楕円 596"/>
        <xdr:cNvSpPr/>
      </xdr:nvSpPr>
      <xdr:spPr>
        <a:xfrm>
          <a:off x="14541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135255</xdr:rowOff>
    </xdr:from>
    <xdr:to>
      <xdr:col>81</xdr:col>
      <xdr:colOff>50800</xdr:colOff>
      <xdr:row>60</xdr:row>
      <xdr:rowOff>30480</xdr:rowOff>
    </xdr:to>
    <xdr:cxnSp macro="">
      <xdr:nvCxnSpPr>
        <xdr:cNvPr id="598" name="直線コネクタ 597"/>
        <xdr:cNvCxnSpPr/>
      </xdr:nvCxnSpPr>
      <xdr:spPr>
        <a:xfrm>
          <a:off x="14592300" y="10079355"/>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109220</xdr:rowOff>
    </xdr:from>
    <xdr:to>
      <xdr:col>72</xdr:col>
      <xdr:colOff>38100</xdr:colOff>
      <xdr:row>59</xdr:row>
      <xdr:rowOff>39370</xdr:rowOff>
    </xdr:to>
    <xdr:sp macro="" textlink="">
      <xdr:nvSpPr>
        <xdr:cNvPr id="599" name="楕円 598"/>
        <xdr:cNvSpPr/>
      </xdr:nvSpPr>
      <xdr:spPr>
        <a:xfrm>
          <a:off x="13652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135255</xdr:rowOff>
    </xdr:from>
    <xdr:to>
      <xdr:col>76</xdr:col>
      <xdr:colOff>114300</xdr:colOff>
      <xdr:row>58</xdr:row>
      <xdr:rowOff>160020</xdr:rowOff>
    </xdr:to>
    <xdr:cxnSp macro="">
      <xdr:nvCxnSpPr>
        <xdr:cNvPr id="600" name="直線コネクタ 599"/>
        <xdr:cNvCxnSpPr/>
      </xdr:nvCxnSpPr>
      <xdr:spPr>
        <a:xfrm flipV="1">
          <a:off x="13703300" y="100793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601" name="n_1aveValue【保健センター・保健所】&#10;有形固定資産減価償却率"/>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116222</xdr:rowOff>
    </xdr:from>
    <xdr:ext cx="405111" cy="259045"/>
    <xdr:sp macro="" textlink="">
      <xdr:nvSpPr>
        <xdr:cNvPr id="602" name="n_2aveValue【保健センター・保健所】&#10;有形固定資産減価償却率"/>
        <xdr:cNvSpPr txBox="1"/>
      </xdr:nvSpPr>
      <xdr:spPr>
        <a:xfrm>
          <a:off x="143897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41927</xdr:rowOff>
    </xdr:from>
    <xdr:ext cx="405111" cy="259045"/>
    <xdr:sp macro="" textlink="">
      <xdr:nvSpPr>
        <xdr:cNvPr id="603" name="n_3aveValue【保健センター・保健所】&#10;有形固定資産減価償却率"/>
        <xdr:cNvSpPr txBox="1"/>
      </xdr:nvSpPr>
      <xdr:spPr>
        <a:xfrm>
          <a:off x="13500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97807</xdr:rowOff>
    </xdr:from>
    <xdr:ext cx="405111" cy="259045"/>
    <xdr:sp macro="" textlink="">
      <xdr:nvSpPr>
        <xdr:cNvPr id="604" name="n_1mainValue【保健センター・保健所】&#10;有形固定資産減価償却率"/>
        <xdr:cNvSpPr txBox="1"/>
      </xdr:nvSpPr>
      <xdr:spPr>
        <a:xfrm>
          <a:off x="152660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31132</xdr:rowOff>
    </xdr:from>
    <xdr:ext cx="405111" cy="259045"/>
    <xdr:sp macro="" textlink="">
      <xdr:nvSpPr>
        <xdr:cNvPr id="605" name="n_2mainValue【保健センター・保健所】&#10;有形固定資産減価償却率"/>
        <xdr:cNvSpPr txBox="1"/>
      </xdr:nvSpPr>
      <xdr:spPr>
        <a:xfrm>
          <a:off x="14389744"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606" name="n_3mainValue【保健センター・保健所】&#10;有形固定資産減価償却率"/>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7" name="直線コネクタ 61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8" name="テキスト ボックス 61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9" name="直線コネクタ 61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0" name="テキスト ボックス 61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1" name="直線コネクタ 62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2" name="テキスト ボックス 62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3" name="直線コネクタ 62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4" name="テキスト ボックス 62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5" name="直線コネクタ 62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6" name="テキスト ボックス 62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7" name="直線コネクタ 6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8" name="テキスト ボックス 6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630" name="直線コネクタ 629"/>
        <xdr:cNvCxnSpPr/>
      </xdr:nvCxnSpPr>
      <xdr:spPr>
        <a:xfrm flipV="1">
          <a:off x="22160864" y="954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31"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32" name="直線コネクタ 631"/>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33" name="【保健センター・保健所】&#10;一人当たり面積最大値テキスト"/>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34" name="直線コネクタ 633"/>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22877</xdr:rowOff>
    </xdr:from>
    <xdr:ext cx="469744" cy="259045"/>
    <xdr:sp macro="" textlink="">
      <xdr:nvSpPr>
        <xdr:cNvPr id="635" name="【保健センター・保健所】&#10;一人当たり面積平均値テキスト"/>
        <xdr:cNvSpPr txBox="1"/>
      </xdr:nvSpPr>
      <xdr:spPr>
        <a:xfrm>
          <a:off x="221996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36" name="フローチャート: 判断 635"/>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37" name="フローチャート: 判断 636"/>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82550</xdr:rowOff>
    </xdr:from>
    <xdr:to>
      <xdr:col>107</xdr:col>
      <xdr:colOff>101600</xdr:colOff>
      <xdr:row>62</xdr:row>
      <xdr:rowOff>12700</xdr:rowOff>
    </xdr:to>
    <xdr:sp macro="" textlink="">
      <xdr:nvSpPr>
        <xdr:cNvPr id="638" name="フローチャート: 判断 637"/>
        <xdr:cNvSpPr/>
      </xdr:nvSpPr>
      <xdr:spPr>
        <a:xfrm>
          <a:off x="20383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158750</xdr:rowOff>
    </xdr:from>
    <xdr:to>
      <xdr:col>102</xdr:col>
      <xdr:colOff>165100</xdr:colOff>
      <xdr:row>61</xdr:row>
      <xdr:rowOff>88900</xdr:rowOff>
    </xdr:to>
    <xdr:sp macro="" textlink="">
      <xdr:nvSpPr>
        <xdr:cNvPr id="639" name="フローチャート: 判断 638"/>
        <xdr:cNvSpPr/>
      </xdr:nvSpPr>
      <xdr:spPr>
        <a:xfrm>
          <a:off x="19494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0" name="テキスト ボックス 6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1" name="テキスト ボックス 6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2" name="テキスト ボックス 6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3" name="テキスト ボックス 6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4" name="テキスト ボックス 6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645" name="楕円 644"/>
        <xdr:cNvSpPr/>
      </xdr:nvSpPr>
      <xdr:spPr>
        <a:xfrm>
          <a:off x="221107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48277</xdr:rowOff>
    </xdr:from>
    <xdr:ext cx="469744" cy="259045"/>
    <xdr:sp macro="" textlink="">
      <xdr:nvSpPr>
        <xdr:cNvPr id="646" name="【保健センター・保健所】&#10;一人当たり面積該当値テキスト"/>
        <xdr:cNvSpPr txBox="1"/>
      </xdr:nvSpPr>
      <xdr:spPr>
        <a:xfrm>
          <a:off x="22199600"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25400</xdr:rowOff>
    </xdr:from>
    <xdr:to>
      <xdr:col>112</xdr:col>
      <xdr:colOff>38100</xdr:colOff>
      <xdr:row>61</xdr:row>
      <xdr:rowOff>127000</xdr:rowOff>
    </xdr:to>
    <xdr:sp macro="" textlink="">
      <xdr:nvSpPr>
        <xdr:cNvPr id="647" name="楕円 646"/>
        <xdr:cNvSpPr/>
      </xdr:nvSpPr>
      <xdr:spPr>
        <a:xfrm>
          <a:off x="21272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76200</xdr:rowOff>
    </xdr:from>
    <xdr:to>
      <xdr:col>116</xdr:col>
      <xdr:colOff>63500</xdr:colOff>
      <xdr:row>61</xdr:row>
      <xdr:rowOff>76200</xdr:rowOff>
    </xdr:to>
    <xdr:cxnSp macro="">
      <xdr:nvCxnSpPr>
        <xdr:cNvPr id="648" name="直線コネクタ 647"/>
        <xdr:cNvCxnSpPr/>
      </xdr:nvCxnSpPr>
      <xdr:spPr>
        <a:xfrm>
          <a:off x="21323300" y="10534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25400</xdr:rowOff>
    </xdr:from>
    <xdr:to>
      <xdr:col>107</xdr:col>
      <xdr:colOff>101600</xdr:colOff>
      <xdr:row>61</xdr:row>
      <xdr:rowOff>127000</xdr:rowOff>
    </xdr:to>
    <xdr:sp macro="" textlink="">
      <xdr:nvSpPr>
        <xdr:cNvPr id="649" name="楕円 648"/>
        <xdr:cNvSpPr/>
      </xdr:nvSpPr>
      <xdr:spPr>
        <a:xfrm>
          <a:off x="20383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76200</xdr:rowOff>
    </xdr:from>
    <xdr:to>
      <xdr:col>111</xdr:col>
      <xdr:colOff>177800</xdr:colOff>
      <xdr:row>61</xdr:row>
      <xdr:rowOff>76200</xdr:rowOff>
    </xdr:to>
    <xdr:cxnSp macro="">
      <xdr:nvCxnSpPr>
        <xdr:cNvPr id="650" name="直線コネクタ 649"/>
        <xdr:cNvCxnSpPr/>
      </xdr:nvCxnSpPr>
      <xdr:spPr>
        <a:xfrm>
          <a:off x="20434300" y="10534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44450</xdr:rowOff>
    </xdr:from>
    <xdr:to>
      <xdr:col>102</xdr:col>
      <xdr:colOff>165100</xdr:colOff>
      <xdr:row>61</xdr:row>
      <xdr:rowOff>146050</xdr:rowOff>
    </xdr:to>
    <xdr:sp macro="" textlink="">
      <xdr:nvSpPr>
        <xdr:cNvPr id="651" name="楕円 650"/>
        <xdr:cNvSpPr/>
      </xdr:nvSpPr>
      <xdr:spPr>
        <a:xfrm>
          <a:off x="19494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76200</xdr:rowOff>
    </xdr:from>
    <xdr:to>
      <xdr:col>107</xdr:col>
      <xdr:colOff>50800</xdr:colOff>
      <xdr:row>61</xdr:row>
      <xdr:rowOff>95250</xdr:rowOff>
    </xdr:to>
    <xdr:cxnSp macro="">
      <xdr:nvCxnSpPr>
        <xdr:cNvPr id="652" name="直線コネクタ 651"/>
        <xdr:cNvCxnSpPr/>
      </xdr:nvCxnSpPr>
      <xdr:spPr>
        <a:xfrm flipV="1">
          <a:off x="19545300" y="10534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118127</xdr:rowOff>
    </xdr:from>
    <xdr:ext cx="469744" cy="259045"/>
    <xdr:sp macro="" textlink="">
      <xdr:nvSpPr>
        <xdr:cNvPr id="653" name="n_1aveValue【保健センター・保健所】&#10;一人当たり面積"/>
        <xdr:cNvSpPr txBox="1"/>
      </xdr:nvSpPr>
      <xdr:spPr>
        <a:xfrm>
          <a:off x="210757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3827</xdr:rowOff>
    </xdr:from>
    <xdr:ext cx="469744" cy="259045"/>
    <xdr:sp macro="" textlink="">
      <xdr:nvSpPr>
        <xdr:cNvPr id="654" name="n_2aveValue【保健センター・保健所】&#10;一人当たり面積"/>
        <xdr:cNvSpPr txBox="1"/>
      </xdr:nvSpPr>
      <xdr:spPr>
        <a:xfrm>
          <a:off x="20199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105427</xdr:rowOff>
    </xdr:from>
    <xdr:ext cx="469744" cy="259045"/>
    <xdr:sp macro="" textlink="">
      <xdr:nvSpPr>
        <xdr:cNvPr id="655" name="n_3aveValue【保健センター・保健所】&#10;一人当たり面積"/>
        <xdr:cNvSpPr txBox="1"/>
      </xdr:nvSpPr>
      <xdr:spPr>
        <a:xfrm>
          <a:off x="19310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143527</xdr:rowOff>
    </xdr:from>
    <xdr:ext cx="469744" cy="259045"/>
    <xdr:sp macro="" textlink="">
      <xdr:nvSpPr>
        <xdr:cNvPr id="656" name="n_1mainValue【保健センター・保健所】&#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657" name="n_2mainValue【保健センター・保健所】&#10;一人当たり面積"/>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137177</xdr:rowOff>
    </xdr:from>
    <xdr:ext cx="469744" cy="259045"/>
    <xdr:sp macro="" textlink="">
      <xdr:nvSpPr>
        <xdr:cNvPr id="658" name="n_3mainValue【保健センター・保健所】&#10;一人当たり面積"/>
        <xdr:cNvSpPr txBox="1"/>
      </xdr:nvSpPr>
      <xdr:spPr>
        <a:xfrm>
          <a:off x="19310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9" name="正方形/長方形 6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0" name="正方形/長方形 6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1" name="正方形/長方形 6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2" name="正方形/長方形 6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3" name="正方形/長方形 6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4" name="正方形/長方形 6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5" name="正方形/長方形 6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6" name="正方形/長方形 6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7" name="テキスト ボックス 6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8" name="直線コネクタ 6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9" name="テキスト ボックス 66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70" name="直線コネクタ 66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71" name="テキスト ボックス 67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2" name="直線コネクタ 67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3" name="テキスト ボックス 67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4" name="直線コネクタ 67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5" name="テキスト ボックス 67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6" name="直線コネクタ 67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7" name="テキスト ボックス 67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8" name="直線コネクタ 6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9" name="テキスト ボックス 67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681" name="直線コネクタ 680"/>
        <xdr:cNvCxnSpPr/>
      </xdr:nvCxnSpPr>
      <xdr:spPr>
        <a:xfrm flipV="1">
          <a:off x="16318864" y="1344777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682" name="【消防施設】&#10;有形固定資産減価償却率最小値テキスト"/>
        <xdr:cNvSpPr txBox="1"/>
      </xdr:nvSpPr>
      <xdr:spPr>
        <a:xfrm>
          <a:off x="16357600" y="1479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683" name="直線コネクタ 682"/>
        <xdr:cNvCxnSpPr/>
      </xdr:nvCxnSpPr>
      <xdr:spPr>
        <a:xfrm>
          <a:off x="16230600" y="1478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684" name="【消防施設】&#10;有形固定資産減価償却率最大値テキスト"/>
        <xdr:cNvSpPr txBox="1"/>
      </xdr:nvSpPr>
      <xdr:spPr>
        <a:xfrm>
          <a:off x="163576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685" name="直線コネクタ 684"/>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76471</xdr:rowOff>
    </xdr:from>
    <xdr:ext cx="405111" cy="259045"/>
    <xdr:sp macro="" textlink="">
      <xdr:nvSpPr>
        <xdr:cNvPr id="686" name="【消防施設】&#10;有形固定資産減価償却率平均値テキスト"/>
        <xdr:cNvSpPr txBox="1"/>
      </xdr:nvSpPr>
      <xdr:spPr>
        <a:xfrm>
          <a:off x="16357600" y="13792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87" name="フローチャート: 判断 686"/>
        <xdr:cNvSpPr/>
      </xdr:nvSpPr>
      <xdr:spPr>
        <a:xfrm>
          <a:off x="16268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92456</xdr:rowOff>
    </xdr:from>
    <xdr:to>
      <xdr:col>81</xdr:col>
      <xdr:colOff>101600</xdr:colOff>
      <xdr:row>82</xdr:row>
      <xdr:rowOff>22606</xdr:rowOff>
    </xdr:to>
    <xdr:sp macro="" textlink="">
      <xdr:nvSpPr>
        <xdr:cNvPr id="688" name="フローチャート: 判断 687"/>
        <xdr:cNvSpPr/>
      </xdr:nvSpPr>
      <xdr:spPr>
        <a:xfrm>
          <a:off x="15430500" y="139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113030</xdr:rowOff>
    </xdr:from>
    <xdr:to>
      <xdr:col>76</xdr:col>
      <xdr:colOff>165100</xdr:colOff>
      <xdr:row>82</xdr:row>
      <xdr:rowOff>43180</xdr:rowOff>
    </xdr:to>
    <xdr:sp macro="" textlink="">
      <xdr:nvSpPr>
        <xdr:cNvPr id="689" name="フローチャート: 判断 688"/>
        <xdr:cNvSpPr/>
      </xdr:nvSpPr>
      <xdr:spPr>
        <a:xfrm>
          <a:off x="14541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10161</xdr:rowOff>
    </xdr:from>
    <xdr:to>
      <xdr:col>72</xdr:col>
      <xdr:colOff>38100</xdr:colOff>
      <xdr:row>81</xdr:row>
      <xdr:rowOff>111761</xdr:rowOff>
    </xdr:to>
    <xdr:sp macro="" textlink="">
      <xdr:nvSpPr>
        <xdr:cNvPr id="690" name="フローチャート: 判断 689"/>
        <xdr:cNvSpPr/>
      </xdr:nvSpPr>
      <xdr:spPr>
        <a:xfrm>
          <a:off x="13652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1" name="テキスト ボックス 6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2" name="テキスト ボックス 6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3" name="テキスト ボックス 6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4" name="テキスト ボックス 6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5" name="テキスト ボックス 6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101600</xdr:rowOff>
    </xdr:from>
    <xdr:to>
      <xdr:col>85</xdr:col>
      <xdr:colOff>177800</xdr:colOff>
      <xdr:row>84</xdr:row>
      <xdr:rowOff>31750</xdr:rowOff>
    </xdr:to>
    <xdr:sp macro="" textlink="">
      <xdr:nvSpPr>
        <xdr:cNvPr id="696" name="楕円 695"/>
        <xdr:cNvSpPr/>
      </xdr:nvSpPr>
      <xdr:spPr>
        <a:xfrm>
          <a:off x="162687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80027</xdr:rowOff>
    </xdr:from>
    <xdr:ext cx="405111" cy="259045"/>
    <xdr:sp macro="" textlink="">
      <xdr:nvSpPr>
        <xdr:cNvPr id="697" name="【消防施設】&#10;有形固定資産減価償却率該当値テキスト"/>
        <xdr:cNvSpPr txBox="1"/>
      </xdr:nvSpPr>
      <xdr:spPr>
        <a:xfrm>
          <a:off x="16357600"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151892</xdr:rowOff>
    </xdr:from>
    <xdr:to>
      <xdr:col>81</xdr:col>
      <xdr:colOff>101600</xdr:colOff>
      <xdr:row>84</xdr:row>
      <xdr:rowOff>82042</xdr:rowOff>
    </xdr:to>
    <xdr:sp macro="" textlink="">
      <xdr:nvSpPr>
        <xdr:cNvPr id="698" name="楕円 697"/>
        <xdr:cNvSpPr/>
      </xdr:nvSpPr>
      <xdr:spPr>
        <a:xfrm>
          <a:off x="15430500" y="1438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152400</xdr:rowOff>
    </xdr:from>
    <xdr:to>
      <xdr:col>85</xdr:col>
      <xdr:colOff>127000</xdr:colOff>
      <xdr:row>84</xdr:row>
      <xdr:rowOff>31242</xdr:rowOff>
    </xdr:to>
    <xdr:cxnSp macro="">
      <xdr:nvCxnSpPr>
        <xdr:cNvPr id="699" name="直線コネクタ 698"/>
        <xdr:cNvCxnSpPr/>
      </xdr:nvCxnSpPr>
      <xdr:spPr>
        <a:xfrm flipV="1">
          <a:off x="15481300" y="1438275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26163</xdr:rowOff>
    </xdr:from>
    <xdr:to>
      <xdr:col>76</xdr:col>
      <xdr:colOff>165100</xdr:colOff>
      <xdr:row>84</xdr:row>
      <xdr:rowOff>127763</xdr:rowOff>
    </xdr:to>
    <xdr:sp macro="" textlink="">
      <xdr:nvSpPr>
        <xdr:cNvPr id="700" name="楕円 699"/>
        <xdr:cNvSpPr/>
      </xdr:nvSpPr>
      <xdr:spPr>
        <a:xfrm>
          <a:off x="14541500" y="144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31242</xdr:rowOff>
    </xdr:from>
    <xdr:to>
      <xdr:col>81</xdr:col>
      <xdr:colOff>50800</xdr:colOff>
      <xdr:row>84</xdr:row>
      <xdr:rowOff>76963</xdr:rowOff>
    </xdr:to>
    <xdr:cxnSp macro="">
      <xdr:nvCxnSpPr>
        <xdr:cNvPr id="701" name="直線コネクタ 700"/>
        <xdr:cNvCxnSpPr/>
      </xdr:nvCxnSpPr>
      <xdr:spPr>
        <a:xfrm flipV="1">
          <a:off x="14592300" y="1443304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60452</xdr:rowOff>
    </xdr:from>
    <xdr:to>
      <xdr:col>72</xdr:col>
      <xdr:colOff>38100</xdr:colOff>
      <xdr:row>84</xdr:row>
      <xdr:rowOff>162052</xdr:rowOff>
    </xdr:to>
    <xdr:sp macro="" textlink="">
      <xdr:nvSpPr>
        <xdr:cNvPr id="702" name="楕円 701"/>
        <xdr:cNvSpPr/>
      </xdr:nvSpPr>
      <xdr:spPr>
        <a:xfrm>
          <a:off x="13652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76963</xdr:rowOff>
    </xdr:from>
    <xdr:to>
      <xdr:col>76</xdr:col>
      <xdr:colOff>114300</xdr:colOff>
      <xdr:row>84</xdr:row>
      <xdr:rowOff>111252</xdr:rowOff>
    </xdr:to>
    <xdr:cxnSp macro="">
      <xdr:nvCxnSpPr>
        <xdr:cNvPr id="703" name="直線コネクタ 702"/>
        <xdr:cNvCxnSpPr/>
      </xdr:nvCxnSpPr>
      <xdr:spPr>
        <a:xfrm flipV="1">
          <a:off x="13703300" y="1447876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39133</xdr:rowOff>
    </xdr:from>
    <xdr:ext cx="405111" cy="259045"/>
    <xdr:sp macro="" textlink="">
      <xdr:nvSpPr>
        <xdr:cNvPr id="704" name="n_1aveValue【消防施設】&#10;有形固定資産減価償却率"/>
        <xdr:cNvSpPr txBox="1"/>
      </xdr:nvSpPr>
      <xdr:spPr>
        <a:xfrm>
          <a:off x="15266044" y="1375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59707</xdr:rowOff>
    </xdr:from>
    <xdr:ext cx="405111" cy="259045"/>
    <xdr:sp macro="" textlink="">
      <xdr:nvSpPr>
        <xdr:cNvPr id="705" name="n_2aveValue【消防施設】&#10;有形固定資産減価償却率"/>
        <xdr:cNvSpPr txBox="1"/>
      </xdr:nvSpPr>
      <xdr:spPr>
        <a:xfrm>
          <a:off x="14389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128288</xdr:rowOff>
    </xdr:from>
    <xdr:ext cx="405111" cy="259045"/>
    <xdr:sp macro="" textlink="">
      <xdr:nvSpPr>
        <xdr:cNvPr id="706" name="n_3aveValue【消防施設】&#10;有形固定資産減価償却率"/>
        <xdr:cNvSpPr txBox="1"/>
      </xdr:nvSpPr>
      <xdr:spPr>
        <a:xfrm>
          <a:off x="13500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73169</xdr:rowOff>
    </xdr:from>
    <xdr:ext cx="405111" cy="259045"/>
    <xdr:sp macro="" textlink="">
      <xdr:nvSpPr>
        <xdr:cNvPr id="707" name="n_1mainValue【消防施設】&#10;有形固定資産減価償却率"/>
        <xdr:cNvSpPr txBox="1"/>
      </xdr:nvSpPr>
      <xdr:spPr>
        <a:xfrm>
          <a:off x="15266044" y="1447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118890</xdr:rowOff>
    </xdr:from>
    <xdr:ext cx="405111" cy="259045"/>
    <xdr:sp macro="" textlink="">
      <xdr:nvSpPr>
        <xdr:cNvPr id="708" name="n_2mainValue【消防施設】&#10;有形固定資産減価償却率"/>
        <xdr:cNvSpPr txBox="1"/>
      </xdr:nvSpPr>
      <xdr:spPr>
        <a:xfrm>
          <a:off x="14389744" y="1452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153179</xdr:rowOff>
    </xdr:from>
    <xdr:ext cx="405111" cy="259045"/>
    <xdr:sp macro="" textlink="">
      <xdr:nvSpPr>
        <xdr:cNvPr id="709" name="n_3mainValue【消防施設】&#10;有形固定資産減価償却率"/>
        <xdr:cNvSpPr txBox="1"/>
      </xdr:nvSpPr>
      <xdr:spPr>
        <a:xfrm>
          <a:off x="13500744" y="1455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0" name="正方形/長方形 7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1" name="正方形/長方形 7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2" name="正方形/長方形 7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3" name="正方形/長方形 7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4" name="正方形/長方形 7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5" name="正方形/長方形 7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6" name="正方形/長方形 7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7" name="正方形/長方形 7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8" name="テキスト ボックス 7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9" name="直線コネクタ 7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0" name="直線コネクタ 71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1" name="テキスト ボックス 72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2" name="直線コネクタ 72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3" name="テキスト ボックス 72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4" name="直線コネクタ 72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5" name="テキスト ボックス 72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6" name="直線コネクタ 72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7" name="テキスト ボックス 72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8" name="直線コネクタ 7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9" name="テキスト ボックス 7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731" name="直線コネクタ 730"/>
        <xdr:cNvCxnSpPr/>
      </xdr:nvCxnSpPr>
      <xdr:spPr>
        <a:xfrm flipV="1">
          <a:off x="22160864" y="13274039"/>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732" name="【消防施設】&#10;一人当たり面積最小値テキスト"/>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733" name="直線コネクタ 732"/>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34"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35" name="直線コネクタ 734"/>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58183</xdr:rowOff>
    </xdr:from>
    <xdr:ext cx="469744" cy="259045"/>
    <xdr:sp macro="" textlink="">
      <xdr:nvSpPr>
        <xdr:cNvPr id="736" name="【消防施設】&#10;一人当たり面積平均値テキスト"/>
        <xdr:cNvSpPr txBox="1"/>
      </xdr:nvSpPr>
      <xdr:spPr>
        <a:xfrm>
          <a:off x="22199600" y="1411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737" name="フローチャート: 判断 736"/>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35306</xdr:rowOff>
    </xdr:from>
    <xdr:to>
      <xdr:col>112</xdr:col>
      <xdr:colOff>38100</xdr:colOff>
      <xdr:row>83</xdr:row>
      <xdr:rowOff>136906</xdr:rowOff>
    </xdr:to>
    <xdr:sp macro="" textlink="">
      <xdr:nvSpPr>
        <xdr:cNvPr id="738" name="フローチャート: 判断 737"/>
        <xdr:cNvSpPr/>
      </xdr:nvSpPr>
      <xdr:spPr>
        <a:xfrm>
          <a:off x="212725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81026</xdr:rowOff>
    </xdr:from>
    <xdr:to>
      <xdr:col>107</xdr:col>
      <xdr:colOff>101600</xdr:colOff>
      <xdr:row>84</xdr:row>
      <xdr:rowOff>11176</xdr:rowOff>
    </xdr:to>
    <xdr:sp macro="" textlink="">
      <xdr:nvSpPr>
        <xdr:cNvPr id="739" name="フローチャート: 判断 738"/>
        <xdr:cNvSpPr/>
      </xdr:nvSpPr>
      <xdr:spPr>
        <a:xfrm>
          <a:off x="20383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740" name="フローチャート: 判断 739"/>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1" name="テキスト ボックス 7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2" name="テキスト ボックス 7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3" name="テキスト ボックス 7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4" name="テキスト ボックス 7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5" name="テキスト ボックス 7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746" name="楕円 745"/>
        <xdr:cNvSpPr/>
      </xdr:nvSpPr>
      <xdr:spPr>
        <a:xfrm>
          <a:off x="221107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96029</xdr:rowOff>
    </xdr:from>
    <xdr:ext cx="469744" cy="259045"/>
    <xdr:sp macro="" textlink="">
      <xdr:nvSpPr>
        <xdr:cNvPr id="747" name="【消防施設】&#10;一人当たり面積該当値テキスト"/>
        <xdr:cNvSpPr txBox="1"/>
      </xdr:nvSpPr>
      <xdr:spPr>
        <a:xfrm>
          <a:off x="22199600" y="1432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135889</xdr:rowOff>
    </xdr:from>
    <xdr:to>
      <xdr:col>112</xdr:col>
      <xdr:colOff>38100</xdr:colOff>
      <xdr:row>84</xdr:row>
      <xdr:rowOff>66039</xdr:rowOff>
    </xdr:to>
    <xdr:sp macro="" textlink="">
      <xdr:nvSpPr>
        <xdr:cNvPr id="748" name="楕円 747"/>
        <xdr:cNvSpPr/>
      </xdr:nvSpPr>
      <xdr:spPr>
        <a:xfrm>
          <a:off x="2127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168402</xdr:rowOff>
    </xdr:from>
    <xdr:to>
      <xdr:col>116</xdr:col>
      <xdr:colOff>63500</xdr:colOff>
      <xdr:row>84</xdr:row>
      <xdr:rowOff>15239</xdr:rowOff>
    </xdr:to>
    <xdr:cxnSp macro="">
      <xdr:nvCxnSpPr>
        <xdr:cNvPr id="749" name="直線コネクタ 748"/>
        <xdr:cNvCxnSpPr/>
      </xdr:nvCxnSpPr>
      <xdr:spPr>
        <a:xfrm flipV="1">
          <a:off x="21323300" y="14398752"/>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135889</xdr:rowOff>
    </xdr:from>
    <xdr:to>
      <xdr:col>107</xdr:col>
      <xdr:colOff>101600</xdr:colOff>
      <xdr:row>84</xdr:row>
      <xdr:rowOff>66039</xdr:rowOff>
    </xdr:to>
    <xdr:sp macro="" textlink="">
      <xdr:nvSpPr>
        <xdr:cNvPr id="750" name="楕円 749"/>
        <xdr:cNvSpPr/>
      </xdr:nvSpPr>
      <xdr:spPr>
        <a:xfrm>
          <a:off x="20383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15239</xdr:rowOff>
    </xdr:from>
    <xdr:to>
      <xdr:col>111</xdr:col>
      <xdr:colOff>177800</xdr:colOff>
      <xdr:row>84</xdr:row>
      <xdr:rowOff>15239</xdr:rowOff>
    </xdr:to>
    <xdr:cxnSp macro="">
      <xdr:nvCxnSpPr>
        <xdr:cNvPr id="751" name="直線コネクタ 750"/>
        <xdr:cNvCxnSpPr/>
      </xdr:nvCxnSpPr>
      <xdr:spPr>
        <a:xfrm>
          <a:off x="20434300" y="1441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52" name="楕円 751"/>
        <xdr:cNvSpPr/>
      </xdr:nvSpPr>
      <xdr:spPr>
        <a:xfrm>
          <a:off x="19494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15239</xdr:rowOff>
    </xdr:from>
    <xdr:to>
      <xdr:col>107</xdr:col>
      <xdr:colOff>50800</xdr:colOff>
      <xdr:row>84</xdr:row>
      <xdr:rowOff>15239</xdr:rowOff>
    </xdr:to>
    <xdr:cxnSp macro="">
      <xdr:nvCxnSpPr>
        <xdr:cNvPr id="753" name="直線コネクタ 752"/>
        <xdr:cNvCxnSpPr/>
      </xdr:nvCxnSpPr>
      <xdr:spPr>
        <a:xfrm>
          <a:off x="19545300" y="1441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153433</xdr:rowOff>
    </xdr:from>
    <xdr:ext cx="469744" cy="259045"/>
    <xdr:sp macro="" textlink="">
      <xdr:nvSpPr>
        <xdr:cNvPr id="754" name="n_1aveValue【消防施設】&#10;一人当たり面積"/>
        <xdr:cNvSpPr txBox="1"/>
      </xdr:nvSpPr>
      <xdr:spPr>
        <a:xfrm>
          <a:off x="210757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27703</xdr:rowOff>
    </xdr:from>
    <xdr:ext cx="469744" cy="259045"/>
    <xdr:sp macro="" textlink="">
      <xdr:nvSpPr>
        <xdr:cNvPr id="755" name="n_2aveValue【消防施設】&#10;一人当たり面積"/>
        <xdr:cNvSpPr txBox="1"/>
      </xdr:nvSpPr>
      <xdr:spPr>
        <a:xfrm>
          <a:off x="20199427" y="1408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64279</xdr:rowOff>
    </xdr:from>
    <xdr:ext cx="469744" cy="259045"/>
    <xdr:sp macro="" textlink="">
      <xdr:nvSpPr>
        <xdr:cNvPr id="756" name="n_3aveValue【消防施設】&#10;一人当たり面積"/>
        <xdr:cNvSpPr txBox="1"/>
      </xdr:nvSpPr>
      <xdr:spPr>
        <a:xfrm>
          <a:off x="19310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57166</xdr:rowOff>
    </xdr:from>
    <xdr:ext cx="469744" cy="259045"/>
    <xdr:sp macro="" textlink="">
      <xdr:nvSpPr>
        <xdr:cNvPr id="757" name="n_1mainValue【消防施設】&#10;一人当たり面積"/>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57166</xdr:rowOff>
    </xdr:from>
    <xdr:ext cx="469744" cy="259045"/>
    <xdr:sp macro="" textlink="">
      <xdr:nvSpPr>
        <xdr:cNvPr id="758" name="n_2mainValue【消防施設】&#10;一人当たり面積"/>
        <xdr:cNvSpPr txBox="1"/>
      </xdr:nvSpPr>
      <xdr:spPr>
        <a:xfrm>
          <a:off x="20199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57166</xdr:rowOff>
    </xdr:from>
    <xdr:ext cx="469744" cy="259045"/>
    <xdr:sp macro="" textlink="">
      <xdr:nvSpPr>
        <xdr:cNvPr id="759" name="n_3mainValue【消防施設】&#10;一人当たり面積"/>
        <xdr:cNvSpPr txBox="1"/>
      </xdr:nvSpPr>
      <xdr:spPr>
        <a:xfrm>
          <a:off x="19310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0" name="正方形/長方形 7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1" name="正方形/長方形 7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2" name="正方形/長方形 7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3" name="正方形/長方形 7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4" name="正方形/長方形 7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5" name="正方形/長方形 7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6" name="正方形/長方形 7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正方形/長方形 7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8" name="テキスト ボックス 7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9" name="直線コネクタ 7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0" name="テキスト ボックス 76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1" name="直線コネクタ 77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72" name="テキスト ボックス 77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3" name="直線コネクタ 77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4" name="テキスト ボックス 77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5" name="直線コネクタ 77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6" name="テキスト ボックス 77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7" name="直線コネクタ 77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8" name="テキスト ボックス 77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9" name="直線コネクタ 77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0" name="テキスト ボックス 77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1" name="直線コネクタ 7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2" name="テキスト ボックス 7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784" name="直線コネクタ 783"/>
        <xdr:cNvCxnSpPr/>
      </xdr:nvCxnSpPr>
      <xdr:spPr>
        <a:xfrm flipV="1">
          <a:off x="16318864" y="17303114"/>
          <a:ext cx="0" cy="1367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85"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86" name="直線コネクタ 785"/>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787" name="【庁舎】&#10;有形固定資産減価償却率最大値テキスト"/>
        <xdr:cNvSpPr txBox="1"/>
      </xdr:nvSpPr>
      <xdr:spPr>
        <a:xfrm>
          <a:off x="163576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788" name="直線コネクタ 787"/>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153052</xdr:rowOff>
    </xdr:from>
    <xdr:ext cx="405111" cy="259045"/>
    <xdr:sp macro="" textlink="">
      <xdr:nvSpPr>
        <xdr:cNvPr id="789" name="【庁舎】&#10;有形固定資産減価償却率平均値テキスト"/>
        <xdr:cNvSpPr txBox="1"/>
      </xdr:nvSpPr>
      <xdr:spPr>
        <a:xfrm>
          <a:off x="16357600" y="1781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90" name="フローチャート: 判断 789"/>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91" name="フローチャート: 判断 790"/>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792" name="フローチャート: 判断 791"/>
        <xdr:cNvSpPr/>
      </xdr:nvSpPr>
      <xdr:spPr>
        <a:xfrm>
          <a:off x="14541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793" name="フローチャート: 判断 792"/>
        <xdr:cNvSpPr/>
      </xdr:nvSpPr>
      <xdr:spPr>
        <a:xfrm>
          <a:off x="13652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4" name="テキスト ボックス 7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5" name="テキスト ボックス 7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6" name="テキスト ボックス 7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7" name="テキスト ボックス 7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8" name="テキスト ボックス 7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42545</xdr:rowOff>
    </xdr:from>
    <xdr:to>
      <xdr:col>85</xdr:col>
      <xdr:colOff>177800</xdr:colOff>
      <xdr:row>105</xdr:row>
      <xdr:rowOff>144145</xdr:rowOff>
    </xdr:to>
    <xdr:sp macro="" textlink="">
      <xdr:nvSpPr>
        <xdr:cNvPr id="799" name="楕円 798"/>
        <xdr:cNvSpPr/>
      </xdr:nvSpPr>
      <xdr:spPr>
        <a:xfrm>
          <a:off x="162687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20972</xdr:rowOff>
    </xdr:from>
    <xdr:ext cx="405111" cy="259045"/>
    <xdr:sp macro="" textlink="">
      <xdr:nvSpPr>
        <xdr:cNvPr id="800" name="【庁舎】&#10;有形固定資産減価償却率該当値テキスト"/>
        <xdr:cNvSpPr txBox="1"/>
      </xdr:nvSpPr>
      <xdr:spPr>
        <a:xfrm>
          <a:off x="16357600"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63500</xdr:rowOff>
    </xdr:from>
    <xdr:to>
      <xdr:col>81</xdr:col>
      <xdr:colOff>101600</xdr:colOff>
      <xdr:row>105</xdr:row>
      <xdr:rowOff>165100</xdr:rowOff>
    </xdr:to>
    <xdr:sp macro="" textlink="">
      <xdr:nvSpPr>
        <xdr:cNvPr id="801" name="楕円 800"/>
        <xdr:cNvSpPr/>
      </xdr:nvSpPr>
      <xdr:spPr>
        <a:xfrm>
          <a:off x="15430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93345</xdr:rowOff>
    </xdr:from>
    <xdr:to>
      <xdr:col>85</xdr:col>
      <xdr:colOff>127000</xdr:colOff>
      <xdr:row>105</xdr:row>
      <xdr:rowOff>114300</xdr:rowOff>
    </xdr:to>
    <xdr:cxnSp macro="">
      <xdr:nvCxnSpPr>
        <xdr:cNvPr id="802" name="直線コネクタ 801"/>
        <xdr:cNvCxnSpPr/>
      </xdr:nvCxnSpPr>
      <xdr:spPr>
        <a:xfrm flipV="1">
          <a:off x="15481300" y="1809559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50164</xdr:rowOff>
    </xdr:from>
    <xdr:to>
      <xdr:col>76</xdr:col>
      <xdr:colOff>165100</xdr:colOff>
      <xdr:row>105</xdr:row>
      <xdr:rowOff>151764</xdr:rowOff>
    </xdr:to>
    <xdr:sp macro="" textlink="">
      <xdr:nvSpPr>
        <xdr:cNvPr id="803" name="楕円 802"/>
        <xdr:cNvSpPr/>
      </xdr:nvSpPr>
      <xdr:spPr>
        <a:xfrm>
          <a:off x="14541500" y="180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100964</xdr:rowOff>
    </xdr:from>
    <xdr:to>
      <xdr:col>81</xdr:col>
      <xdr:colOff>50800</xdr:colOff>
      <xdr:row>105</xdr:row>
      <xdr:rowOff>114300</xdr:rowOff>
    </xdr:to>
    <xdr:cxnSp macro="">
      <xdr:nvCxnSpPr>
        <xdr:cNvPr id="804" name="直線コネクタ 803"/>
        <xdr:cNvCxnSpPr/>
      </xdr:nvCxnSpPr>
      <xdr:spPr>
        <a:xfrm>
          <a:off x="14592300" y="18103214"/>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6350</xdr:rowOff>
    </xdr:from>
    <xdr:to>
      <xdr:col>72</xdr:col>
      <xdr:colOff>38100</xdr:colOff>
      <xdr:row>105</xdr:row>
      <xdr:rowOff>107950</xdr:rowOff>
    </xdr:to>
    <xdr:sp macro="" textlink="">
      <xdr:nvSpPr>
        <xdr:cNvPr id="805" name="楕円 804"/>
        <xdr:cNvSpPr/>
      </xdr:nvSpPr>
      <xdr:spPr>
        <a:xfrm>
          <a:off x="13652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57150</xdr:rowOff>
    </xdr:from>
    <xdr:to>
      <xdr:col>76</xdr:col>
      <xdr:colOff>114300</xdr:colOff>
      <xdr:row>105</xdr:row>
      <xdr:rowOff>100964</xdr:rowOff>
    </xdr:to>
    <xdr:cxnSp macro="">
      <xdr:nvCxnSpPr>
        <xdr:cNvPr id="806" name="直線コネクタ 805"/>
        <xdr:cNvCxnSpPr/>
      </xdr:nvCxnSpPr>
      <xdr:spPr>
        <a:xfrm>
          <a:off x="13703300" y="180594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109238</xdr:rowOff>
    </xdr:from>
    <xdr:ext cx="405111" cy="259045"/>
    <xdr:sp macro="" textlink="">
      <xdr:nvSpPr>
        <xdr:cNvPr id="807" name="n_1aveValue【庁舎】&#10;有形固定資産減価償却率"/>
        <xdr:cNvSpPr txBox="1"/>
      </xdr:nvSpPr>
      <xdr:spPr>
        <a:xfrm>
          <a:off x="15266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105427</xdr:rowOff>
    </xdr:from>
    <xdr:ext cx="405111" cy="259045"/>
    <xdr:sp macro="" textlink="">
      <xdr:nvSpPr>
        <xdr:cNvPr id="808" name="n_2aveValue【庁舎】&#10;有形固定資産減価償却率"/>
        <xdr:cNvSpPr txBox="1"/>
      </xdr:nvSpPr>
      <xdr:spPr>
        <a:xfrm>
          <a:off x="14389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82566</xdr:rowOff>
    </xdr:from>
    <xdr:ext cx="405111" cy="259045"/>
    <xdr:sp macro="" textlink="">
      <xdr:nvSpPr>
        <xdr:cNvPr id="809" name="n_3aveValue【庁舎】&#10;有形固定資産減価償却率"/>
        <xdr:cNvSpPr txBox="1"/>
      </xdr:nvSpPr>
      <xdr:spPr>
        <a:xfrm>
          <a:off x="13500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156227</xdr:rowOff>
    </xdr:from>
    <xdr:ext cx="405111" cy="259045"/>
    <xdr:sp macro="" textlink="">
      <xdr:nvSpPr>
        <xdr:cNvPr id="810" name="n_1mainValue【庁舎】&#10;有形固定資産減価償却率"/>
        <xdr:cNvSpPr txBox="1"/>
      </xdr:nvSpPr>
      <xdr:spPr>
        <a:xfrm>
          <a:off x="152660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142891</xdr:rowOff>
    </xdr:from>
    <xdr:ext cx="405111" cy="259045"/>
    <xdr:sp macro="" textlink="">
      <xdr:nvSpPr>
        <xdr:cNvPr id="811" name="n_2mainValue【庁舎】&#10;有形固定資産減価償却率"/>
        <xdr:cNvSpPr txBox="1"/>
      </xdr:nvSpPr>
      <xdr:spPr>
        <a:xfrm>
          <a:off x="14389744" y="1814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99077</xdr:rowOff>
    </xdr:from>
    <xdr:ext cx="405111" cy="259045"/>
    <xdr:sp macro="" textlink="">
      <xdr:nvSpPr>
        <xdr:cNvPr id="812" name="n_3mainValue【庁舎】&#10;有形固定資産減価償却率"/>
        <xdr:cNvSpPr txBox="1"/>
      </xdr:nvSpPr>
      <xdr:spPr>
        <a:xfrm>
          <a:off x="13500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3" name="正方形/長方形 8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4" name="正方形/長方形 8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5" name="正方形/長方形 8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6" name="正方形/長方形 8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7" name="正方形/長方形 8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8" name="正方形/長方形 8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9" name="正方形/長方形 8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0" name="正方形/長方形 8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1" name="テキスト ボックス 8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2" name="直線コネクタ 8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3" name="直線コネクタ 82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4" name="テキスト ボックス 82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5" name="直線コネクタ 82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6" name="テキスト ボックス 82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7" name="直線コネクタ 82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8" name="テキスト ボックス 82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9" name="直線コネクタ 82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0" name="テキスト ボックス 82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1" name="直線コネクタ 83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2" name="テキスト ボックス 83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3" name="直線コネクタ 8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4" name="テキスト ボックス 8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836" name="直線コネクタ 835"/>
        <xdr:cNvCxnSpPr/>
      </xdr:nvCxnSpPr>
      <xdr:spPr>
        <a:xfrm flipV="1">
          <a:off x="22160864" y="173621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837" name="【庁舎】&#10;一人当たり面積最小値テキスト"/>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838" name="直線コネクタ 837"/>
        <xdr:cNvCxnSpPr/>
      </xdr:nvCxnSpPr>
      <xdr:spPr>
        <a:xfrm>
          <a:off x="22072600" y="184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839" name="【庁舎】&#10;一人当たり面積最大値テキスト"/>
        <xdr:cNvSpPr txBox="1"/>
      </xdr:nvSpPr>
      <xdr:spPr>
        <a:xfrm>
          <a:off x="221996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840" name="直線コネクタ 839"/>
        <xdr:cNvCxnSpPr/>
      </xdr:nvCxnSpPr>
      <xdr:spPr>
        <a:xfrm>
          <a:off x="22072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841" name="【庁舎】&#10;一人当たり面積平均値テキスト"/>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842" name="フローチャート: 判断 841"/>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71120</xdr:rowOff>
    </xdr:from>
    <xdr:to>
      <xdr:col>112</xdr:col>
      <xdr:colOff>38100</xdr:colOff>
      <xdr:row>106</xdr:row>
      <xdr:rowOff>1270</xdr:rowOff>
    </xdr:to>
    <xdr:sp macro="" textlink="">
      <xdr:nvSpPr>
        <xdr:cNvPr id="843" name="フローチャート: 判断 842"/>
        <xdr:cNvSpPr/>
      </xdr:nvSpPr>
      <xdr:spPr>
        <a:xfrm>
          <a:off x="2127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93980</xdr:rowOff>
    </xdr:from>
    <xdr:to>
      <xdr:col>107</xdr:col>
      <xdr:colOff>101600</xdr:colOff>
      <xdr:row>106</xdr:row>
      <xdr:rowOff>24130</xdr:rowOff>
    </xdr:to>
    <xdr:sp macro="" textlink="">
      <xdr:nvSpPr>
        <xdr:cNvPr id="844" name="フローチャート: 判断 843"/>
        <xdr:cNvSpPr/>
      </xdr:nvSpPr>
      <xdr:spPr>
        <a:xfrm>
          <a:off x="2038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45" name="フローチャート: 判断 844"/>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151130</xdr:rowOff>
    </xdr:from>
    <xdr:to>
      <xdr:col>116</xdr:col>
      <xdr:colOff>114300</xdr:colOff>
      <xdr:row>106</xdr:row>
      <xdr:rowOff>81280</xdr:rowOff>
    </xdr:to>
    <xdr:sp macro="" textlink="">
      <xdr:nvSpPr>
        <xdr:cNvPr id="851" name="楕円 850"/>
        <xdr:cNvSpPr/>
      </xdr:nvSpPr>
      <xdr:spPr>
        <a:xfrm>
          <a:off x="22110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129557</xdr:rowOff>
    </xdr:from>
    <xdr:ext cx="469744" cy="259045"/>
    <xdr:sp macro="" textlink="">
      <xdr:nvSpPr>
        <xdr:cNvPr id="852" name="【庁舎】&#10;一人当たり面積該当値テキスト"/>
        <xdr:cNvSpPr txBox="1"/>
      </xdr:nvSpPr>
      <xdr:spPr>
        <a:xfrm>
          <a:off x="22199600"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158750</xdr:rowOff>
    </xdr:from>
    <xdr:to>
      <xdr:col>112</xdr:col>
      <xdr:colOff>38100</xdr:colOff>
      <xdr:row>106</xdr:row>
      <xdr:rowOff>88900</xdr:rowOff>
    </xdr:to>
    <xdr:sp macro="" textlink="">
      <xdr:nvSpPr>
        <xdr:cNvPr id="853" name="楕円 852"/>
        <xdr:cNvSpPr/>
      </xdr:nvSpPr>
      <xdr:spPr>
        <a:xfrm>
          <a:off x="21272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30480</xdr:rowOff>
    </xdr:from>
    <xdr:to>
      <xdr:col>116</xdr:col>
      <xdr:colOff>63500</xdr:colOff>
      <xdr:row>106</xdr:row>
      <xdr:rowOff>38100</xdr:rowOff>
    </xdr:to>
    <xdr:cxnSp macro="">
      <xdr:nvCxnSpPr>
        <xdr:cNvPr id="854" name="直線コネクタ 853"/>
        <xdr:cNvCxnSpPr/>
      </xdr:nvCxnSpPr>
      <xdr:spPr>
        <a:xfrm flipV="1">
          <a:off x="21323300" y="18204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40639</xdr:rowOff>
    </xdr:from>
    <xdr:to>
      <xdr:col>107</xdr:col>
      <xdr:colOff>101600</xdr:colOff>
      <xdr:row>105</xdr:row>
      <xdr:rowOff>142239</xdr:rowOff>
    </xdr:to>
    <xdr:sp macro="" textlink="">
      <xdr:nvSpPr>
        <xdr:cNvPr id="855" name="楕円 854"/>
        <xdr:cNvSpPr/>
      </xdr:nvSpPr>
      <xdr:spPr>
        <a:xfrm>
          <a:off x="20383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91439</xdr:rowOff>
    </xdr:from>
    <xdr:to>
      <xdr:col>111</xdr:col>
      <xdr:colOff>177800</xdr:colOff>
      <xdr:row>106</xdr:row>
      <xdr:rowOff>38100</xdr:rowOff>
    </xdr:to>
    <xdr:cxnSp macro="">
      <xdr:nvCxnSpPr>
        <xdr:cNvPr id="856" name="直線コネクタ 855"/>
        <xdr:cNvCxnSpPr/>
      </xdr:nvCxnSpPr>
      <xdr:spPr>
        <a:xfrm>
          <a:off x="20434300" y="18093689"/>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33020</xdr:rowOff>
    </xdr:from>
    <xdr:to>
      <xdr:col>102</xdr:col>
      <xdr:colOff>165100</xdr:colOff>
      <xdr:row>105</xdr:row>
      <xdr:rowOff>134620</xdr:rowOff>
    </xdr:to>
    <xdr:sp macro="" textlink="">
      <xdr:nvSpPr>
        <xdr:cNvPr id="857" name="楕円 856"/>
        <xdr:cNvSpPr/>
      </xdr:nvSpPr>
      <xdr:spPr>
        <a:xfrm>
          <a:off x="19494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83820</xdr:rowOff>
    </xdr:from>
    <xdr:to>
      <xdr:col>107</xdr:col>
      <xdr:colOff>50800</xdr:colOff>
      <xdr:row>105</xdr:row>
      <xdr:rowOff>91439</xdr:rowOff>
    </xdr:to>
    <xdr:cxnSp macro="">
      <xdr:nvCxnSpPr>
        <xdr:cNvPr id="858" name="直線コネクタ 857"/>
        <xdr:cNvCxnSpPr/>
      </xdr:nvCxnSpPr>
      <xdr:spPr>
        <a:xfrm>
          <a:off x="19545300" y="180860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17797</xdr:rowOff>
    </xdr:from>
    <xdr:ext cx="469744" cy="259045"/>
    <xdr:sp macro="" textlink="">
      <xdr:nvSpPr>
        <xdr:cNvPr id="859" name="n_1aveValue【庁舎】&#10;一人当たり面積"/>
        <xdr:cNvSpPr txBox="1"/>
      </xdr:nvSpPr>
      <xdr:spPr>
        <a:xfrm>
          <a:off x="210757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15257</xdr:rowOff>
    </xdr:from>
    <xdr:ext cx="469744" cy="259045"/>
    <xdr:sp macro="" textlink="">
      <xdr:nvSpPr>
        <xdr:cNvPr id="860" name="n_2aveValue【庁舎】&#10;一人当たり面積"/>
        <xdr:cNvSpPr txBox="1"/>
      </xdr:nvSpPr>
      <xdr:spPr>
        <a:xfrm>
          <a:off x="20199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861" name="n_3aveValue【庁舎】&#10;一人当たり面積"/>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80027</xdr:rowOff>
    </xdr:from>
    <xdr:ext cx="469744" cy="259045"/>
    <xdr:sp macro="" textlink="">
      <xdr:nvSpPr>
        <xdr:cNvPr id="862" name="n_1mainValue【庁舎】&#10;一人当たり面積"/>
        <xdr:cNvSpPr txBox="1"/>
      </xdr:nvSpPr>
      <xdr:spPr>
        <a:xfrm>
          <a:off x="210757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158766</xdr:rowOff>
    </xdr:from>
    <xdr:ext cx="469744" cy="259045"/>
    <xdr:sp macro="" textlink="">
      <xdr:nvSpPr>
        <xdr:cNvPr id="863" name="n_2mainValue【庁舎】&#10;一人当たり面積"/>
        <xdr:cNvSpPr txBox="1"/>
      </xdr:nvSpPr>
      <xdr:spPr>
        <a:xfrm>
          <a:off x="20199427"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151147</xdr:rowOff>
    </xdr:from>
    <xdr:ext cx="469744" cy="259045"/>
    <xdr:sp macro="" textlink="">
      <xdr:nvSpPr>
        <xdr:cNvPr id="864" name="n_3mainValue【庁舎】&#10;一人当たり面積"/>
        <xdr:cNvSpPr txBox="1"/>
      </xdr:nvSpPr>
      <xdr:spPr>
        <a:xfrm>
          <a:off x="1931042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のは、市民会館、図書館であり、特に低くなっているのは一般廃棄物処理施設、消防施設である。市民会館及び図書館については、一部施設の建築年が古いためであり、今後、計画等に基づき、長寿命化や建替等の検討を適正に進めていく。一般廃棄物処理施設については、平成１９年に北部清掃工場を新築したことが考えられる。消防施設については、平成１２年度に消防局庁舎を新築移転したことや平成１４年度に西消防署を新設、平成２７年度に都市型捜索救助活動訓練施設を南消防署に新設したことなどが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604,631
601,641
547.58
249,956,714
242,420,646
5,953,912
131,196,323
270,579,012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市税などの自主財源が乏しく地方交付税や国庫支出金への依存度が高い財政構造にあり、類似団体平均値より低くなっているが、税収の増などに伴い上昇傾向にある。</a:t>
          </a:r>
          <a:endParaRPr lang="ja-JP" altLang="ja-JP" sz="1400">
            <a:effectLst/>
          </a:endParaRPr>
        </a:p>
        <a:p>
          <a:r>
            <a:rPr kumimoji="1" lang="ja-JP" altLang="ja-JP" sz="1100">
              <a:solidFill>
                <a:schemeClr val="dk1"/>
              </a:solidFill>
              <a:effectLst/>
              <a:latin typeface="+mn-lt"/>
              <a:ea typeface="+mn-ea"/>
              <a:cs typeface="+mn-cs"/>
            </a:rPr>
            <a:t>　今後も事務事業の抜本的な見直しと合理化を図るとともに、市税などの自主財源の確保に努める。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11995</xdr:rowOff>
    </xdr:from>
    <xdr:to>
      <xdr:col>23</xdr:col>
      <xdr:colOff>133350</xdr:colOff>
      <xdr:row>42</xdr:row>
      <xdr:rowOff>25400</xdr:rowOff>
    </xdr:to>
    <xdr:cxnSp macro="">
      <xdr:nvCxnSpPr>
        <xdr:cNvPr id="69" name="直線コネクタ 68"/>
        <xdr:cNvCxnSpPr/>
      </xdr:nvCxnSpPr>
      <xdr:spPr>
        <a:xfrm flipV="1">
          <a:off x="4114800" y="72128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38805</xdr:rowOff>
    </xdr:to>
    <xdr:cxnSp macro="">
      <xdr:nvCxnSpPr>
        <xdr:cNvPr id="72" name="直線コネクタ 71"/>
        <xdr:cNvCxnSpPr/>
      </xdr:nvCxnSpPr>
      <xdr:spPr>
        <a:xfrm flipV="1">
          <a:off x="3225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74" name="テキスト ボックス 73"/>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38805</xdr:rowOff>
    </xdr:from>
    <xdr:to>
      <xdr:col>15</xdr:col>
      <xdr:colOff>82550</xdr:colOff>
      <xdr:row>42</xdr:row>
      <xdr:rowOff>52211</xdr:rowOff>
    </xdr:to>
    <xdr:cxnSp macro="">
      <xdr:nvCxnSpPr>
        <xdr:cNvPr id="75" name="直線コネクタ 74"/>
        <xdr:cNvCxnSpPr/>
      </xdr:nvCxnSpPr>
      <xdr:spPr>
        <a:xfrm flipV="1">
          <a:off x="2336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163988</xdr:rowOff>
    </xdr:from>
    <xdr:ext cx="762000" cy="259045"/>
    <xdr:sp macro="" textlink="">
      <xdr:nvSpPr>
        <xdr:cNvPr id="77" name="テキスト ボックス 76"/>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52211</xdr:rowOff>
    </xdr:from>
    <xdr:to>
      <xdr:col>11</xdr:col>
      <xdr:colOff>31750</xdr:colOff>
      <xdr:row>42</xdr:row>
      <xdr:rowOff>65617</xdr:rowOff>
    </xdr:to>
    <xdr:cxnSp macro="">
      <xdr:nvCxnSpPr>
        <xdr:cNvPr id="78" name="直線コネクタ 77"/>
        <xdr:cNvCxnSpPr/>
      </xdr:nvCxnSpPr>
      <xdr:spPr>
        <a:xfrm flipV="1">
          <a:off x="1447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82" name="テキスト ボックス 81"/>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88" name="楕円 87"/>
        <xdr:cNvSpPr/>
      </xdr:nvSpPr>
      <xdr:spPr>
        <a:xfrm>
          <a:off x="4902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104722</xdr:rowOff>
    </xdr:from>
    <xdr:ext cx="762000" cy="259045"/>
    <xdr:sp macro="" textlink="">
      <xdr:nvSpPr>
        <xdr:cNvPr id="89" name="財政力該当値テキスト"/>
        <xdr:cNvSpPr txBox="1"/>
      </xdr:nvSpPr>
      <xdr:spPr>
        <a:xfrm>
          <a:off x="5041900" y="713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159455</xdr:rowOff>
    </xdr:from>
    <xdr:to>
      <xdr:col>15</xdr:col>
      <xdr:colOff>133350</xdr:colOff>
      <xdr:row>42</xdr:row>
      <xdr:rowOff>89605</xdr:rowOff>
    </xdr:to>
    <xdr:sp macro="" textlink="">
      <xdr:nvSpPr>
        <xdr:cNvPr id="92" name="楕円 91"/>
        <xdr:cNvSpPr/>
      </xdr:nvSpPr>
      <xdr:spPr>
        <a:xfrm>
          <a:off x="3175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74382</xdr:rowOff>
    </xdr:from>
    <xdr:ext cx="762000" cy="259045"/>
    <xdr:sp macro="" textlink="">
      <xdr:nvSpPr>
        <xdr:cNvPr id="93" name="テキスト ボックス 92"/>
        <xdr:cNvSpPr txBox="1"/>
      </xdr:nvSpPr>
      <xdr:spPr>
        <a:xfrm>
          <a:off x="2844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4" name="楕円 93"/>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87788</xdr:rowOff>
    </xdr:from>
    <xdr:ext cx="762000" cy="259045"/>
    <xdr:sp macro="" textlink="">
      <xdr:nvSpPr>
        <xdr:cNvPr id="95" name="テキスト ボックス 94"/>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97" name="テキスト ボックス 96"/>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昨年度より比率が上昇しており、社会保障関係経費の増加等の影響で依然として厳しい状況にあることから、財政運営の弾力性を確保するため、今後とも自主財源の確保に努めるほか、市債借入額を元金償還金の範囲内に抑制することによる公債費の縮減、人件費の抑制、行政改革の推進等による一般行政経費のさらなる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106934</xdr:rowOff>
    </xdr:from>
    <xdr:to>
      <xdr:col>23</xdr:col>
      <xdr:colOff>133350</xdr:colOff>
      <xdr:row>64</xdr:row>
      <xdr:rowOff>150368</xdr:rowOff>
    </xdr:to>
    <xdr:cxnSp macro="">
      <xdr:nvCxnSpPr>
        <xdr:cNvPr id="130" name="直線コネクタ 129"/>
        <xdr:cNvCxnSpPr/>
      </xdr:nvCxnSpPr>
      <xdr:spPr>
        <a:xfrm>
          <a:off x="4114800" y="1107973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20066</xdr:rowOff>
    </xdr:from>
    <xdr:to>
      <xdr:col>19</xdr:col>
      <xdr:colOff>133350</xdr:colOff>
      <xdr:row>64</xdr:row>
      <xdr:rowOff>106934</xdr:rowOff>
    </xdr:to>
    <xdr:cxnSp macro="">
      <xdr:nvCxnSpPr>
        <xdr:cNvPr id="133" name="直線コネクタ 132"/>
        <xdr:cNvCxnSpPr/>
      </xdr:nvCxnSpPr>
      <xdr:spPr>
        <a:xfrm>
          <a:off x="3225800" y="1099286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35" name="テキスト ボックス 134"/>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762</xdr:rowOff>
    </xdr:from>
    <xdr:to>
      <xdr:col>15</xdr:col>
      <xdr:colOff>82550</xdr:colOff>
      <xdr:row>64</xdr:row>
      <xdr:rowOff>20066</xdr:rowOff>
    </xdr:to>
    <xdr:cxnSp macro="">
      <xdr:nvCxnSpPr>
        <xdr:cNvPr id="136" name="直線コネクタ 135"/>
        <xdr:cNvCxnSpPr/>
      </xdr:nvCxnSpPr>
      <xdr:spPr>
        <a:xfrm>
          <a:off x="2336800" y="1097356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104394</xdr:rowOff>
    </xdr:from>
    <xdr:to>
      <xdr:col>15</xdr:col>
      <xdr:colOff>133350</xdr:colOff>
      <xdr:row>65</xdr:row>
      <xdr:rowOff>34544</xdr:rowOff>
    </xdr:to>
    <xdr:sp macro="" textlink="">
      <xdr:nvSpPr>
        <xdr:cNvPr id="137" name="フローチャート: 判断 136"/>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19321</xdr:rowOff>
    </xdr:from>
    <xdr:ext cx="762000" cy="259045"/>
    <xdr:sp macro="" textlink="">
      <xdr:nvSpPr>
        <xdr:cNvPr id="138" name="テキスト ボックス 137"/>
        <xdr:cNvSpPr txBox="1"/>
      </xdr:nvSpPr>
      <xdr:spPr>
        <a:xfrm>
          <a:off x="2844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762</xdr:rowOff>
    </xdr:from>
    <xdr:to>
      <xdr:col>11</xdr:col>
      <xdr:colOff>31750</xdr:colOff>
      <xdr:row>64</xdr:row>
      <xdr:rowOff>82804</xdr:rowOff>
    </xdr:to>
    <xdr:cxnSp macro="">
      <xdr:nvCxnSpPr>
        <xdr:cNvPr id="139" name="直線コネクタ 138"/>
        <xdr:cNvCxnSpPr/>
      </xdr:nvCxnSpPr>
      <xdr:spPr>
        <a:xfrm flipV="1">
          <a:off x="1447800" y="1097356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41" name="テキスト ボックス 140"/>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42" name="フローチャート: 判断 141"/>
        <xdr:cNvSpPr/>
      </xdr:nvSpPr>
      <xdr:spPr>
        <a:xfrm>
          <a:off x="1397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143781</xdr:rowOff>
    </xdr:from>
    <xdr:ext cx="762000" cy="259045"/>
    <xdr:sp macro="" textlink="">
      <xdr:nvSpPr>
        <xdr:cNvPr id="143" name="テキスト ボックス 142"/>
        <xdr:cNvSpPr txBox="1"/>
      </xdr:nvSpPr>
      <xdr:spPr>
        <a:xfrm>
          <a:off x="1066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99568</xdr:rowOff>
    </xdr:from>
    <xdr:to>
      <xdr:col>23</xdr:col>
      <xdr:colOff>184150</xdr:colOff>
      <xdr:row>65</xdr:row>
      <xdr:rowOff>29718</xdr:rowOff>
    </xdr:to>
    <xdr:sp macro="" textlink="">
      <xdr:nvSpPr>
        <xdr:cNvPr id="149" name="楕円 148"/>
        <xdr:cNvSpPr/>
      </xdr:nvSpPr>
      <xdr:spPr>
        <a:xfrm>
          <a:off x="49022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116095</xdr:rowOff>
    </xdr:from>
    <xdr:ext cx="762000" cy="259045"/>
    <xdr:sp macro="" textlink="">
      <xdr:nvSpPr>
        <xdr:cNvPr id="150" name="財政構造の弾力性該当値テキスト"/>
        <xdr:cNvSpPr txBox="1"/>
      </xdr:nvSpPr>
      <xdr:spPr>
        <a:xfrm>
          <a:off x="50419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56134</xdr:rowOff>
    </xdr:from>
    <xdr:to>
      <xdr:col>19</xdr:col>
      <xdr:colOff>184150</xdr:colOff>
      <xdr:row>64</xdr:row>
      <xdr:rowOff>157734</xdr:rowOff>
    </xdr:to>
    <xdr:sp macro="" textlink="">
      <xdr:nvSpPr>
        <xdr:cNvPr id="151" name="楕円 150"/>
        <xdr:cNvSpPr/>
      </xdr:nvSpPr>
      <xdr:spPr>
        <a:xfrm>
          <a:off x="4064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167911</xdr:rowOff>
    </xdr:from>
    <xdr:ext cx="736600" cy="259045"/>
    <xdr:sp macro="" textlink="">
      <xdr:nvSpPr>
        <xdr:cNvPr id="152" name="テキスト ボックス 151"/>
        <xdr:cNvSpPr txBox="1"/>
      </xdr:nvSpPr>
      <xdr:spPr>
        <a:xfrm>
          <a:off x="3733800" y="10797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140716</xdr:rowOff>
    </xdr:from>
    <xdr:to>
      <xdr:col>15</xdr:col>
      <xdr:colOff>133350</xdr:colOff>
      <xdr:row>64</xdr:row>
      <xdr:rowOff>70866</xdr:rowOff>
    </xdr:to>
    <xdr:sp macro="" textlink="">
      <xdr:nvSpPr>
        <xdr:cNvPr id="153" name="楕円 152"/>
        <xdr:cNvSpPr/>
      </xdr:nvSpPr>
      <xdr:spPr>
        <a:xfrm>
          <a:off x="3175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81043</xdr:rowOff>
    </xdr:from>
    <xdr:ext cx="762000" cy="259045"/>
    <xdr:sp macro="" textlink="">
      <xdr:nvSpPr>
        <xdr:cNvPr id="154" name="テキスト ボックス 153"/>
        <xdr:cNvSpPr txBox="1"/>
      </xdr:nvSpPr>
      <xdr:spPr>
        <a:xfrm>
          <a:off x="2844800" y="107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121412</xdr:rowOff>
    </xdr:from>
    <xdr:to>
      <xdr:col>11</xdr:col>
      <xdr:colOff>82550</xdr:colOff>
      <xdr:row>64</xdr:row>
      <xdr:rowOff>51562</xdr:rowOff>
    </xdr:to>
    <xdr:sp macro="" textlink="">
      <xdr:nvSpPr>
        <xdr:cNvPr id="155" name="楕円 154"/>
        <xdr:cNvSpPr/>
      </xdr:nvSpPr>
      <xdr:spPr>
        <a:xfrm>
          <a:off x="2286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56" name="テキスト ボックス 155"/>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57" name="楕円 156"/>
        <xdr:cNvSpPr/>
      </xdr:nvSpPr>
      <xdr:spPr>
        <a:xfrm>
          <a:off x="1397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118381</xdr:rowOff>
    </xdr:from>
    <xdr:ext cx="762000" cy="259045"/>
    <xdr:sp macro="" textlink="">
      <xdr:nvSpPr>
        <xdr:cNvPr id="158" name="テキスト ボックス 157"/>
        <xdr:cNvSpPr txBox="1"/>
      </xdr:nvSpPr>
      <xdr:spPr>
        <a:xfrm>
          <a:off x="1066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類似団体と比較して、主に人件費が低いことなどから類似団体平均値よりも低くなっている。</a:t>
          </a:r>
          <a:endParaRPr lang="ja-JP" altLang="ja-JP" sz="1400">
            <a:effectLst/>
          </a:endParaRPr>
        </a:p>
        <a:p>
          <a:r>
            <a:rPr kumimoji="1" lang="ja-JP" altLang="ja-JP" sz="1100">
              <a:solidFill>
                <a:schemeClr val="dk1"/>
              </a:solidFill>
              <a:effectLst/>
              <a:latin typeface="+mn-lt"/>
              <a:ea typeface="+mn-ea"/>
              <a:cs typeface="+mn-cs"/>
            </a:rPr>
            <a:t>　今後も行政改革の推進により、基本的な行政コストの縮減に努める。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27017</xdr:rowOff>
    </xdr:from>
    <xdr:to>
      <xdr:col>23</xdr:col>
      <xdr:colOff>133350</xdr:colOff>
      <xdr:row>81</xdr:row>
      <xdr:rowOff>47822</xdr:rowOff>
    </xdr:to>
    <xdr:cxnSp macro="">
      <xdr:nvCxnSpPr>
        <xdr:cNvPr id="193" name="直線コネクタ 192"/>
        <xdr:cNvCxnSpPr/>
      </xdr:nvCxnSpPr>
      <xdr:spPr>
        <a:xfrm>
          <a:off x="4114800" y="13914467"/>
          <a:ext cx="838200" cy="2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84909</xdr:rowOff>
    </xdr:from>
    <xdr:ext cx="762000" cy="259045"/>
    <xdr:sp macro="" textlink="">
      <xdr:nvSpPr>
        <xdr:cNvPr id="194" name="人件費・物件費等の状況平均値テキスト"/>
        <xdr:cNvSpPr txBox="1"/>
      </xdr:nvSpPr>
      <xdr:spPr>
        <a:xfrm>
          <a:off x="5041900" y="13972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27017</xdr:rowOff>
    </xdr:from>
    <xdr:to>
      <xdr:col>19</xdr:col>
      <xdr:colOff>133350</xdr:colOff>
      <xdr:row>81</xdr:row>
      <xdr:rowOff>31359</xdr:rowOff>
    </xdr:to>
    <xdr:cxnSp macro="">
      <xdr:nvCxnSpPr>
        <xdr:cNvPr id="196" name="直線コネクタ 195"/>
        <xdr:cNvCxnSpPr/>
      </xdr:nvCxnSpPr>
      <xdr:spPr>
        <a:xfrm flipV="1">
          <a:off x="3225800" y="13914467"/>
          <a:ext cx="889000" cy="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77240</xdr:rowOff>
    </xdr:from>
    <xdr:to>
      <xdr:col>19</xdr:col>
      <xdr:colOff>184150</xdr:colOff>
      <xdr:row>82</xdr:row>
      <xdr:rowOff>7390</xdr:rowOff>
    </xdr:to>
    <xdr:sp macro="" textlink="">
      <xdr:nvSpPr>
        <xdr:cNvPr id="197" name="フローチャート: 判断 196"/>
        <xdr:cNvSpPr/>
      </xdr:nvSpPr>
      <xdr:spPr>
        <a:xfrm>
          <a:off x="4064000" y="139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163617</xdr:rowOff>
    </xdr:from>
    <xdr:ext cx="736600" cy="259045"/>
    <xdr:sp macro="" textlink="">
      <xdr:nvSpPr>
        <xdr:cNvPr id="198" name="テキスト ボックス 197"/>
        <xdr:cNvSpPr txBox="1"/>
      </xdr:nvSpPr>
      <xdr:spPr>
        <a:xfrm>
          <a:off x="3733800" y="1405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31359</xdr:rowOff>
    </xdr:from>
    <xdr:to>
      <xdr:col>15</xdr:col>
      <xdr:colOff>82550</xdr:colOff>
      <xdr:row>81</xdr:row>
      <xdr:rowOff>41602</xdr:rowOff>
    </xdr:to>
    <xdr:cxnSp macro="">
      <xdr:nvCxnSpPr>
        <xdr:cNvPr id="199" name="直線コネクタ 198"/>
        <xdr:cNvCxnSpPr/>
      </xdr:nvCxnSpPr>
      <xdr:spPr>
        <a:xfrm flipV="1">
          <a:off x="2336800" y="13918809"/>
          <a:ext cx="889000" cy="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84117</xdr:rowOff>
    </xdr:from>
    <xdr:to>
      <xdr:col>15</xdr:col>
      <xdr:colOff>133350</xdr:colOff>
      <xdr:row>82</xdr:row>
      <xdr:rowOff>14267</xdr:rowOff>
    </xdr:to>
    <xdr:sp macro="" textlink="">
      <xdr:nvSpPr>
        <xdr:cNvPr id="200" name="フローチャート: 判断 199"/>
        <xdr:cNvSpPr/>
      </xdr:nvSpPr>
      <xdr:spPr>
        <a:xfrm>
          <a:off x="31750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170494</xdr:rowOff>
    </xdr:from>
    <xdr:ext cx="762000" cy="259045"/>
    <xdr:sp macro="" textlink="">
      <xdr:nvSpPr>
        <xdr:cNvPr id="201" name="テキスト ボックス 200"/>
        <xdr:cNvSpPr txBox="1"/>
      </xdr:nvSpPr>
      <xdr:spPr>
        <a:xfrm>
          <a:off x="2844800" y="1405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10675</xdr:rowOff>
    </xdr:from>
    <xdr:to>
      <xdr:col>11</xdr:col>
      <xdr:colOff>31750</xdr:colOff>
      <xdr:row>81</xdr:row>
      <xdr:rowOff>41602</xdr:rowOff>
    </xdr:to>
    <xdr:cxnSp macro="">
      <xdr:nvCxnSpPr>
        <xdr:cNvPr id="202" name="直線コネクタ 201"/>
        <xdr:cNvCxnSpPr/>
      </xdr:nvCxnSpPr>
      <xdr:spPr>
        <a:xfrm>
          <a:off x="1447800" y="13898125"/>
          <a:ext cx="889000" cy="3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76302</xdr:rowOff>
    </xdr:from>
    <xdr:to>
      <xdr:col>11</xdr:col>
      <xdr:colOff>82550</xdr:colOff>
      <xdr:row>82</xdr:row>
      <xdr:rowOff>6452</xdr:rowOff>
    </xdr:to>
    <xdr:sp macro="" textlink="">
      <xdr:nvSpPr>
        <xdr:cNvPr id="203" name="フローチャート: 判断 202"/>
        <xdr:cNvSpPr/>
      </xdr:nvSpPr>
      <xdr:spPr>
        <a:xfrm>
          <a:off x="2286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162679</xdr:rowOff>
    </xdr:from>
    <xdr:ext cx="762000" cy="259045"/>
    <xdr:sp macro="" textlink="">
      <xdr:nvSpPr>
        <xdr:cNvPr id="204" name="テキスト ボックス 203"/>
        <xdr:cNvSpPr txBox="1"/>
      </xdr:nvSpPr>
      <xdr:spPr>
        <a:xfrm>
          <a:off x="1955800" y="1405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68647</xdr:rowOff>
    </xdr:from>
    <xdr:to>
      <xdr:col>7</xdr:col>
      <xdr:colOff>31750</xdr:colOff>
      <xdr:row>81</xdr:row>
      <xdr:rowOff>170247</xdr:rowOff>
    </xdr:to>
    <xdr:sp macro="" textlink="">
      <xdr:nvSpPr>
        <xdr:cNvPr id="205" name="フローチャート: 判断 204"/>
        <xdr:cNvSpPr/>
      </xdr:nvSpPr>
      <xdr:spPr>
        <a:xfrm>
          <a:off x="1397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155024</xdr:rowOff>
    </xdr:from>
    <xdr:ext cx="762000" cy="259045"/>
    <xdr:sp macro="" textlink="">
      <xdr:nvSpPr>
        <xdr:cNvPr id="206" name="テキスト ボックス 205"/>
        <xdr:cNvSpPr txBox="1"/>
      </xdr:nvSpPr>
      <xdr:spPr>
        <a:xfrm>
          <a:off x="1066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168472</xdr:rowOff>
    </xdr:from>
    <xdr:to>
      <xdr:col>23</xdr:col>
      <xdr:colOff>184150</xdr:colOff>
      <xdr:row>81</xdr:row>
      <xdr:rowOff>98622</xdr:rowOff>
    </xdr:to>
    <xdr:sp macro="" textlink="">
      <xdr:nvSpPr>
        <xdr:cNvPr id="212" name="楕円 211"/>
        <xdr:cNvSpPr/>
      </xdr:nvSpPr>
      <xdr:spPr>
        <a:xfrm>
          <a:off x="4902200" y="138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13549</xdr:rowOff>
    </xdr:from>
    <xdr:ext cx="762000" cy="259045"/>
    <xdr:sp macro="" textlink="">
      <xdr:nvSpPr>
        <xdr:cNvPr id="213" name="人件費・物件費等の状況該当値テキスト"/>
        <xdr:cNvSpPr txBox="1"/>
      </xdr:nvSpPr>
      <xdr:spPr>
        <a:xfrm>
          <a:off x="5041900" y="137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147667</xdr:rowOff>
    </xdr:from>
    <xdr:to>
      <xdr:col>19</xdr:col>
      <xdr:colOff>184150</xdr:colOff>
      <xdr:row>81</xdr:row>
      <xdr:rowOff>77817</xdr:rowOff>
    </xdr:to>
    <xdr:sp macro="" textlink="">
      <xdr:nvSpPr>
        <xdr:cNvPr id="214" name="楕円 213"/>
        <xdr:cNvSpPr/>
      </xdr:nvSpPr>
      <xdr:spPr>
        <a:xfrm>
          <a:off x="4064000" y="1386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87994</xdr:rowOff>
    </xdr:from>
    <xdr:ext cx="736600" cy="259045"/>
    <xdr:sp macro="" textlink="">
      <xdr:nvSpPr>
        <xdr:cNvPr id="215" name="テキスト ボックス 214"/>
        <xdr:cNvSpPr txBox="1"/>
      </xdr:nvSpPr>
      <xdr:spPr>
        <a:xfrm>
          <a:off x="3733800" y="13632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152009</xdr:rowOff>
    </xdr:from>
    <xdr:to>
      <xdr:col>15</xdr:col>
      <xdr:colOff>133350</xdr:colOff>
      <xdr:row>81</xdr:row>
      <xdr:rowOff>82159</xdr:rowOff>
    </xdr:to>
    <xdr:sp macro="" textlink="">
      <xdr:nvSpPr>
        <xdr:cNvPr id="216" name="楕円 215"/>
        <xdr:cNvSpPr/>
      </xdr:nvSpPr>
      <xdr:spPr>
        <a:xfrm>
          <a:off x="3175000" y="1386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92336</xdr:rowOff>
    </xdr:from>
    <xdr:ext cx="762000" cy="259045"/>
    <xdr:sp macro="" textlink="">
      <xdr:nvSpPr>
        <xdr:cNvPr id="217" name="テキスト ボックス 216"/>
        <xdr:cNvSpPr txBox="1"/>
      </xdr:nvSpPr>
      <xdr:spPr>
        <a:xfrm>
          <a:off x="2844800" y="1363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162252</xdr:rowOff>
    </xdr:from>
    <xdr:to>
      <xdr:col>11</xdr:col>
      <xdr:colOff>82550</xdr:colOff>
      <xdr:row>81</xdr:row>
      <xdr:rowOff>92402</xdr:rowOff>
    </xdr:to>
    <xdr:sp macro="" textlink="">
      <xdr:nvSpPr>
        <xdr:cNvPr id="218" name="楕円 217"/>
        <xdr:cNvSpPr/>
      </xdr:nvSpPr>
      <xdr:spPr>
        <a:xfrm>
          <a:off x="2286000" y="138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102579</xdr:rowOff>
    </xdr:from>
    <xdr:ext cx="762000" cy="259045"/>
    <xdr:sp macro="" textlink="">
      <xdr:nvSpPr>
        <xdr:cNvPr id="219" name="テキスト ボックス 218"/>
        <xdr:cNvSpPr txBox="1"/>
      </xdr:nvSpPr>
      <xdr:spPr>
        <a:xfrm>
          <a:off x="1955800" y="136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131325</xdr:rowOff>
    </xdr:from>
    <xdr:to>
      <xdr:col>7</xdr:col>
      <xdr:colOff>31750</xdr:colOff>
      <xdr:row>81</xdr:row>
      <xdr:rowOff>61475</xdr:rowOff>
    </xdr:to>
    <xdr:sp macro="" textlink="">
      <xdr:nvSpPr>
        <xdr:cNvPr id="220" name="楕円 219"/>
        <xdr:cNvSpPr/>
      </xdr:nvSpPr>
      <xdr:spPr>
        <a:xfrm>
          <a:off x="1397000" y="1384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71652</xdr:rowOff>
    </xdr:from>
    <xdr:ext cx="762000" cy="259045"/>
    <xdr:sp macro="" textlink="">
      <xdr:nvSpPr>
        <xdr:cNvPr id="221" name="テキスト ボックス 220"/>
        <xdr:cNvSpPr txBox="1"/>
      </xdr:nvSpPr>
      <xdr:spPr>
        <a:xfrm>
          <a:off x="1066800" y="136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本市では人事院勧告に準じた給与改定を行っている。</a:t>
          </a:r>
          <a:endParaRPr lang="ja-JP" altLang="ja-JP" sz="1400">
            <a:effectLst/>
          </a:endParaRPr>
        </a:p>
        <a:p>
          <a:r>
            <a:rPr kumimoji="1" lang="ja-JP" altLang="ja-JP" sz="1100">
              <a:solidFill>
                <a:schemeClr val="dk1"/>
              </a:solidFill>
              <a:effectLst/>
              <a:latin typeface="+mn-lt"/>
              <a:ea typeface="+mn-ea"/>
              <a:cs typeface="+mn-cs"/>
            </a:rPr>
            <a:t>　高齢層の退職や２６年度からわたりを廃止した影響もあり、本市のラスパイレス指数は下降傾向にある。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62441</xdr:rowOff>
    </xdr:from>
    <xdr:to>
      <xdr:col>81</xdr:col>
      <xdr:colOff>44450</xdr:colOff>
      <xdr:row>84</xdr:row>
      <xdr:rowOff>142875</xdr:rowOff>
    </xdr:to>
    <xdr:cxnSp macro="">
      <xdr:nvCxnSpPr>
        <xdr:cNvPr id="255" name="直線コネクタ 254"/>
        <xdr:cNvCxnSpPr/>
      </xdr:nvCxnSpPr>
      <xdr:spPr>
        <a:xfrm flipV="1">
          <a:off x="16179800" y="14464241"/>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6"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142875</xdr:rowOff>
    </xdr:from>
    <xdr:to>
      <xdr:col>77</xdr:col>
      <xdr:colOff>44450</xdr:colOff>
      <xdr:row>85</xdr:row>
      <xdr:rowOff>31750</xdr:rowOff>
    </xdr:to>
    <xdr:cxnSp macro="">
      <xdr:nvCxnSpPr>
        <xdr:cNvPr id="258" name="直線コネクタ 257"/>
        <xdr:cNvCxnSpPr/>
      </xdr:nvCxnSpPr>
      <xdr:spPr>
        <a:xfrm flipV="1">
          <a:off x="15290800" y="145446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59" name="フローチャート: 判断 258"/>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0" name="テキスト ボックス 259"/>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112184</xdr:rowOff>
    </xdr:to>
    <xdr:cxnSp macro="">
      <xdr:nvCxnSpPr>
        <xdr:cNvPr id="261" name="直線コネクタ 260"/>
        <xdr:cNvCxnSpPr/>
      </xdr:nvCxnSpPr>
      <xdr:spPr>
        <a:xfrm flipV="1">
          <a:off x="14401800" y="146050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3" name="テキスト ボックス 262"/>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85</xdr:row>
      <xdr:rowOff>112184</xdr:rowOff>
    </xdr:to>
    <xdr:cxnSp macro="">
      <xdr:nvCxnSpPr>
        <xdr:cNvPr id="264" name="直線コネクタ 263"/>
        <xdr:cNvCxnSpPr/>
      </xdr:nvCxnSpPr>
      <xdr:spPr>
        <a:xfrm>
          <a:off x="13512800" y="146854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66" name="テキスト ボックス 265"/>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74" name="楕円 273"/>
        <xdr:cNvSpPr/>
      </xdr:nvSpPr>
      <xdr:spPr>
        <a:xfrm>
          <a:off x="169672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28168</xdr:rowOff>
    </xdr:from>
    <xdr:ext cx="762000" cy="259045"/>
    <xdr:sp macro="" textlink="">
      <xdr:nvSpPr>
        <xdr:cNvPr id="275" name="給与水準   （国との比較）該当値テキスト"/>
        <xdr:cNvSpPr txBox="1"/>
      </xdr:nvSpPr>
      <xdr:spPr>
        <a:xfrm>
          <a:off x="17106900" y="1425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92075</xdr:rowOff>
    </xdr:from>
    <xdr:to>
      <xdr:col>77</xdr:col>
      <xdr:colOff>95250</xdr:colOff>
      <xdr:row>85</xdr:row>
      <xdr:rowOff>22225</xdr:rowOff>
    </xdr:to>
    <xdr:sp macro="" textlink="">
      <xdr:nvSpPr>
        <xdr:cNvPr id="276" name="楕円 275"/>
        <xdr:cNvSpPr/>
      </xdr:nvSpPr>
      <xdr:spPr>
        <a:xfrm>
          <a:off x="16129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77" name="テキスト ボックス 276"/>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8" name="楕円 277"/>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79" name="テキスト ボックス 278"/>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0" name="楕円 279"/>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81" name="テキスト ボックス 280"/>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2" name="楕円 281"/>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83" name="テキスト ボックス 282"/>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行政改革大綱及び推進計画に基づき、業務の効率化や業務量の変化等に応じた職員定数の見直しを毎年度行い、適正な定員管理を推進している。</a:t>
          </a:r>
          <a:endParaRPr lang="ja-JP" altLang="ja-JP" sz="1400">
            <a:effectLst/>
          </a:endParaRPr>
        </a:p>
        <a:p>
          <a:r>
            <a:rPr kumimoji="1" lang="ja-JP" altLang="ja-JP" sz="1100">
              <a:solidFill>
                <a:schemeClr val="dk1"/>
              </a:solidFill>
              <a:effectLst/>
              <a:latin typeface="+mn-lt"/>
              <a:ea typeface="+mn-ea"/>
              <a:cs typeface="+mn-cs"/>
            </a:rPr>
            <a:t>　今後も、引き続き、適正な定員管理の推進に努める。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34109</xdr:rowOff>
    </xdr:from>
    <xdr:to>
      <xdr:col>81</xdr:col>
      <xdr:colOff>44450</xdr:colOff>
      <xdr:row>62</xdr:row>
      <xdr:rowOff>61685</xdr:rowOff>
    </xdr:to>
    <xdr:cxnSp macro="">
      <xdr:nvCxnSpPr>
        <xdr:cNvPr id="320" name="直線コネクタ 319"/>
        <xdr:cNvCxnSpPr/>
      </xdr:nvCxnSpPr>
      <xdr:spPr>
        <a:xfrm>
          <a:off x="16179800" y="10664009"/>
          <a:ext cx="8382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199</xdr:rowOff>
    </xdr:from>
    <xdr:ext cx="762000" cy="259045"/>
    <xdr:sp macro="" textlink="">
      <xdr:nvSpPr>
        <xdr:cNvPr id="321" name="定員管理の状況平均値テキスト"/>
        <xdr:cNvSpPr txBox="1"/>
      </xdr:nvSpPr>
      <xdr:spPr>
        <a:xfrm>
          <a:off x="17106900" y="1063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171087</xdr:rowOff>
    </xdr:from>
    <xdr:to>
      <xdr:col>77</xdr:col>
      <xdr:colOff>44450</xdr:colOff>
      <xdr:row>62</xdr:row>
      <xdr:rowOff>34109</xdr:rowOff>
    </xdr:to>
    <xdr:cxnSp macro="">
      <xdr:nvCxnSpPr>
        <xdr:cNvPr id="323" name="直線コネクタ 322"/>
        <xdr:cNvCxnSpPr/>
      </xdr:nvCxnSpPr>
      <xdr:spPr>
        <a:xfrm>
          <a:off x="15290800" y="1062953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4" name="フローチャート: 判断 323"/>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100710</xdr:rowOff>
    </xdr:from>
    <xdr:ext cx="736600" cy="259045"/>
    <xdr:sp macro="" textlink="">
      <xdr:nvSpPr>
        <xdr:cNvPr id="325" name="テキスト ボックス 324"/>
        <xdr:cNvSpPr txBox="1"/>
      </xdr:nvSpPr>
      <xdr:spPr>
        <a:xfrm>
          <a:off x="15798800" y="1073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171087</xdr:rowOff>
    </xdr:from>
    <xdr:to>
      <xdr:col>72</xdr:col>
      <xdr:colOff>203200</xdr:colOff>
      <xdr:row>62</xdr:row>
      <xdr:rowOff>6531</xdr:rowOff>
    </xdr:to>
    <xdr:cxnSp macro="">
      <xdr:nvCxnSpPr>
        <xdr:cNvPr id="326" name="直線コネクタ 325"/>
        <xdr:cNvCxnSpPr/>
      </xdr:nvCxnSpPr>
      <xdr:spPr>
        <a:xfrm flipV="1">
          <a:off x="14401800" y="1062953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7" name="フローチャート: 判断 326"/>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93815</xdr:rowOff>
    </xdr:from>
    <xdr:ext cx="762000" cy="259045"/>
    <xdr:sp macro="" textlink="">
      <xdr:nvSpPr>
        <xdr:cNvPr id="328" name="テキスト ボックス 327"/>
        <xdr:cNvSpPr txBox="1"/>
      </xdr:nvSpPr>
      <xdr:spPr>
        <a:xfrm>
          <a:off x="14909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6531</xdr:rowOff>
    </xdr:from>
    <xdr:to>
      <xdr:col>68</xdr:col>
      <xdr:colOff>152400</xdr:colOff>
      <xdr:row>62</xdr:row>
      <xdr:rowOff>6531</xdr:rowOff>
    </xdr:to>
    <xdr:cxnSp macro="">
      <xdr:nvCxnSpPr>
        <xdr:cNvPr id="329" name="直線コネクタ 328"/>
        <xdr:cNvCxnSpPr/>
      </xdr:nvCxnSpPr>
      <xdr:spPr>
        <a:xfrm>
          <a:off x="13512800" y="106364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0" name="フローチャート: 判断 329"/>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1" name="テキスト ボックス 330"/>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3" name="テキスト ボックス 332"/>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10885</xdr:rowOff>
    </xdr:from>
    <xdr:to>
      <xdr:col>81</xdr:col>
      <xdr:colOff>95250</xdr:colOff>
      <xdr:row>62</xdr:row>
      <xdr:rowOff>112485</xdr:rowOff>
    </xdr:to>
    <xdr:sp macro="" textlink="">
      <xdr:nvSpPr>
        <xdr:cNvPr id="339" name="楕円 338"/>
        <xdr:cNvSpPr/>
      </xdr:nvSpPr>
      <xdr:spPr>
        <a:xfrm>
          <a:off x="169672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27412</xdr:rowOff>
    </xdr:from>
    <xdr:ext cx="762000" cy="259045"/>
    <xdr:sp macro="" textlink="">
      <xdr:nvSpPr>
        <xdr:cNvPr id="340" name="定員管理の状況該当値テキスト"/>
        <xdr:cNvSpPr txBox="1"/>
      </xdr:nvSpPr>
      <xdr:spPr>
        <a:xfrm>
          <a:off x="171069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154759</xdr:rowOff>
    </xdr:from>
    <xdr:to>
      <xdr:col>77</xdr:col>
      <xdr:colOff>95250</xdr:colOff>
      <xdr:row>62</xdr:row>
      <xdr:rowOff>84909</xdr:rowOff>
    </xdr:to>
    <xdr:sp macro="" textlink="">
      <xdr:nvSpPr>
        <xdr:cNvPr id="341" name="楕円 340"/>
        <xdr:cNvSpPr/>
      </xdr:nvSpPr>
      <xdr:spPr>
        <a:xfrm>
          <a:off x="16129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95086</xdr:rowOff>
    </xdr:from>
    <xdr:ext cx="736600" cy="259045"/>
    <xdr:sp macro="" textlink="">
      <xdr:nvSpPr>
        <xdr:cNvPr id="342" name="テキスト ボックス 34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120287</xdr:rowOff>
    </xdr:from>
    <xdr:to>
      <xdr:col>73</xdr:col>
      <xdr:colOff>44450</xdr:colOff>
      <xdr:row>62</xdr:row>
      <xdr:rowOff>50437</xdr:rowOff>
    </xdr:to>
    <xdr:sp macro="" textlink="">
      <xdr:nvSpPr>
        <xdr:cNvPr id="343" name="楕円 342"/>
        <xdr:cNvSpPr/>
      </xdr:nvSpPr>
      <xdr:spPr>
        <a:xfrm>
          <a:off x="15240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60614</xdr:rowOff>
    </xdr:from>
    <xdr:ext cx="762000" cy="259045"/>
    <xdr:sp macro="" textlink="">
      <xdr:nvSpPr>
        <xdr:cNvPr id="344" name="テキスト ボックス 343"/>
        <xdr:cNvSpPr txBox="1"/>
      </xdr:nvSpPr>
      <xdr:spPr>
        <a:xfrm>
          <a:off x="14909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127181</xdr:rowOff>
    </xdr:from>
    <xdr:to>
      <xdr:col>68</xdr:col>
      <xdr:colOff>203200</xdr:colOff>
      <xdr:row>62</xdr:row>
      <xdr:rowOff>57331</xdr:rowOff>
    </xdr:to>
    <xdr:sp macro="" textlink="">
      <xdr:nvSpPr>
        <xdr:cNvPr id="345" name="楕円 344"/>
        <xdr:cNvSpPr/>
      </xdr:nvSpPr>
      <xdr:spPr>
        <a:xfrm>
          <a:off x="14351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67508</xdr:rowOff>
    </xdr:from>
    <xdr:ext cx="762000" cy="259045"/>
    <xdr:sp macro="" textlink="">
      <xdr:nvSpPr>
        <xdr:cNvPr id="346" name="テキスト ボックス 345"/>
        <xdr:cNvSpPr txBox="1"/>
      </xdr:nvSpPr>
      <xdr:spPr>
        <a:xfrm>
          <a:off x="14020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127181</xdr:rowOff>
    </xdr:from>
    <xdr:to>
      <xdr:col>64</xdr:col>
      <xdr:colOff>152400</xdr:colOff>
      <xdr:row>62</xdr:row>
      <xdr:rowOff>57331</xdr:rowOff>
    </xdr:to>
    <xdr:sp macro="" textlink="">
      <xdr:nvSpPr>
        <xdr:cNvPr id="347" name="楕円 346"/>
        <xdr:cNvSpPr/>
      </xdr:nvSpPr>
      <xdr:spPr>
        <a:xfrm>
          <a:off x="13462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67508</xdr:rowOff>
    </xdr:from>
    <xdr:ext cx="762000" cy="259045"/>
    <xdr:sp macro="" textlink="">
      <xdr:nvSpPr>
        <xdr:cNvPr id="348" name="テキスト ボックス 347"/>
        <xdr:cNvSpPr txBox="1"/>
      </xdr:nvSpPr>
      <xdr:spPr>
        <a:xfrm>
          <a:off x="13131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類似団体平均値より低く、将来負担の健全度は確保されていると考えている。</a:t>
          </a:r>
          <a:endParaRPr lang="ja-JP" altLang="ja-JP" sz="1400">
            <a:effectLst/>
          </a:endParaRPr>
        </a:p>
        <a:p>
          <a:r>
            <a:rPr kumimoji="1" lang="ja-JP" altLang="ja-JP" sz="1100">
              <a:solidFill>
                <a:schemeClr val="dk1"/>
              </a:solidFill>
              <a:effectLst/>
              <a:latin typeface="+mn-lt"/>
              <a:ea typeface="+mn-ea"/>
              <a:cs typeface="+mn-cs"/>
            </a:rPr>
            <a:t>　今後も公債費の削減等により財政の健全化に努める。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139446</xdr:rowOff>
    </xdr:from>
    <xdr:to>
      <xdr:col>81</xdr:col>
      <xdr:colOff>44450</xdr:colOff>
      <xdr:row>38</xdr:row>
      <xdr:rowOff>6604</xdr:rowOff>
    </xdr:to>
    <xdr:cxnSp macro="">
      <xdr:nvCxnSpPr>
        <xdr:cNvPr id="380" name="直線コネクタ 379"/>
        <xdr:cNvCxnSpPr/>
      </xdr:nvCxnSpPr>
      <xdr:spPr>
        <a:xfrm flipV="1">
          <a:off x="16179800" y="648309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65295</xdr:rowOff>
    </xdr:from>
    <xdr:ext cx="762000" cy="259045"/>
    <xdr:sp macro="" textlink="">
      <xdr:nvSpPr>
        <xdr:cNvPr id="381" name="公債費負担の状況平均値テキスト"/>
        <xdr:cNvSpPr txBox="1"/>
      </xdr:nvSpPr>
      <xdr:spPr>
        <a:xfrm>
          <a:off x="17106900" y="675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6604</xdr:rowOff>
    </xdr:from>
    <xdr:to>
      <xdr:col>77</xdr:col>
      <xdr:colOff>44450</xdr:colOff>
      <xdr:row>38</xdr:row>
      <xdr:rowOff>54864</xdr:rowOff>
    </xdr:to>
    <xdr:cxnSp macro="">
      <xdr:nvCxnSpPr>
        <xdr:cNvPr id="383" name="直線コネクタ 382"/>
        <xdr:cNvCxnSpPr/>
      </xdr:nvCxnSpPr>
      <xdr:spPr>
        <a:xfrm flipV="1">
          <a:off x="15290800" y="652170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4" name="フローチャート: 判断 383"/>
        <xdr:cNvSpPr/>
      </xdr:nvSpPr>
      <xdr:spPr>
        <a:xfrm>
          <a:off x="16129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27449</xdr:rowOff>
    </xdr:from>
    <xdr:ext cx="736600" cy="259045"/>
    <xdr:sp macro="" textlink="">
      <xdr:nvSpPr>
        <xdr:cNvPr id="385" name="テキスト ボックス 384"/>
        <xdr:cNvSpPr txBox="1"/>
      </xdr:nvSpPr>
      <xdr:spPr>
        <a:xfrm>
          <a:off x="15798800" y="688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54864</xdr:rowOff>
    </xdr:from>
    <xdr:to>
      <xdr:col>72</xdr:col>
      <xdr:colOff>203200</xdr:colOff>
      <xdr:row>38</xdr:row>
      <xdr:rowOff>122428</xdr:rowOff>
    </xdr:to>
    <xdr:cxnSp macro="">
      <xdr:nvCxnSpPr>
        <xdr:cNvPr id="386" name="直線コネクタ 385"/>
        <xdr:cNvCxnSpPr/>
      </xdr:nvCxnSpPr>
      <xdr:spPr>
        <a:xfrm flipV="1">
          <a:off x="14401800" y="656996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7" name="フローチャート: 判断 386"/>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8" name="テキスト ボックス 387"/>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122428</xdr:rowOff>
    </xdr:from>
    <xdr:to>
      <xdr:col>68</xdr:col>
      <xdr:colOff>152400</xdr:colOff>
      <xdr:row>38</xdr:row>
      <xdr:rowOff>151384</xdr:rowOff>
    </xdr:to>
    <xdr:cxnSp macro="">
      <xdr:nvCxnSpPr>
        <xdr:cNvPr id="389" name="直線コネクタ 388"/>
        <xdr:cNvCxnSpPr/>
      </xdr:nvCxnSpPr>
      <xdr:spPr>
        <a:xfrm flipV="1">
          <a:off x="13512800" y="66375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90" name="フローチャート: 判断 389"/>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85361</xdr:rowOff>
    </xdr:from>
    <xdr:ext cx="762000" cy="259045"/>
    <xdr:sp macro="" textlink="">
      <xdr:nvSpPr>
        <xdr:cNvPr id="391" name="テキスト ボックス 390"/>
        <xdr:cNvSpPr txBox="1"/>
      </xdr:nvSpPr>
      <xdr:spPr>
        <a:xfrm>
          <a:off x="14020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392" name="フローチャート: 判断 391"/>
        <xdr:cNvSpPr/>
      </xdr:nvSpPr>
      <xdr:spPr>
        <a:xfrm>
          <a:off x="13462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143273</xdr:rowOff>
    </xdr:from>
    <xdr:ext cx="762000" cy="259045"/>
    <xdr:sp macro="" textlink="">
      <xdr:nvSpPr>
        <xdr:cNvPr id="393" name="テキスト ボックス 392"/>
        <xdr:cNvSpPr txBox="1"/>
      </xdr:nvSpPr>
      <xdr:spPr>
        <a:xfrm>
          <a:off x="13131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88646</xdr:rowOff>
    </xdr:from>
    <xdr:to>
      <xdr:col>81</xdr:col>
      <xdr:colOff>95250</xdr:colOff>
      <xdr:row>38</xdr:row>
      <xdr:rowOff>18796</xdr:rowOff>
    </xdr:to>
    <xdr:sp macro="" textlink="">
      <xdr:nvSpPr>
        <xdr:cNvPr id="399" name="楕円 398"/>
        <xdr:cNvSpPr/>
      </xdr:nvSpPr>
      <xdr:spPr>
        <a:xfrm>
          <a:off x="16967200" y="64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105173</xdr:rowOff>
    </xdr:from>
    <xdr:ext cx="762000" cy="259045"/>
    <xdr:sp macro="" textlink="">
      <xdr:nvSpPr>
        <xdr:cNvPr id="400" name="公債費負担の状況該当値テキスト"/>
        <xdr:cNvSpPr txBox="1"/>
      </xdr:nvSpPr>
      <xdr:spPr>
        <a:xfrm>
          <a:off x="17106900" y="627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127254</xdr:rowOff>
    </xdr:from>
    <xdr:to>
      <xdr:col>77</xdr:col>
      <xdr:colOff>95250</xdr:colOff>
      <xdr:row>38</xdr:row>
      <xdr:rowOff>57404</xdr:rowOff>
    </xdr:to>
    <xdr:sp macro="" textlink="">
      <xdr:nvSpPr>
        <xdr:cNvPr id="401" name="楕円 400"/>
        <xdr:cNvSpPr/>
      </xdr:nvSpPr>
      <xdr:spPr>
        <a:xfrm>
          <a:off x="16129000" y="64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67581</xdr:rowOff>
    </xdr:from>
    <xdr:ext cx="736600" cy="259045"/>
    <xdr:sp macro="" textlink="">
      <xdr:nvSpPr>
        <xdr:cNvPr id="402" name="テキスト ボックス 401"/>
        <xdr:cNvSpPr txBox="1"/>
      </xdr:nvSpPr>
      <xdr:spPr>
        <a:xfrm>
          <a:off x="15798800" y="623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4064</xdr:rowOff>
    </xdr:from>
    <xdr:to>
      <xdr:col>73</xdr:col>
      <xdr:colOff>44450</xdr:colOff>
      <xdr:row>38</xdr:row>
      <xdr:rowOff>105664</xdr:rowOff>
    </xdr:to>
    <xdr:sp macro="" textlink="">
      <xdr:nvSpPr>
        <xdr:cNvPr id="403" name="楕円 402"/>
        <xdr:cNvSpPr/>
      </xdr:nvSpPr>
      <xdr:spPr>
        <a:xfrm>
          <a:off x="152400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115841</xdr:rowOff>
    </xdr:from>
    <xdr:ext cx="762000" cy="259045"/>
    <xdr:sp macro="" textlink="">
      <xdr:nvSpPr>
        <xdr:cNvPr id="404" name="テキスト ボックス 403"/>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71628</xdr:rowOff>
    </xdr:from>
    <xdr:to>
      <xdr:col>68</xdr:col>
      <xdr:colOff>203200</xdr:colOff>
      <xdr:row>39</xdr:row>
      <xdr:rowOff>1778</xdr:rowOff>
    </xdr:to>
    <xdr:sp macro="" textlink="">
      <xdr:nvSpPr>
        <xdr:cNvPr id="405" name="楕円 404"/>
        <xdr:cNvSpPr/>
      </xdr:nvSpPr>
      <xdr:spPr>
        <a:xfrm>
          <a:off x="14351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11955</xdr:rowOff>
    </xdr:from>
    <xdr:ext cx="762000" cy="259045"/>
    <xdr:sp macro="" textlink="">
      <xdr:nvSpPr>
        <xdr:cNvPr id="406" name="テキスト ボックス 405"/>
        <xdr:cNvSpPr txBox="1"/>
      </xdr:nvSpPr>
      <xdr:spPr>
        <a:xfrm>
          <a:off x="14020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100584</xdr:rowOff>
    </xdr:from>
    <xdr:to>
      <xdr:col>64</xdr:col>
      <xdr:colOff>152400</xdr:colOff>
      <xdr:row>39</xdr:row>
      <xdr:rowOff>30734</xdr:rowOff>
    </xdr:to>
    <xdr:sp macro="" textlink="">
      <xdr:nvSpPr>
        <xdr:cNvPr id="407" name="楕円 406"/>
        <xdr:cNvSpPr/>
      </xdr:nvSpPr>
      <xdr:spPr>
        <a:xfrm>
          <a:off x="13462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40911</xdr:rowOff>
    </xdr:from>
    <xdr:ext cx="762000" cy="259045"/>
    <xdr:sp macro="" textlink="">
      <xdr:nvSpPr>
        <xdr:cNvPr id="408" name="テキスト ボックス 407"/>
        <xdr:cNvSpPr txBox="1"/>
      </xdr:nvSpPr>
      <xdr:spPr>
        <a:xfrm>
          <a:off x="13131800" y="638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類似団体平均値より低く、将来負担の健全度は確保されていると考えている。</a:t>
          </a:r>
          <a:endParaRPr lang="ja-JP" altLang="ja-JP" sz="1400">
            <a:effectLst/>
          </a:endParaRPr>
        </a:p>
        <a:p>
          <a:r>
            <a:rPr kumimoji="1" lang="ja-JP" altLang="ja-JP" sz="1100">
              <a:solidFill>
                <a:schemeClr val="dk1"/>
              </a:solidFill>
              <a:effectLst/>
              <a:latin typeface="+mn-lt"/>
              <a:ea typeface="+mn-ea"/>
              <a:cs typeface="+mn-cs"/>
            </a:rPr>
            <a:t>　今後も公債費の削減等により財政の健全化に努める。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139277</xdr:rowOff>
    </xdr:from>
    <xdr:to>
      <xdr:col>81</xdr:col>
      <xdr:colOff>44450</xdr:colOff>
      <xdr:row>14</xdr:row>
      <xdr:rowOff>162602</xdr:rowOff>
    </xdr:to>
    <xdr:cxnSp macro="">
      <xdr:nvCxnSpPr>
        <xdr:cNvPr id="442" name="直線コネクタ 441"/>
        <xdr:cNvCxnSpPr/>
      </xdr:nvCxnSpPr>
      <xdr:spPr>
        <a:xfrm>
          <a:off x="16179800" y="2539577"/>
          <a:ext cx="8382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165117</xdr:rowOff>
    </xdr:from>
    <xdr:ext cx="762000" cy="259045"/>
    <xdr:sp macro="" textlink="">
      <xdr:nvSpPr>
        <xdr:cNvPr id="443" name="将来負担の状況平均値テキスト"/>
        <xdr:cNvSpPr txBox="1"/>
      </xdr:nvSpPr>
      <xdr:spPr>
        <a:xfrm>
          <a:off x="17106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4" name="フローチャート: 判断 443"/>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139277</xdr:rowOff>
    </xdr:from>
    <xdr:to>
      <xdr:col>77</xdr:col>
      <xdr:colOff>44450</xdr:colOff>
      <xdr:row>14</xdr:row>
      <xdr:rowOff>165015</xdr:rowOff>
    </xdr:to>
    <xdr:cxnSp macro="">
      <xdr:nvCxnSpPr>
        <xdr:cNvPr id="445" name="直線コネクタ 444"/>
        <xdr:cNvCxnSpPr/>
      </xdr:nvCxnSpPr>
      <xdr:spPr>
        <a:xfrm flipV="1">
          <a:off x="15290800" y="2539577"/>
          <a:ext cx="8890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6" name="フローチャート: 判断 445"/>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136923</xdr:rowOff>
    </xdr:from>
    <xdr:ext cx="736600" cy="259045"/>
    <xdr:sp macro="" textlink="">
      <xdr:nvSpPr>
        <xdr:cNvPr id="447" name="テキスト ボックス 446"/>
        <xdr:cNvSpPr txBox="1"/>
      </xdr:nvSpPr>
      <xdr:spPr>
        <a:xfrm>
          <a:off x="15798800" y="2708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165015</xdr:rowOff>
    </xdr:from>
    <xdr:to>
      <xdr:col>72</xdr:col>
      <xdr:colOff>203200</xdr:colOff>
      <xdr:row>14</xdr:row>
      <xdr:rowOff>166624</xdr:rowOff>
    </xdr:to>
    <xdr:cxnSp macro="">
      <xdr:nvCxnSpPr>
        <xdr:cNvPr id="448" name="直線コネクタ 447"/>
        <xdr:cNvCxnSpPr/>
      </xdr:nvCxnSpPr>
      <xdr:spPr>
        <a:xfrm flipV="1">
          <a:off x="14401800" y="2565315"/>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61002</xdr:rowOff>
    </xdr:from>
    <xdr:to>
      <xdr:col>73</xdr:col>
      <xdr:colOff>44450</xdr:colOff>
      <xdr:row>15</xdr:row>
      <xdr:rowOff>162602</xdr:rowOff>
    </xdr:to>
    <xdr:sp macro="" textlink="">
      <xdr:nvSpPr>
        <xdr:cNvPr id="449" name="フローチャート: 判断 448"/>
        <xdr:cNvSpPr/>
      </xdr:nvSpPr>
      <xdr:spPr>
        <a:xfrm>
          <a:off x="15240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147379</xdr:rowOff>
    </xdr:from>
    <xdr:ext cx="762000" cy="259045"/>
    <xdr:sp macro="" textlink="">
      <xdr:nvSpPr>
        <xdr:cNvPr id="450" name="テキスト ボックス 449"/>
        <xdr:cNvSpPr txBox="1"/>
      </xdr:nvSpPr>
      <xdr:spPr>
        <a:xfrm>
          <a:off x="14909800" y="27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166624</xdr:rowOff>
    </xdr:from>
    <xdr:to>
      <xdr:col>68</xdr:col>
      <xdr:colOff>152400</xdr:colOff>
      <xdr:row>15</xdr:row>
      <xdr:rowOff>4826</xdr:rowOff>
    </xdr:to>
    <xdr:cxnSp macro="">
      <xdr:nvCxnSpPr>
        <xdr:cNvPr id="451" name="直線コネクタ 450"/>
        <xdr:cNvCxnSpPr/>
      </xdr:nvCxnSpPr>
      <xdr:spPr>
        <a:xfrm flipV="1">
          <a:off x="13512800" y="25669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81111</xdr:rowOff>
    </xdr:from>
    <xdr:to>
      <xdr:col>68</xdr:col>
      <xdr:colOff>203200</xdr:colOff>
      <xdr:row>16</xdr:row>
      <xdr:rowOff>11261</xdr:rowOff>
    </xdr:to>
    <xdr:sp macro="" textlink="">
      <xdr:nvSpPr>
        <xdr:cNvPr id="452" name="フローチャート: 判断 451"/>
        <xdr:cNvSpPr/>
      </xdr:nvSpPr>
      <xdr:spPr>
        <a:xfrm>
          <a:off x="14351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167488</xdr:rowOff>
    </xdr:from>
    <xdr:ext cx="762000" cy="259045"/>
    <xdr:sp macro="" textlink="">
      <xdr:nvSpPr>
        <xdr:cNvPr id="453" name="テキスト ボックス 452"/>
        <xdr:cNvSpPr txBox="1"/>
      </xdr:nvSpPr>
      <xdr:spPr>
        <a:xfrm>
          <a:off x="14020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54" name="フローチャート: 判断 453"/>
        <xdr:cNvSpPr/>
      </xdr:nvSpPr>
      <xdr:spPr>
        <a:xfrm>
          <a:off x="13462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41080</xdr:rowOff>
    </xdr:from>
    <xdr:ext cx="762000" cy="259045"/>
    <xdr:sp macro="" textlink="">
      <xdr:nvSpPr>
        <xdr:cNvPr id="455" name="テキスト ボックス 454"/>
        <xdr:cNvSpPr txBox="1"/>
      </xdr:nvSpPr>
      <xdr:spPr>
        <a:xfrm>
          <a:off x="13131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111802</xdr:rowOff>
    </xdr:from>
    <xdr:to>
      <xdr:col>81</xdr:col>
      <xdr:colOff>95250</xdr:colOff>
      <xdr:row>15</xdr:row>
      <xdr:rowOff>41952</xdr:rowOff>
    </xdr:to>
    <xdr:sp macro="" textlink="">
      <xdr:nvSpPr>
        <xdr:cNvPr id="461" name="楕円 460"/>
        <xdr:cNvSpPr/>
      </xdr:nvSpPr>
      <xdr:spPr>
        <a:xfrm>
          <a:off x="16967200" y="25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128329</xdr:rowOff>
    </xdr:from>
    <xdr:ext cx="762000" cy="259045"/>
    <xdr:sp macro="" textlink="">
      <xdr:nvSpPr>
        <xdr:cNvPr id="462" name="将来負担の状況該当値テキスト"/>
        <xdr:cNvSpPr txBox="1"/>
      </xdr:nvSpPr>
      <xdr:spPr>
        <a:xfrm>
          <a:off x="17106900" y="2357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88477</xdr:rowOff>
    </xdr:from>
    <xdr:to>
      <xdr:col>77</xdr:col>
      <xdr:colOff>95250</xdr:colOff>
      <xdr:row>15</xdr:row>
      <xdr:rowOff>18627</xdr:rowOff>
    </xdr:to>
    <xdr:sp macro="" textlink="">
      <xdr:nvSpPr>
        <xdr:cNvPr id="463" name="楕円 462"/>
        <xdr:cNvSpPr/>
      </xdr:nvSpPr>
      <xdr:spPr>
        <a:xfrm>
          <a:off x="16129000" y="248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28804</xdr:rowOff>
    </xdr:from>
    <xdr:ext cx="736600" cy="259045"/>
    <xdr:sp macro="" textlink="">
      <xdr:nvSpPr>
        <xdr:cNvPr id="464" name="テキスト ボックス 463"/>
        <xdr:cNvSpPr txBox="1"/>
      </xdr:nvSpPr>
      <xdr:spPr>
        <a:xfrm>
          <a:off x="15798800" y="225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114215</xdr:rowOff>
    </xdr:from>
    <xdr:to>
      <xdr:col>73</xdr:col>
      <xdr:colOff>44450</xdr:colOff>
      <xdr:row>15</xdr:row>
      <xdr:rowOff>44365</xdr:rowOff>
    </xdr:to>
    <xdr:sp macro="" textlink="">
      <xdr:nvSpPr>
        <xdr:cNvPr id="465" name="楕円 464"/>
        <xdr:cNvSpPr/>
      </xdr:nvSpPr>
      <xdr:spPr>
        <a:xfrm>
          <a:off x="15240000" y="25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54542</xdr:rowOff>
    </xdr:from>
    <xdr:ext cx="762000" cy="259045"/>
    <xdr:sp macro="" textlink="">
      <xdr:nvSpPr>
        <xdr:cNvPr id="466" name="テキスト ボックス 465"/>
        <xdr:cNvSpPr txBox="1"/>
      </xdr:nvSpPr>
      <xdr:spPr>
        <a:xfrm>
          <a:off x="14909800" y="228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115824</xdr:rowOff>
    </xdr:from>
    <xdr:to>
      <xdr:col>68</xdr:col>
      <xdr:colOff>203200</xdr:colOff>
      <xdr:row>15</xdr:row>
      <xdr:rowOff>45974</xdr:rowOff>
    </xdr:to>
    <xdr:sp macro="" textlink="">
      <xdr:nvSpPr>
        <xdr:cNvPr id="467" name="楕円 466"/>
        <xdr:cNvSpPr/>
      </xdr:nvSpPr>
      <xdr:spPr>
        <a:xfrm>
          <a:off x="14351000" y="251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56151</xdr:rowOff>
    </xdr:from>
    <xdr:ext cx="762000" cy="259045"/>
    <xdr:sp macro="" textlink="">
      <xdr:nvSpPr>
        <xdr:cNvPr id="468" name="テキスト ボックス 467"/>
        <xdr:cNvSpPr txBox="1"/>
      </xdr:nvSpPr>
      <xdr:spPr>
        <a:xfrm>
          <a:off x="14020800" y="228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69" name="楕円 468"/>
        <xdr:cNvSpPr/>
      </xdr:nvSpPr>
      <xdr:spPr>
        <a:xfrm>
          <a:off x="13462000" y="25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70" name="テキスト ボックス 469"/>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604,631
601,641
547.58
249,956,714
242,420,646
5,953,912
131,196,323
270,579,012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人当たりの職員数が少ないことから、人件費も低い状況にある。</a:t>
          </a:r>
          <a:endParaRPr lang="ja-JP" altLang="ja-JP" sz="1400">
            <a:effectLst/>
          </a:endParaRPr>
        </a:p>
        <a:p>
          <a:r>
            <a:rPr kumimoji="1" lang="ja-JP" altLang="ja-JP" sz="1100">
              <a:solidFill>
                <a:schemeClr val="dk1"/>
              </a:solidFill>
              <a:effectLst/>
              <a:latin typeface="+mn-lt"/>
              <a:ea typeface="+mn-ea"/>
              <a:cs typeface="+mn-cs"/>
            </a:rPr>
            <a:t>　今後も、事務の効率化等を図るとともに、外部委託等により、</a:t>
          </a:r>
          <a:r>
            <a:rPr kumimoji="1" lang="ja-JP" altLang="en-US" sz="1100">
              <a:solidFill>
                <a:schemeClr val="dk1"/>
              </a:solidFill>
              <a:effectLst/>
              <a:latin typeface="+mn-lt"/>
              <a:ea typeface="+mn-ea"/>
              <a:cs typeface="+mn-cs"/>
            </a:rPr>
            <a:t>適切な</a:t>
          </a:r>
          <a:r>
            <a:rPr kumimoji="1" lang="ja-JP" altLang="ja-JP" sz="1100">
              <a:solidFill>
                <a:schemeClr val="dk1"/>
              </a:solidFill>
              <a:effectLst/>
              <a:latin typeface="+mn-lt"/>
              <a:ea typeface="+mn-ea"/>
              <a:cs typeface="+mn-cs"/>
            </a:rPr>
            <a:t>人件費の</a:t>
          </a:r>
          <a:r>
            <a:rPr kumimoji="1" lang="ja-JP" altLang="en-US" sz="1100">
              <a:solidFill>
                <a:schemeClr val="dk1"/>
              </a:solidFill>
              <a:effectLst/>
              <a:latin typeface="+mn-lt"/>
              <a:ea typeface="+mn-ea"/>
              <a:cs typeface="+mn-cs"/>
            </a:rPr>
            <a:t>管理</a:t>
          </a:r>
          <a:r>
            <a:rPr kumimoji="1" lang="ja-JP" altLang="ja-JP" sz="1100">
              <a:solidFill>
                <a:schemeClr val="dk1"/>
              </a:solidFill>
              <a:effectLst/>
              <a:latin typeface="+mn-lt"/>
              <a:ea typeface="+mn-ea"/>
              <a:cs typeface="+mn-cs"/>
            </a:rPr>
            <a:t>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58420</xdr:rowOff>
    </xdr:to>
    <xdr:cxnSp macro="">
      <xdr:nvCxnSpPr>
        <xdr:cNvPr id="66" name="直線コネクタ 65"/>
        <xdr:cNvCxnSpPr/>
      </xdr:nvCxnSpPr>
      <xdr:spPr>
        <a:xfrm>
          <a:off x="3987800" y="6230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36</xdr:row>
      <xdr:rowOff>58420</xdr:rowOff>
    </xdr:to>
    <xdr:cxnSp macro="">
      <xdr:nvCxnSpPr>
        <xdr:cNvPr id="69" name="直線コネクタ 68"/>
        <xdr:cNvCxnSpPr/>
      </xdr:nvCxnSpPr>
      <xdr:spPr>
        <a:xfrm>
          <a:off x="3098800" y="621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43180</xdr:rowOff>
    </xdr:to>
    <xdr:cxnSp macro="">
      <xdr:nvCxnSpPr>
        <xdr:cNvPr id="72" name="直線コネクタ 71"/>
        <xdr:cNvCxnSpPr/>
      </xdr:nvCxnSpPr>
      <xdr:spPr>
        <a:xfrm>
          <a:off x="2209800" y="6184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20320</xdr:rowOff>
    </xdr:to>
    <xdr:cxnSp macro="">
      <xdr:nvCxnSpPr>
        <xdr:cNvPr id="75" name="直線コネクタ 74"/>
        <xdr:cNvCxnSpPr/>
      </xdr:nvCxnSpPr>
      <xdr:spPr>
        <a:xfrm flipV="1">
          <a:off x="1320800" y="6184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6"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8" name="テキスト ボックス 87"/>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90" name="テキスト ボックス 89"/>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1" name="楕円 90"/>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2" name="テキスト ボックス 91"/>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93" name="楕円 92"/>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94" name="テキスト ボックス 93"/>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類似団体平均値より低くなっており、健全な財政に寄与しているものと考えている。</a:t>
          </a:r>
          <a:endParaRPr lang="ja-JP" altLang="ja-JP" sz="1400">
            <a:effectLst/>
          </a:endParaRPr>
        </a:p>
        <a:p>
          <a:r>
            <a:rPr kumimoji="1" lang="ja-JP" altLang="ja-JP" sz="1100">
              <a:solidFill>
                <a:schemeClr val="dk1"/>
              </a:solidFill>
              <a:effectLst/>
              <a:latin typeface="+mn-lt"/>
              <a:ea typeface="+mn-ea"/>
              <a:cs typeface="+mn-cs"/>
            </a:rPr>
            <a:t>　今後も、過去の実績等によらず、改めて必要性や効率性等を十分に検討し、見直し・合理化に努める。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xdr:cNvCxnSpPr/>
      </xdr:nvCxnSpPr>
      <xdr:spPr>
        <a:xfrm flipV="1">
          <a:off x="16510000" y="2184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14</xdr:row>
      <xdr:rowOff>50800</xdr:rowOff>
    </xdr:to>
    <xdr:cxnSp macro="">
      <xdr:nvCxnSpPr>
        <xdr:cNvPr id="127" name="直線コネクタ 126"/>
        <xdr:cNvCxnSpPr/>
      </xdr:nvCxnSpPr>
      <xdr:spPr>
        <a:xfrm>
          <a:off x="15671800" y="245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137177</xdr:rowOff>
    </xdr:from>
    <xdr:ext cx="762000" cy="259045"/>
    <xdr:sp macro="" textlink="">
      <xdr:nvSpPr>
        <xdr:cNvPr id="128" name="物件費平均値テキスト"/>
        <xdr:cNvSpPr txBox="1"/>
      </xdr:nvSpPr>
      <xdr:spPr>
        <a:xfrm>
          <a:off x="16598900" y="253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38100</xdr:rowOff>
    </xdr:from>
    <xdr:to>
      <xdr:col>78</xdr:col>
      <xdr:colOff>69850</xdr:colOff>
      <xdr:row>14</xdr:row>
      <xdr:rowOff>50800</xdr:rowOff>
    </xdr:to>
    <xdr:cxnSp macro="">
      <xdr:nvCxnSpPr>
        <xdr:cNvPr id="130" name="直線コネクタ 129"/>
        <xdr:cNvCxnSpPr/>
      </xdr:nvCxnSpPr>
      <xdr:spPr>
        <a:xfrm>
          <a:off x="14782800" y="243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139700</xdr:rowOff>
    </xdr:from>
    <xdr:to>
      <xdr:col>78</xdr:col>
      <xdr:colOff>120650</xdr:colOff>
      <xdr:row>15</xdr:row>
      <xdr:rowOff>69850</xdr:rowOff>
    </xdr:to>
    <xdr:sp macro="" textlink="">
      <xdr:nvSpPr>
        <xdr:cNvPr id="131" name="フローチャート: 判断 130"/>
        <xdr:cNvSpPr/>
      </xdr:nvSpPr>
      <xdr:spPr>
        <a:xfrm>
          <a:off x="15621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38100</xdr:rowOff>
    </xdr:from>
    <xdr:to>
      <xdr:col>73</xdr:col>
      <xdr:colOff>180975</xdr:colOff>
      <xdr:row>14</xdr:row>
      <xdr:rowOff>38100</xdr:rowOff>
    </xdr:to>
    <xdr:cxnSp macro="">
      <xdr:nvCxnSpPr>
        <xdr:cNvPr id="133" name="直線コネクタ 132"/>
        <xdr:cNvCxnSpPr/>
      </xdr:nvCxnSpPr>
      <xdr:spPr>
        <a:xfrm>
          <a:off x="13893800" y="243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114300</xdr:rowOff>
    </xdr:from>
    <xdr:to>
      <xdr:col>74</xdr:col>
      <xdr:colOff>31750</xdr:colOff>
      <xdr:row>15</xdr:row>
      <xdr:rowOff>44450</xdr:rowOff>
    </xdr:to>
    <xdr:sp macro="" textlink="">
      <xdr:nvSpPr>
        <xdr:cNvPr id="134" name="フローチャート: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5" name="テキスト ボックス 134"/>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xdr:rowOff>
    </xdr:from>
    <xdr:to>
      <xdr:col>69</xdr:col>
      <xdr:colOff>92075</xdr:colOff>
      <xdr:row>14</xdr:row>
      <xdr:rowOff>38100</xdr:rowOff>
    </xdr:to>
    <xdr:cxnSp macro="">
      <xdr:nvCxnSpPr>
        <xdr:cNvPr id="136" name="直線コネクタ 135"/>
        <xdr:cNvCxnSpPr/>
      </xdr:nvCxnSpPr>
      <xdr:spPr>
        <a:xfrm>
          <a:off x="13004800" y="2413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63500</xdr:rowOff>
    </xdr:from>
    <xdr:to>
      <xdr:col>69</xdr:col>
      <xdr:colOff>142875</xdr:colOff>
      <xdr:row>14</xdr:row>
      <xdr:rowOff>165100</xdr:rowOff>
    </xdr:to>
    <xdr:sp macro="" textlink="">
      <xdr:nvSpPr>
        <xdr:cNvPr id="137" name="フローチャート: 判断 136"/>
        <xdr:cNvSpPr/>
      </xdr:nvSpPr>
      <xdr:spPr>
        <a:xfrm>
          <a:off x="13843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8" name="テキスト ボックス 137"/>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137177</xdr:rowOff>
    </xdr:from>
    <xdr:ext cx="762000" cy="259045"/>
    <xdr:sp macro="" textlink="">
      <xdr:nvSpPr>
        <xdr:cNvPr id="140" name="テキスト ボックス 139"/>
        <xdr:cNvSpPr txBox="1"/>
      </xdr:nvSpPr>
      <xdr:spPr>
        <a:xfrm>
          <a:off x="12623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0</xdr:rowOff>
    </xdr:from>
    <xdr:to>
      <xdr:col>82</xdr:col>
      <xdr:colOff>158750</xdr:colOff>
      <xdr:row>14</xdr:row>
      <xdr:rowOff>101600</xdr:rowOff>
    </xdr:to>
    <xdr:sp macro="" textlink="">
      <xdr:nvSpPr>
        <xdr:cNvPr id="146" name="楕円 145"/>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16527</xdr:rowOff>
    </xdr:from>
    <xdr:ext cx="762000" cy="259045"/>
    <xdr:sp macro="" textlink="">
      <xdr:nvSpPr>
        <xdr:cNvPr id="147" name="物件費該当値テキスト"/>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48" name="楕円 147"/>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49" name="テキスト ボックス 148"/>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158750</xdr:rowOff>
    </xdr:from>
    <xdr:to>
      <xdr:col>74</xdr:col>
      <xdr:colOff>31750</xdr:colOff>
      <xdr:row>14</xdr:row>
      <xdr:rowOff>88900</xdr:rowOff>
    </xdr:to>
    <xdr:sp macro="" textlink="">
      <xdr:nvSpPr>
        <xdr:cNvPr id="150" name="楕円 149"/>
        <xdr:cNvSpPr/>
      </xdr:nvSpPr>
      <xdr:spPr>
        <a:xfrm>
          <a:off x="14732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99077</xdr:rowOff>
    </xdr:from>
    <xdr:ext cx="762000" cy="259045"/>
    <xdr:sp macro="" textlink="">
      <xdr:nvSpPr>
        <xdr:cNvPr id="151" name="テキスト ボックス 150"/>
        <xdr:cNvSpPr txBox="1"/>
      </xdr:nvSpPr>
      <xdr:spPr>
        <a:xfrm>
          <a:off x="14401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158750</xdr:rowOff>
    </xdr:from>
    <xdr:to>
      <xdr:col>69</xdr:col>
      <xdr:colOff>142875</xdr:colOff>
      <xdr:row>14</xdr:row>
      <xdr:rowOff>88900</xdr:rowOff>
    </xdr:to>
    <xdr:sp macro="" textlink="">
      <xdr:nvSpPr>
        <xdr:cNvPr id="152" name="楕円 151"/>
        <xdr:cNvSpPr/>
      </xdr:nvSpPr>
      <xdr:spPr>
        <a:xfrm>
          <a:off x="13843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99077</xdr:rowOff>
    </xdr:from>
    <xdr:ext cx="762000" cy="259045"/>
    <xdr:sp macro="" textlink="">
      <xdr:nvSpPr>
        <xdr:cNvPr id="153" name="テキスト ボックス 152"/>
        <xdr:cNvSpPr txBox="1"/>
      </xdr:nvSpPr>
      <xdr:spPr>
        <a:xfrm>
          <a:off x="13512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54" name="楕円 153"/>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55" name="テキスト ボックス 154"/>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子育て支援に要する経費</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障害福祉に要する経費の</a:t>
          </a:r>
          <a:r>
            <a:rPr kumimoji="1" lang="ja-JP" altLang="ja-JP" sz="1100">
              <a:solidFill>
                <a:schemeClr val="dk1"/>
              </a:solidFill>
              <a:effectLst/>
              <a:latin typeface="+mn-lt"/>
              <a:ea typeface="+mn-ea"/>
              <a:cs typeface="+mn-cs"/>
            </a:rPr>
            <a:t>増等により、類似団体の平均値より高くなっている。</a:t>
          </a:r>
          <a:endParaRPr lang="ja-JP" altLang="ja-JP" sz="1400">
            <a:effectLst/>
          </a:endParaRPr>
        </a:p>
        <a:p>
          <a:r>
            <a:rPr kumimoji="1" lang="ja-JP" altLang="ja-JP" sz="1100">
              <a:solidFill>
                <a:schemeClr val="dk1"/>
              </a:solidFill>
              <a:effectLst/>
              <a:latin typeface="+mn-lt"/>
              <a:ea typeface="+mn-ea"/>
              <a:cs typeface="+mn-cs"/>
            </a:rPr>
            <a:t>　今後も、資格審査の適正化に取り組むとともに、市の単独事業については、改めて費用対効果等を検証して、見直しを行うなど、扶助費の抑制に努める。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3" name="直線コネクタ 182"/>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4"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139700</xdr:rowOff>
    </xdr:from>
    <xdr:to>
      <xdr:col>24</xdr:col>
      <xdr:colOff>25400</xdr:colOff>
      <xdr:row>61</xdr:row>
      <xdr:rowOff>19050</xdr:rowOff>
    </xdr:to>
    <xdr:cxnSp macro="">
      <xdr:nvCxnSpPr>
        <xdr:cNvPr id="188" name="直線コネクタ 187"/>
        <xdr:cNvCxnSpPr/>
      </xdr:nvCxnSpPr>
      <xdr:spPr>
        <a:xfrm>
          <a:off x="3987800" y="10426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158750</xdr:rowOff>
    </xdr:from>
    <xdr:to>
      <xdr:col>19</xdr:col>
      <xdr:colOff>187325</xdr:colOff>
      <xdr:row>60</xdr:row>
      <xdr:rowOff>139700</xdr:rowOff>
    </xdr:to>
    <xdr:cxnSp macro="">
      <xdr:nvCxnSpPr>
        <xdr:cNvPr id="191" name="直線コネクタ 190"/>
        <xdr:cNvCxnSpPr/>
      </xdr:nvCxnSpPr>
      <xdr:spPr>
        <a:xfrm>
          <a:off x="3098800" y="10274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2" name="フローチャート: 判断 191"/>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3" name="テキスト ボックス 192"/>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95250</xdr:rowOff>
    </xdr:from>
    <xdr:to>
      <xdr:col>15</xdr:col>
      <xdr:colOff>98425</xdr:colOff>
      <xdr:row>59</xdr:row>
      <xdr:rowOff>158750</xdr:rowOff>
    </xdr:to>
    <xdr:cxnSp macro="">
      <xdr:nvCxnSpPr>
        <xdr:cNvPr id="194" name="直線コネクタ 193"/>
        <xdr:cNvCxnSpPr/>
      </xdr:nvCxnSpPr>
      <xdr:spPr>
        <a:xfrm>
          <a:off x="2209800" y="10210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5" name="フローチャート: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6" name="テキスト ボックス 195"/>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95250</xdr:rowOff>
    </xdr:from>
    <xdr:to>
      <xdr:col>11</xdr:col>
      <xdr:colOff>9525</xdr:colOff>
      <xdr:row>60</xdr:row>
      <xdr:rowOff>12700</xdr:rowOff>
    </xdr:to>
    <xdr:cxnSp macro="">
      <xdr:nvCxnSpPr>
        <xdr:cNvPr id="197" name="直線コネクタ 196"/>
        <xdr:cNvCxnSpPr/>
      </xdr:nvCxnSpPr>
      <xdr:spPr>
        <a:xfrm flipV="1">
          <a:off x="1320800" y="10210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8" name="フローチャート: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9" name="テキスト ボックス 198"/>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0" name="フローチャート: 判断 199"/>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201" name="テキスト ボックス 200"/>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139700</xdr:rowOff>
    </xdr:from>
    <xdr:to>
      <xdr:col>24</xdr:col>
      <xdr:colOff>76200</xdr:colOff>
      <xdr:row>61</xdr:row>
      <xdr:rowOff>69850</xdr:rowOff>
    </xdr:to>
    <xdr:sp macro="" textlink="">
      <xdr:nvSpPr>
        <xdr:cNvPr id="207" name="楕円 206"/>
        <xdr:cNvSpPr/>
      </xdr:nvSpPr>
      <xdr:spPr>
        <a:xfrm>
          <a:off x="47752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111777</xdr:rowOff>
    </xdr:from>
    <xdr:ext cx="762000" cy="259045"/>
    <xdr:sp macro="" textlink="">
      <xdr:nvSpPr>
        <xdr:cNvPr id="208" name="扶助費該当値テキスト"/>
        <xdr:cNvSpPr txBox="1"/>
      </xdr:nvSpPr>
      <xdr:spPr>
        <a:xfrm>
          <a:off x="49149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88900</xdr:rowOff>
    </xdr:from>
    <xdr:to>
      <xdr:col>20</xdr:col>
      <xdr:colOff>38100</xdr:colOff>
      <xdr:row>61</xdr:row>
      <xdr:rowOff>19050</xdr:rowOff>
    </xdr:to>
    <xdr:sp macro="" textlink="">
      <xdr:nvSpPr>
        <xdr:cNvPr id="209" name="楕円 208"/>
        <xdr:cNvSpPr/>
      </xdr:nvSpPr>
      <xdr:spPr>
        <a:xfrm>
          <a:off x="39370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3827</xdr:rowOff>
    </xdr:from>
    <xdr:ext cx="736600" cy="259045"/>
    <xdr:sp macro="" textlink="">
      <xdr:nvSpPr>
        <xdr:cNvPr id="210" name="テキスト ボックス 209"/>
        <xdr:cNvSpPr txBox="1"/>
      </xdr:nvSpPr>
      <xdr:spPr>
        <a:xfrm>
          <a:off x="3606800" y="1046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107950</xdr:rowOff>
    </xdr:from>
    <xdr:to>
      <xdr:col>15</xdr:col>
      <xdr:colOff>149225</xdr:colOff>
      <xdr:row>60</xdr:row>
      <xdr:rowOff>38100</xdr:rowOff>
    </xdr:to>
    <xdr:sp macro="" textlink="">
      <xdr:nvSpPr>
        <xdr:cNvPr id="211" name="楕円 210"/>
        <xdr:cNvSpPr/>
      </xdr:nvSpPr>
      <xdr:spPr>
        <a:xfrm>
          <a:off x="3048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22877</xdr:rowOff>
    </xdr:from>
    <xdr:ext cx="762000" cy="259045"/>
    <xdr:sp macro="" textlink="">
      <xdr:nvSpPr>
        <xdr:cNvPr id="212" name="テキスト ボックス 211"/>
        <xdr:cNvSpPr txBox="1"/>
      </xdr:nvSpPr>
      <xdr:spPr>
        <a:xfrm>
          <a:off x="2717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44450</xdr:rowOff>
    </xdr:from>
    <xdr:to>
      <xdr:col>11</xdr:col>
      <xdr:colOff>60325</xdr:colOff>
      <xdr:row>59</xdr:row>
      <xdr:rowOff>146050</xdr:rowOff>
    </xdr:to>
    <xdr:sp macro="" textlink="">
      <xdr:nvSpPr>
        <xdr:cNvPr id="213" name="楕円 212"/>
        <xdr:cNvSpPr/>
      </xdr:nvSpPr>
      <xdr:spPr>
        <a:xfrm>
          <a:off x="2159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130827</xdr:rowOff>
    </xdr:from>
    <xdr:ext cx="762000" cy="259045"/>
    <xdr:sp macro="" textlink="">
      <xdr:nvSpPr>
        <xdr:cNvPr id="214" name="テキスト ボックス 213"/>
        <xdr:cNvSpPr txBox="1"/>
      </xdr:nvSpPr>
      <xdr:spPr>
        <a:xfrm>
          <a:off x="1828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133350</xdr:rowOff>
    </xdr:from>
    <xdr:to>
      <xdr:col>6</xdr:col>
      <xdr:colOff>171450</xdr:colOff>
      <xdr:row>60</xdr:row>
      <xdr:rowOff>63500</xdr:rowOff>
    </xdr:to>
    <xdr:sp macro="" textlink="">
      <xdr:nvSpPr>
        <xdr:cNvPr id="215" name="楕円 214"/>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48277</xdr:rowOff>
    </xdr:from>
    <xdr:ext cx="762000" cy="259045"/>
    <xdr:sp macro="" textlink="">
      <xdr:nvSpPr>
        <xdr:cNvPr id="216" name="テキスト ボックス 215"/>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類似団体とほぼ同水準で推移しており、健全な財政に寄与しているものと考えている。</a:t>
          </a:r>
          <a:endParaRPr lang="ja-JP" altLang="ja-JP" sz="1400">
            <a:effectLst/>
          </a:endParaRPr>
        </a:p>
        <a:p>
          <a:r>
            <a:rPr kumimoji="1" lang="ja-JP" altLang="ja-JP" sz="1100">
              <a:solidFill>
                <a:schemeClr val="dk1"/>
              </a:solidFill>
              <a:effectLst/>
              <a:latin typeface="+mn-lt"/>
              <a:ea typeface="+mn-ea"/>
              <a:cs typeface="+mn-cs"/>
            </a:rPr>
            <a:t>　今後も、他会計への繰出金を抑制するなど、普通会計への負担を減らしていくよう努める。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4" name="直線コネクタ 243"/>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5"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104140</xdr:rowOff>
    </xdr:to>
    <xdr:cxnSp macro="">
      <xdr:nvCxnSpPr>
        <xdr:cNvPr id="249" name="直線コネクタ 248"/>
        <xdr:cNvCxnSpPr/>
      </xdr:nvCxnSpPr>
      <xdr:spPr>
        <a:xfrm>
          <a:off x="15671800" y="9682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73660</xdr:rowOff>
    </xdr:from>
    <xdr:to>
      <xdr:col>78</xdr:col>
      <xdr:colOff>69850</xdr:colOff>
      <xdr:row>56</xdr:row>
      <xdr:rowOff>81280</xdr:rowOff>
    </xdr:to>
    <xdr:cxnSp macro="">
      <xdr:nvCxnSpPr>
        <xdr:cNvPr id="252" name="直線コネクタ 251"/>
        <xdr:cNvCxnSpPr/>
      </xdr:nvCxnSpPr>
      <xdr:spPr>
        <a:xfrm>
          <a:off x="14782800" y="9674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3" name="フローチャート: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4" name="テキスト ボックス 253"/>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43180</xdr:rowOff>
    </xdr:from>
    <xdr:to>
      <xdr:col>73</xdr:col>
      <xdr:colOff>180975</xdr:colOff>
      <xdr:row>56</xdr:row>
      <xdr:rowOff>73660</xdr:rowOff>
    </xdr:to>
    <xdr:cxnSp macro="">
      <xdr:nvCxnSpPr>
        <xdr:cNvPr id="255" name="直線コネクタ 254"/>
        <xdr:cNvCxnSpPr/>
      </xdr:nvCxnSpPr>
      <xdr:spPr>
        <a:xfrm>
          <a:off x="13893800" y="9644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6" name="フローチャート: 判断 255"/>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132097</xdr:rowOff>
    </xdr:from>
    <xdr:ext cx="762000" cy="259045"/>
    <xdr:sp macro="" textlink="">
      <xdr:nvSpPr>
        <xdr:cNvPr id="257" name="テキスト ボックス 256"/>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43180</xdr:rowOff>
    </xdr:from>
    <xdr:to>
      <xdr:col>69</xdr:col>
      <xdr:colOff>92075</xdr:colOff>
      <xdr:row>56</xdr:row>
      <xdr:rowOff>43180</xdr:rowOff>
    </xdr:to>
    <xdr:cxnSp macro="">
      <xdr:nvCxnSpPr>
        <xdr:cNvPr id="258" name="直線コネクタ 257"/>
        <xdr:cNvCxnSpPr/>
      </xdr:nvCxnSpPr>
      <xdr:spPr>
        <a:xfrm>
          <a:off x="13004800" y="9644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xdr:rowOff>
    </xdr:from>
    <xdr:to>
      <xdr:col>69</xdr:col>
      <xdr:colOff>142875</xdr:colOff>
      <xdr:row>56</xdr:row>
      <xdr:rowOff>116840</xdr:rowOff>
    </xdr:to>
    <xdr:sp macro="" textlink="">
      <xdr:nvSpPr>
        <xdr:cNvPr id="259" name="フローチャート: 判断 258"/>
        <xdr:cNvSpPr/>
      </xdr:nvSpPr>
      <xdr:spPr>
        <a:xfrm>
          <a:off x="13843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101617</xdr:rowOff>
    </xdr:from>
    <xdr:ext cx="762000" cy="259045"/>
    <xdr:sp macro="" textlink="">
      <xdr:nvSpPr>
        <xdr:cNvPr id="260" name="テキスト ボックス 259"/>
        <xdr:cNvSpPr txBox="1"/>
      </xdr:nvSpPr>
      <xdr:spPr>
        <a:xfrm>
          <a:off x="13512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61" name="フローチャート: 判断 260"/>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62" name="テキスト ボックス 261"/>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8" name="楕円 267"/>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69867</xdr:rowOff>
    </xdr:from>
    <xdr:ext cx="762000" cy="259045"/>
    <xdr:sp macro="" textlink="">
      <xdr:nvSpPr>
        <xdr:cNvPr id="269"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70" name="楕円 269"/>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71" name="テキスト ボックス 270"/>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22860</xdr:rowOff>
    </xdr:from>
    <xdr:to>
      <xdr:col>74</xdr:col>
      <xdr:colOff>31750</xdr:colOff>
      <xdr:row>56</xdr:row>
      <xdr:rowOff>124460</xdr:rowOff>
    </xdr:to>
    <xdr:sp macro="" textlink="">
      <xdr:nvSpPr>
        <xdr:cNvPr id="272" name="楕円 271"/>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134637</xdr:rowOff>
    </xdr:from>
    <xdr:ext cx="762000" cy="259045"/>
    <xdr:sp macro="" textlink="">
      <xdr:nvSpPr>
        <xdr:cNvPr id="273" name="テキスト ボックス 272"/>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163830</xdr:rowOff>
    </xdr:from>
    <xdr:to>
      <xdr:col>69</xdr:col>
      <xdr:colOff>142875</xdr:colOff>
      <xdr:row>56</xdr:row>
      <xdr:rowOff>93980</xdr:rowOff>
    </xdr:to>
    <xdr:sp macro="" textlink="">
      <xdr:nvSpPr>
        <xdr:cNvPr id="274" name="楕円 273"/>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75" name="テキスト ボックス 274"/>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76" name="楕円 275"/>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78757</xdr:rowOff>
    </xdr:from>
    <xdr:ext cx="762000" cy="259045"/>
    <xdr:sp macro="" textlink="">
      <xdr:nvSpPr>
        <xdr:cNvPr id="277" name="テキスト ボックス 276"/>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類似団体平均値より低くなっており、健全な財政に寄与しているものと考えている。</a:t>
          </a:r>
          <a:endParaRPr lang="ja-JP" altLang="ja-JP" sz="1400">
            <a:effectLst/>
          </a:endParaRPr>
        </a:p>
        <a:p>
          <a:r>
            <a:rPr kumimoji="1" lang="ja-JP" altLang="ja-JP" sz="1100">
              <a:solidFill>
                <a:schemeClr val="dk1"/>
              </a:solidFill>
              <a:effectLst/>
              <a:latin typeface="+mn-lt"/>
              <a:ea typeface="+mn-ea"/>
              <a:cs typeface="+mn-cs"/>
            </a:rPr>
            <a:t>　「補助金見直しの指針」等に基づき、事業実績の精査や団体自立のための指導等の取組みを行ってきており、今後も、引き続き、同指針等に基づき積極的な見直しに努める。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5" name="直線コネクタ 304"/>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6" name="補助費等最小値テキスト"/>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7" name="直線コネクタ 306"/>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146050</xdr:rowOff>
    </xdr:from>
    <xdr:to>
      <xdr:col>82</xdr:col>
      <xdr:colOff>107950</xdr:colOff>
      <xdr:row>34</xdr:row>
      <xdr:rowOff>0</xdr:rowOff>
    </xdr:to>
    <xdr:cxnSp macro="">
      <xdr:nvCxnSpPr>
        <xdr:cNvPr id="310" name="直線コネクタ 309"/>
        <xdr:cNvCxnSpPr/>
      </xdr:nvCxnSpPr>
      <xdr:spPr>
        <a:xfrm flipV="1">
          <a:off x="15671800" y="5803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11"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2" name="フローチャート: 判断 311"/>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120650</xdr:rowOff>
    </xdr:from>
    <xdr:to>
      <xdr:col>78</xdr:col>
      <xdr:colOff>69850</xdr:colOff>
      <xdr:row>34</xdr:row>
      <xdr:rowOff>0</xdr:rowOff>
    </xdr:to>
    <xdr:cxnSp macro="">
      <xdr:nvCxnSpPr>
        <xdr:cNvPr id="313" name="直線コネクタ 312"/>
        <xdr:cNvCxnSpPr/>
      </xdr:nvCxnSpPr>
      <xdr:spPr>
        <a:xfrm>
          <a:off x="14782800" y="5778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314" name="フローチャート: 判断 313"/>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16527</xdr:rowOff>
    </xdr:from>
    <xdr:ext cx="736600" cy="259045"/>
    <xdr:sp macro="" textlink="">
      <xdr:nvSpPr>
        <xdr:cNvPr id="315" name="テキスト ボックス 314"/>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120650</xdr:rowOff>
    </xdr:from>
    <xdr:to>
      <xdr:col>73</xdr:col>
      <xdr:colOff>180975</xdr:colOff>
      <xdr:row>33</xdr:row>
      <xdr:rowOff>146050</xdr:rowOff>
    </xdr:to>
    <xdr:cxnSp macro="">
      <xdr:nvCxnSpPr>
        <xdr:cNvPr id="316" name="直線コネクタ 315"/>
        <xdr:cNvCxnSpPr/>
      </xdr:nvCxnSpPr>
      <xdr:spPr>
        <a:xfrm flipV="1">
          <a:off x="13893800" y="5778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127000</xdr:rowOff>
    </xdr:from>
    <xdr:to>
      <xdr:col>74</xdr:col>
      <xdr:colOff>31750</xdr:colOff>
      <xdr:row>37</xdr:row>
      <xdr:rowOff>57150</xdr:rowOff>
    </xdr:to>
    <xdr:sp macro="" textlink="">
      <xdr:nvSpPr>
        <xdr:cNvPr id="317" name="フローチャート: 判断 316"/>
        <xdr:cNvSpPr/>
      </xdr:nvSpPr>
      <xdr:spPr>
        <a:xfrm>
          <a:off x="14732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41927</xdr:rowOff>
    </xdr:from>
    <xdr:ext cx="762000" cy="259045"/>
    <xdr:sp macro="" textlink="">
      <xdr:nvSpPr>
        <xdr:cNvPr id="318" name="テキスト ボックス 317"/>
        <xdr:cNvSpPr txBox="1"/>
      </xdr:nvSpPr>
      <xdr:spPr>
        <a:xfrm>
          <a:off x="14401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146050</xdr:rowOff>
    </xdr:from>
    <xdr:to>
      <xdr:col>69</xdr:col>
      <xdr:colOff>92075</xdr:colOff>
      <xdr:row>34</xdr:row>
      <xdr:rowOff>12700</xdr:rowOff>
    </xdr:to>
    <xdr:cxnSp macro="">
      <xdr:nvCxnSpPr>
        <xdr:cNvPr id="319" name="直線コネクタ 318"/>
        <xdr:cNvCxnSpPr/>
      </xdr:nvCxnSpPr>
      <xdr:spPr>
        <a:xfrm flipV="1">
          <a:off x="13004800" y="580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88900</xdr:rowOff>
    </xdr:from>
    <xdr:to>
      <xdr:col>69</xdr:col>
      <xdr:colOff>142875</xdr:colOff>
      <xdr:row>37</xdr:row>
      <xdr:rowOff>19050</xdr:rowOff>
    </xdr:to>
    <xdr:sp macro="" textlink="">
      <xdr:nvSpPr>
        <xdr:cNvPr id="320" name="フローチャート: 判断 319"/>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3827</xdr:rowOff>
    </xdr:from>
    <xdr:ext cx="762000" cy="259045"/>
    <xdr:sp macro="" textlink="">
      <xdr:nvSpPr>
        <xdr:cNvPr id="321" name="テキスト ボックス 320"/>
        <xdr:cNvSpPr txBox="1"/>
      </xdr:nvSpPr>
      <xdr:spPr>
        <a:xfrm>
          <a:off x="13512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139700</xdr:rowOff>
    </xdr:from>
    <xdr:to>
      <xdr:col>65</xdr:col>
      <xdr:colOff>53975</xdr:colOff>
      <xdr:row>37</xdr:row>
      <xdr:rowOff>69850</xdr:rowOff>
    </xdr:to>
    <xdr:sp macro="" textlink="">
      <xdr:nvSpPr>
        <xdr:cNvPr id="322" name="フローチャート: 判断 321"/>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54627</xdr:rowOff>
    </xdr:from>
    <xdr:ext cx="762000" cy="259045"/>
    <xdr:sp macro="" textlink="">
      <xdr:nvSpPr>
        <xdr:cNvPr id="323" name="テキスト ボックス 322"/>
        <xdr:cNvSpPr txBox="1"/>
      </xdr:nvSpPr>
      <xdr:spPr>
        <a:xfrm>
          <a:off x="12623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95250</xdr:rowOff>
    </xdr:from>
    <xdr:to>
      <xdr:col>82</xdr:col>
      <xdr:colOff>158750</xdr:colOff>
      <xdr:row>34</xdr:row>
      <xdr:rowOff>25400</xdr:rowOff>
    </xdr:to>
    <xdr:sp macro="" textlink="">
      <xdr:nvSpPr>
        <xdr:cNvPr id="329" name="楕円 328"/>
        <xdr:cNvSpPr/>
      </xdr:nvSpPr>
      <xdr:spPr>
        <a:xfrm>
          <a:off x="164592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3827</xdr:rowOff>
    </xdr:from>
    <xdr:ext cx="762000" cy="259045"/>
    <xdr:sp macro="" textlink="">
      <xdr:nvSpPr>
        <xdr:cNvPr id="330" name="補助費等該当値テキスト"/>
        <xdr:cNvSpPr txBox="1"/>
      </xdr:nvSpPr>
      <xdr:spPr>
        <a:xfrm>
          <a:off x="16598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120650</xdr:rowOff>
    </xdr:from>
    <xdr:to>
      <xdr:col>78</xdr:col>
      <xdr:colOff>120650</xdr:colOff>
      <xdr:row>34</xdr:row>
      <xdr:rowOff>50800</xdr:rowOff>
    </xdr:to>
    <xdr:sp macro="" textlink="">
      <xdr:nvSpPr>
        <xdr:cNvPr id="331" name="楕円 330"/>
        <xdr:cNvSpPr/>
      </xdr:nvSpPr>
      <xdr:spPr>
        <a:xfrm>
          <a:off x="156210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60977</xdr:rowOff>
    </xdr:from>
    <xdr:ext cx="736600" cy="259045"/>
    <xdr:sp macro="" textlink="">
      <xdr:nvSpPr>
        <xdr:cNvPr id="332" name="テキスト ボックス 331"/>
        <xdr:cNvSpPr txBox="1"/>
      </xdr:nvSpPr>
      <xdr:spPr>
        <a:xfrm>
          <a:off x="15290800" y="554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69850</xdr:rowOff>
    </xdr:from>
    <xdr:to>
      <xdr:col>74</xdr:col>
      <xdr:colOff>31750</xdr:colOff>
      <xdr:row>34</xdr:row>
      <xdr:rowOff>0</xdr:rowOff>
    </xdr:to>
    <xdr:sp macro="" textlink="">
      <xdr:nvSpPr>
        <xdr:cNvPr id="333" name="楕円 332"/>
        <xdr:cNvSpPr/>
      </xdr:nvSpPr>
      <xdr:spPr>
        <a:xfrm>
          <a:off x="147320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10177</xdr:rowOff>
    </xdr:from>
    <xdr:ext cx="762000" cy="259045"/>
    <xdr:sp macro="" textlink="">
      <xdr:nvSpPr>
        <xdr:cNvPr id="334" name="テキスト ボックス 333"/>
        <xdr:cNvSpPr txBox="1"/>
      </xdr:nvSpPr>
      <xdr:spPr>
        <a:xfrm>
          <a:off x="144018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95250</xdr:rowOff>
    </xdr:from>
    <xdr:to>
      <xdr:col>69</xdr:col>
      <xdr:colOff>142875</xdr:colOff>
      <xdr:row>34</xdr:row>
      <xdr:rowOff>25400</xdr:rowOff>
    </xdr:to>
    <xdr:sp macro="" textlink="">
      <xdr:nvSpPr>
        <xdr:cNvPr id="335" name="楕円 334"/>
        <xdr:cNvSpPr/>
      </xdr:nvSpPr>
      <xdr:spPr>
        <a:xfrm>
          <a:off x="13843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35577</xdr:rowOff>
    </xdr:from>
    <xdr:ext cx="762000" cy="259045"/>
    <xdr:sp macro="" textlink="">
      <xdr:nvSpPr>
        <xdr:cNvPr id="336" name="テキスト ボックス 335"/>
        <xdr:cNvSpPr txBox="1"/>
      </xdr:nvSpPr>
      <xdr:spPr>
        <a:xfrm>
          <a:off x="13512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133350</xdr:rowOff>
    </xdr:from>
    <xdr:to>
      <xdr:col>65</xdr:col>
      <xdr:colOff>53975</xdr:colOff>
      <xdr:row>34</xdr:row>
      <xdr:rowOff>63500</xdr:rowOff>
    </xdr:to>
    <xdr:sp macro="" textlink="">
      <xdr:nvSpPr>
        <xdr:cNvPr id="337" name="楕円 336"/>
        <xdr:cNvSpPr/>
      </xdr:nvSpPr>
      <xdr:spPr>
        <a:xfrm>
          <a:off x="12954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73677</xdr:rowOff>
    </xdr:from>
    <xdr:ext cx="762000" cy="259045"/>
    <xdr:sp macro="" textlink="">
      <xdr:nvSpPr>
        <xdr:cNvPr id="338" name="テキスト ボックス 337"/>
        <xdr:cNvSpPr txBox="1"/>
      </xdr:nvSpPr>
      <xdr:spPr>
        <a:xfrm>
          <a:off x="12623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臨時財政対策債を除く公債費については、借入額を元金償還額の範囲内に抑制している。</a:t>
          </a:r>
          <a:endParaRPr lang="ja-JP" altLang="ja-JP" sz="1400">
            <a:effectLst/>
          </a:endParaRPr>
        </a:p>
        <a:p>
          <a:r>
            <a:rPr kumimoji="1" lang="ja-JP" altLang="ja-JP" sz="1100">
              <a:solidFill>
                <a:schemeClr val="dk1"/>
              </a:solidFill>
              <a:effectLst/>
              <a:latin typeface="+mn-lt"/>
              <a:ea typeface="+mn-ea"/>
              <a:cs typeface="+mn-cs"/>
            </a:rPr>
            <a:t>　今後も、実質的な市債残高を減少させるため、プライマリーバランスの黒字化を確保し、健全財政の維持に努める。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6" name="直線コネクタ 365"/>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7" name="公債費最小値テキスト"/>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68" name="直線コネクタ 367"/>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9"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0" name="直線コネクタ 369"/>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96520</xdr:rowOff>
    </xdr:from>
    <xdr:to>
      <xdr:col>24</xdr:col>
      <xdr:colOff>25400</xdr:colOff>
      <xdr:row>78</xdr:row>
      <xdr:rowOff>127000</xdr:rowOff>
    </xdr:to>
    <xdr:cxnSp macro="">
      <xdr:nvCxnSpPr>
        <xdr:cNvPr id="371" name="直線コネクタ 370"/>
        <xdr:cNvCxnSpPr/>
      </xdr:nvCxnSpPr>
      <xdr:spPr>
        <a:xfrm>
          <a:off x="3987800" y="134696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2"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3" name="フローチャート: 判断 372"/>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96520</xdr:rowOff>
    </xdr:from>
    <xdr:to>
      <xdr:col>19</xdr:col>
      <xdr:colOff>187325</xdr:colOff>
      <xdr:row>78</xdr:row>
      <xdr:rowOff>111761</xdr:rowOff>
    </xdr:to>
    <xdr:cxnSp macro="">
      <xdr:nvCxnSpPr>
        <xdr:cNvPr id="374" name="直線コネクタ 373"/>
        <xdr:cNvCxnSpPr/>
      </xdr:nvCxnSpPr>
      <xdr:spPr>
        <a:xfrm flipV="1">
          <a:off x="3098800" y="13469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5" name="フローチャート: 判断 374"/>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81297</xdr:rowOff>
    </xdr:from>
    <xdr:ext cx="736600" cy="259045"/>
    <xdr:sp macro="" textlink="">
      <xdr:nvSpPr>
        <xdr:cNvPr id="376" name="テキスト ボックス 375"/>
        <xdr:cNvSpPr txBox="1"/>
      </xdr:nvSpPr>
      <xdr:spPr>
        <a:xfrm>
          <a:off x="3606800" y="1311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111761</xdr:rowOff>
    </xdr:from>
    <xdr:to>
      <xdr:col>15</xdr:col>
      <xdr:colOff>98425</xdr:colOff>
      <xdr:row>78</xdr:row>
      <xdr:rowOff>165100</xdr:rowOff>
    </xdr:to>
    <xdr:cxnSp macro="">
      <xdr:nvCxnSpPr>
        <xdr:cNvPr id="377" name="直線コネクタ 376"/>
        <xdr:cNvCxnSpPr/>
      </xdr:nvCxnSpPr>
      <xdr:spPr>
        <a:xfrm flipV="1">
          <a:off x="2209800" y="134848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8" name="フローチャート: 判断 377"/>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79" name="テキスト ボックス 378"/>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165100</xdr:rowOff>
    </xdr:from>
    <xdr:to>
      <xdr:col>11</xdr:col>
      <xdr:colOff>9525</xdr:colOff>
      <xdr:row>79</xdr:row>
      <xdr:rowOff>54611</xdr:rowOff>
    </xdr:to>
    <xdr:cxnSp macro="">
      <xdr:nvCxnSpPr>
        <xdr:cNvPr id="380" name="直線コネクタ 379"/>
        <xdr:cNvCxnSpPr/>
      </xdr:nvCxnSpPr>
      <xdr:spPr>
        <a:xfrm flipV="1">
          <a:off x="1320800" y="135382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148589</xdr:rowOff>
    </xdr:from>
    <xdr:to>
      <xdr:col>11</xdr:col>
      <xdr:colOff>60325</xdr:colOff>
      <xdr:row>78</xdr:row>
      <xdr:rowOff>78739</xdr:rowOff>
    </xdr:to>
    <xdr:sp macro="" textlink="">
      <xdr:nvSpPr>
        <xdr:cNvPr id="381" name="フローチャート: 判断 380"/>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88916</xdr:rowOff>
    </xdr:from>
    <xdr:ext cx="762000" cy="259045"/>
    <xdr:sp macro="" textlink="">
      <xdr:nvSpPr>
        <xdr:cNvPr id="382" name="テキスト ボックス 381"/>
        <xdr:cNvSpPr txBox="1"/>
      </xdr:nvSpPr>
      <xdr:spPr>
        <a:xfrm>
          <a:off x="1828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3" name="フローチャート: 判断 382"/>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165116</xdr:rowOff>
    </xdr:from>
    <xdr:ext cx="762000" cy="259045"/>
    <xdr:sp macro="" textlink="">
      <xdr:nvSpPr>
        <xdr:cNvPr id="384" name="テキスト ボックス 383"/>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76200</xdr:rowOff>
    </xdr:from>
    <xdr:to>
      <xdr:col>24</xdr:col>
      <xdr:colOff>76200</xdr:colOff>
      <xdr:row>79</xdr:row>
      <xdr:rowOff>6350</xdr:rowOff>
    </xdr:to>
    <xdr:sp macro="" textlink="">
      <xdr:nvSpPr>
        <xdr:cNvPr id="390" name="楕円 389"/>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48277</xdr:rowOff>
    </xdr:from>
    <xdr:ext cx="762000" cy="259045"/>
    <xdr:sp macro="" textlink="">
      <xdr:nvSpPr>
        <xdr:cNvPr id="391" name="公債費該当値テキスト"/>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45720</xdr:rowOff>
    </xdr:from>
    <xdr:to>
      <xdr:col>20</xdr:col>
      <xdr:colOff>38100</xdr:colOff>
      <xdr:row>78</xdr:row>
      <xdr:rowOff>147320</xdr:rowOff>
    </xdr:to>
    <xdr:sp macro="" textlink="">
      <xdr:nvSpPr>
        <xdr:cNvPr id="392" name="楕円 391"/>
        <xdr:cNvSpPr/>
      </xdr:nvSpPr>
      <xdr:spPr>
        <a:xfrm>
          <a:off x="3937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132097</xdr:rowOff>
    </xdr:from>
    <xdr:ext cx="736600" cy="259045"/>
    <xdr:sp macro="" textlink="">
      <xdr:nvSpPr>
        <xdr:cNvPr id="393" name="テキスト ボックス 392"/>
        <xdr:cNvSpPr txBox="1"/>
      </xdr:nvSpPr>
      <xdr:spPr>
        <a:xfrm>
          <a:off x="3606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60961</xdr:rowOff>
    </xdr:from>
    <xdr:to>
      <xdr:col>15</xdr:col>
      <xdr:colOff>149225</xdr:colOff>
      <xdr:row>78</xdr:row>
      <xdr:rowOff>162561</xdr:rowOff>
    </xdr:to>
    <xdr:sp macro="" textlink="">
      <xdr:nvSpPr>
        <xdr:cNvPr id="394" name="楕円 393"/>
        <xdr:cNvSpPr/>
      </xdr:nvSpPr>
      <xdr:spPr>
        <a:xfrm>
          <a:off x="3048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147338</xdr:rowOff>
    </xdr:from>
    <xdr:ext cx="762000" cy="259045"/>
    <xdr:sp macro="" textlink="">
      <xdr:nvSpPr>
        <xdr:cNvPr id="395" name="テキスト ボックス 394"/>
        <xdr:cNvSpPr txBox="1"/>
      </xdr:nvSpPr>
      <xdr:spPr>
        <a:xfrm>
          <a:off x="2717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114300</xdr:rowOff>
    </xdr:from>
    <xdr:to>
      <xdr:col>11</xdr:col>
      <xdr:colOff>60325</xdr:colOff>
      <xdr:row>79</xdr:row>
      <xdr:rowOff>44450</xdr:rowOff>
    </xdr:to>
    <xdr:sp macro="" textlink="">
      <xdr:nvSpPr>
        <xdr:cNvPr id="396" name="楕円 395"/>
        <xdr:cNvSpPr/>
      </xdr:nvSpPr>
      <xdr:spPr>
        <a:xfrm>
          <a:off x="2159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29227</xdr:rowOff>
    </xdr:from>
    <xdr:ext cx="762000" cy="259045"/>
    <xdr:sp macro="" textlink="">
      <xdr:nvSpPr>
        <xdr:cNvPr id="397" name="テキスト ボックス 396"/>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3811</xdr:rowOff>
    </xdr:from>
    <xdr:to>
      <xdr:col>6</xdr:col>
      <xdr:colOff>171450</xdr:colOff>
      <xdr:row>79</xdr:row>
      <xdr:rowOff>105411</xdr:rowOff>
    </xdr:to>
    <xdr:sp macro="" textlink="">
      <xdr:nvSpPr>
        <xdr:cNvPr id="398" name="楕円 397"/>
        <xdr:cNvSpPr/>
      </xdr:nvSpPr>
      <xdr:spPr>
        <a:xfrm>
          <a:off x="1270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90188</xdr:rowOff>
    </xdr:from>
    <xdr:ext cx="762000" cy="259045"/>
    <xdr:sp macro="" textlink="">
      <xdr:nvSpPr>
        <xdr:cNvPr id="399" name="テキスト ボックス 398"/>
        <xdr:cNvSpPr txBox="1"/>
      </xdr:nvSpPr>
      <xdr:spPr>
        <a:xfrm>
          <a:off x="939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類似団体平均値より低くなっており、健全な財政に寄与しているものと考えている。</a:t>
          </a:r>
          <a:endParaRPr lang="ja-JP" altLang="ja-JP" sz="1400">
            <a:effectLst/>
          </a:endParaRPr>
        </a:p>
        <a:p>
          <a:r>
            <a:rPr kumimoji="1" lang="ja-JP" altLang="ja-JP" sz="1100">
              <a:solidFill>
                <a:schemeClr val="dk1"/>
              </a:solidFill>
              <a:effectLst/>
              <a:latin typeface="+mn-lt"/>
              <a:ea typeface="+mn-ea"/>
              <a:cs typeface="+mn-cs"/>
            </a:rPr>
            <a:t>　今後も、人件費、扶助費のほか投資的経費について、各面からコスト縮減に努める。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5" name="直線コネクタ 424"/>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6"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7" name="直線コネクタ 426"/>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28" name="公債費以外最大値テキスト"/>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29" name="直線コネクタ 428"/>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163576</xdr:rowOff>
    </xdr:from>
    <xdr:to>
      <xdr:col>82</xdr:col>
      <xdr:colOff>107950</xdr:colOff>
      <xdr:row>77</xdr:row>
      <xdr:rowOff>14987</xdr:rowOff>
    </xdr:to>
    <xdr:cxnSp macro="">
      <xdr:nvCxnSpPr>
        <xdr:cNvPr id="430" name="直線コネクタ 429"/>
        <xdr:cNvCxnSpPr/>
      </xdr:nvCxnSpPr>
      <xdr:spPr>
        <a:xfrm>
          <a:off x="15671800" y="13193776"/>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1"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72137</xdr:rowOff>
    </xdr:from>
    <xdr:to>
      <xdr:col>78</xdr:col>
      <xdr:colOff>69850</xdr:colOff>
      <xdr:row>76</xdr:row>
      <xdr:rowOff>163576</xdr:rowOff>
    </xdr:to>
    <xdr:cxnSp macro="">
      <xdr:nvCxnSpPr>
        <xdr:cNvPr id="433" name="直線コネクタ 432"/>
        <xdr:cNvCxnSpPr/>
      </xdr:nvCxnSpPr>
      <xdr:spPr>
        <a:xfrm>
          <a:off x="14782800" y="13102337"/>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35" name="テキスト ボックス 434"/>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21844</xdr:rowOff>
    </xdr:from>
    <xdr:to>
      <xdr:col>73</xdr:col>
      <xdr:colOff>180975</xdr:colOff>
      <xdr:row>76</xdr:row>
      <xdr:rowOff>72137</xdr:rowOff>
    </xdr:to>
    <xdr:cxnSp macro="">
      <xdr:nvCxnSpPr>
        <xdr:cNvPr id="436" name="直線コネクタ 435"/>
        <xdr:cNvCxnSpPr/>
      </xdr:nvCxnSpPr>
      <xdr:spPr>
        <a:xfrm>
          <a:off x="13893800" y="130520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7" name="フローチャート: 判断 436"/>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100855</xdr:rowOff>
    </xdr:from>
    <xdr:ext cx="762000" cy="259045"/>
    <xdr:sp macro="" textlink="">
      <xdr:nvSpPr>
        <xdr:cNvPr id="438" name="テキスト ボックス 437"/>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21844</xdr:rowOff>
    </xdr:from>
    <xdr:to>
      <xdr:col>69</xdr:col>
      <xdr:colOff>92075</xdr:colOff>
      <xdr:row>76</xdr:row>
      <xdr:rowOff>62992</xdr:rowOff>
    </xdr:to>
    <xdr:cxnSp macro="">
      <xdr:nvCxnSpPr>
        <xdr:cNvPr id="439" name="直線コネクタ 438"/>
        <xdr:cNvCxnSpPr/>
      </xdr:nvCxnSpPr>
      <xdr:spPr>
        <a:xfrm flipV="1">
          <a:off x="13004800" y="130520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40" name="フローチャート: 判断 439"/>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41" name="テキスト ボックス 440"/>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2" name="フローチャート: 判断 441"/>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271</xdr:rowOff>
    </xdr:from>
    <xdr:ext cx="762000" cy="259045"/>
    <xdr:sp macro="" textlink="">
      <xdr:nvSpPr>
        <xdr:cNvPr id="443" name="テキスト ボックス 442"/>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49" name="楕円 448"/>
        <xdr:cNvSpPr/>
      </xdr:nvSpPr>
      <xdr:spPr>
        <a:xfrm>
          <a:off x="16459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152164</xdr:rowOff>
    </xdr:from>
    <xdr:ext cx="762000" cy="259045"/>
    <xdr:sp macro="" textlink="">
      <xdr:nvSpPr>
        <xdr:cNvPr id="450" name="公債費以外該当値テキスト"/>
        <xdr:cNvSpPr txBox="1"/>
      </xdr:nvSpPr>
      <xdr:spPr>
        <a:xfrm>
          <a:off x="16598900" y="1301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112776</xdr:rowOff>
    </xdr:from>
    <xdr:to>
      <xdr:col>78</xdr:col>
      <xdr:colOff>120650</xdr:colOff>
      <xdr:row>77</xdr:row>
      <xdr:rowOff>42926</xdr:rowOff>
    </xdr:to>
    <xdr:sp macro="" textlink="">
      <xdr:nvSpPr>
        <xdr:cNvPr id="451" name="楕円 450"/>
        <xdr:cNvSpPr/>
      </xdr:nvSpPr>
      <xdr:spPr>
        <a:xfrm>
          <a:off x="15621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53103</xdr:rowOff>
    </xdr:from>
    <xdr:ext cx="736600" cy="259045"/>
    <xdr:sp macro="" textlink="">
      <xdr:nvSpPr>
        <xdr:cNvPr id="452" name="テキスト ボックス 451"/>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21337</xdr:rowOff>
    </xdr:from>
    <xdr:to>
      <xdr:col>74</xdr:col>
      <xdr:colOff>31750</xdr:colOff>
      <xdr:row>76</xdr:row>
      <xdr:rowOff>122937</xdr:rowOff>
    </xdr:to>
    <xdr:sp macro="" textlink="">
      <xdr:nvSpPr>
        <xdr:cNvPr id="453" name="楕円 452"/>
        <xdr:cNvSpPr/>
      </xdr:nvSpPr>
      <xdr:spPr>
        <a:xfrm>
          <a:off x="14732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133113</xdr:rowOff>
    </xdr:from>
    <xdr:ext cx="762000" cy="259045"/>
    <xdr:sp macro="" textlink="">
      <xdr:nvSpPr>
        <xdr:cNvPr id="454" name="テキスト ボックス 453"/>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142494</xdr:rowOff>
    </xdr:from>
    <xdr:to>
      <xdr:col>69</xdr:col>
      <xdr:colOff>142875</xdr:colOff>
      <xdr:row>76</xdr:row>
      <xdr:rowOff>72644</xdr:rowOff>
    </xdr:to>
    <xdr:sp macro="" textlink="">
      <xdr:nvSpPr>
        <xdr:cNvPr id="455" name="楕円 454"/>
        <xdr:cNvSpPr/>
      </xdr:nvSpPr>
      <xdr:spPr>
        <a:xfrm>
          <a:off x="13843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82821</xdr:rowOff>
    </xdr:from>
    <xdr:ext cx="762000" cy="259045"/>
    <xdr:sp macro="" textlink="">
      <xdr:nvSpPr>
        <xdr:cNvPr id="456" name="テキスト ボックス 455"/>
        <xdr:cNvSpPr txBox="1"/>
      </xdr:nvSpPr>
      <xdr:spPr>
        <a:xfrm>
          <a:off x="13512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xdr:rowOff>
    </xdr:from>
    <xdr:to>
      <xdr:col>65</xdr:col>
      <xdr:colOff>53975</xdr:colOff>
      <xdr:row>76</xdr:row>
      <xdr:rowOff>113792</xdr:rowOff>
    </xdr:to>
    <xdr:sp macro="" textlink="">
      <xdr:nvSpPr>
        <xdr:cNvPr id="457" name="楕円 456"/>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123969</xdr:rowOff>
    </xdr:from>
    <xdr:ext cx="762000" cy="259045"/>
    <xdr:sp macro="" textlink="">
      <xdr:nvSpPr>
        <xdr:cNvPr id="458" name="テキスト ボックス 457"/>
        <xdr:cNvSpPr txBox="1"/>
      </xdr:nvSpPr>
      <xdr:spPr>
        <a:xfrm>
          <a:off x="12623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102342</xdr:rowOff>
    </xdr:from>
    <xdr:to>
      <xdr:col>29</xdr:col>
      <xdr:colOff>127000</xdr:colOff>
      <xdr:row>18</xdr:row>
      <xdr:rowOff>116332</xdr:rowOff>
    </xdr:to>
    <xdr:cxnSp macro="">
      <xdr:nvCxnSpPr>
        <xdr:cNvPr id="48" name="直線コネクタ 47"/>
        <xdr:cNvCxnSpPr/>
      </xdr:nvCxnSpPr>
      <xdr:spPr bwMode="auto">
        <a:xfrm flipV="1">
          <a:off x="5003800" y="3236067"/>
          <a:ext cx="647700" cy="13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124030</xdr:rowOff>
    </xdr:from>
    <xdr:ext cx="762000" cy="259045"/>
    <xdr:sp macro="" textlink="">
      <xdr:nvSpPr>
        <xdr:cNvPr id="49" name="人口1人当たり決算額の推移平均値テキスト130"/>
        <xdr:cNvSpPr txBox="1"/>
      </xdr:nvSpPr>
      <xdr:spPr>
        <a:xfrm>
          <a:off x="5740400" y="2743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116332</xdr:rowOff>
    </xdr:from>
    <xdr:to>
      <xdr:col>26</xdr:col>
      <xdr:colOff>50800</xdr:colOff>
      <xdr:row>18</xdr:row>
      <xdr:rowOff>135489</xdr:rowOff>
    </xdr:to>
    <xdr:cxnSp macro="">
      <xdr:nvCxnSpPr>
        <xdr:cNvPr id="51" name="直線コネクタ 50"/>
        <xdr:cNvCxnSpPr/>
      </xdr:nvCxnSpPr>
      <xdr:spPr bwMode="auto">
        <a:xfrm flipV="1">
          <a:off x="4305300" y="3250057"/>
          <a:ext cx="698500" cy="19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xdr:cNvSpPr/>
      </xdr:nvSpPr>
      <xdr:spPr bwMode="auto">
        <a:xfrm>
          <a:off x="4953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67124</xdr:rowOff>
    </xdr:from>
    <xdr:ext cx="736600" cy="259045"/>
    <xdr:sp macro="" textlink="">
      <xdr:nvSpPr>
        <xdr:cNvPr id="53" name="テキスト ボックス 52"/>
        <xdr:cNvSpPr txBox="1"/>
      </xdr:nvSpPr>
      <xdr:spPr>
        <a:xfrm>
          <a:off x="4622800" y="2686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99324</xdr:rowOff>
    </xdr:from>
    <xdr:to>
      <xdr:col>22</xdr:col>
      <xdr:colOff>114300</xdr:colOff>
      <xdr:row>18</xdr:row>
      <xdr:rowOff>135489</xdr:rowOff>
    </xdr:to>
    <xdr:cxnSp macro="">
      <xdr:nvCxnSpPr>
        <xdr:cNvPr id="54" name="直線コネクタ 53"/>
        <xdr:cNvCxnSpPr/>
      </xdr:nvCxnSpPr>
      <xdr:spPr bwMode="auto">
        <a:xfrm>
          <a:off x="3606800" y="3233049"/>
          <a:ext cx="698500" cy="36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xdr:cNvSpPr/>
      </xdr:nvSpPr>
      <xdr:spPr bwMode="auto">
        <a:xfrm>
          <a:off x="4254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89115</xdr:rowOff>
    </xdr:from>
    <xdr:ext cx="762000" cy="259045"/>
    <xdr:sp macro="" textlink="">
      <xdr:nvSpPr>
        <xdr:cNvPr id="56" name="テキスト ボックス 55"/>
        <xdr:cNvSpPr txBox="1"/>
      </xdr:nvSpPr>
      <xdr:spPr>
        <a:xfrm>
          <a:off x="39243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99324</xdr:rowOff>
    </xdr:from>
    <xdr:to>
      <xdr:col>18</xdr:col>
      <xdr:colOff>177800</xdr:colOff>
      <xdr:row>18</xdr:row>
      <xdr:rowOff>116743</xdr:rowOff>
    </xdr:to>
    <xdr:cxnSp macro="">
      <xdr:nvCxnSpPr>
        <xdr:cNvPr id="57" name="直線コネクタ 56"/>
        <xdr:cNvCxnSpPr/>
      </xdr:nvCxnSpPr>
      <xdr:spPr bwMode="auto">
        <a:xfrm flipV="1">
          <a:off x="2908300" y="3233049"/>
          <a:ext cx="698500" cy="17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145999</xdr:rowOff>
    </xdr:from>
    <xdr:to>
      <xdr:col>19</xdr:col>
      <xdr:colOff>38100</xdr:colOff>
      <xdr:row>17</xdr:row>
      <xdr:rowOff>76149</xdr:rowOff>
    </xdr:to>
    <xdr:sp macro="" textlink="">
      <xdr:nvSpPr>
        <xdr:cNvPr id="58" name="フローチャート: 判断 57"/>
        <xdr:cNvSpPr/>
      </xdr:nvSpPr>
      <xdr:spPr bwMode="auto">
        <a:xfrm>
          <a:off x="3556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86326</xdr:rowOff>
    </xdr:from>
    <xdr:ext cx="762000" cy="259045"/>
    <xdr:sp macro="" textlink="">
      <xdr:nvSpPr>
        <xdr:cNvPr id="59" name="テキスト ボックス 58"/>
        <xdr:cNvSpPr txBox="1"/>
      </xdr:nvSpPr>
      <xdr:spPr>
        <a:xfrm>
          <a:off x="32258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162916</xdr:rowOff>
    </xdr:from>
    <xdr:to>
      <xdr:col>15</xdr:col>
      <xdr:colOff>101600</xdr:colOff>
      <xdr:row>17</xdr:row>
      <xdr:rowOff>93066</xdr:rowOff>
    </xdr:to>
    <xdr:sp macro="" textlink="">
      <xdr:nvSpPr>
        <xdr:cNvPr id="60" name="フローチャート: 判断 59"/>
        <xdr:cNvSpPr/>
      </xdr:nvSpPr>
      <xdr:spPr bwMode="auto">
        <a:xfrm>
          <a:off x="2857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103243</xdr:rowOff>
    </xdr:from>
    <xdr:ext cx="762000" cy="259045"/>
    <xdr:sp macro="" textlink="">
      <xdr:nvSpPr>
        <xdr:cNvPr id="61" name="テキスト ボックス 60"/>
        <xdr:cNvSpPr txBox="1"/>
      </xdr:nvSpPr>
      <xdr:spPr>
        <a:xfrm>
          <a:off x="25273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51542</xdr:rowOff>
    </xdr:from>
    <xdr:to>
      <xdr:col>29</xdr:col>
      <xdr:colOff>177800</xdr:colOff>
      <xdr:row>18</xdr:row>
      <xdr:rowOff>153142</xdr:rowOff>
    </xdr:to>
    <xdr:sp macro="" textlink="">
      <xdr:nvSpPr>
        <xdr:cNvPr id="67" name="楕円 66"/>
        <xdr:cNvSpPr/>
      </xdr:nvSpPr>
      <xdr:spPr bwMode="auto">
        <a:xfrm>
          <a:off x="5600700" y="3185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23619</xdr:rowOff>
    </xdr:from>
    <xdr:ext cx="762000" cy="259045"/>
    <xdr:sp macro="" textlink="">
      <xdr:nvSpPr>
        <xdr:cNvPr id="68" name="人口1人当たり決算額の推移該当値テキスト130"/>
        <xdr:cNvSpPr txBox="1"/>
      </xdr:nvSpPr>
      <xdr:spPr>
        <a:xfrm>
          <a:off x="5740400" y="315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65532</xdr:rowOff>
    </xdr:from>
    <xdr:to>
      <xdr:col>26</xdr:col>
      <xdr:colOff>101600</xdr:colOff>
      <xdr:row>18</xdr:row>
      <xdr:rowOff>167132</xdr:rowOff>
    </xdr:to>
    <xdr:sp macro="" textlink="">
      <xdr:nvSpPr>
        <xdr:cNvPr id="69" name="楕円 68"/>
        <xdr:cNvSpPr/>
      </xdr:nvSpPr>
      <xdr:spPr bwMode="auto">
        <a:xfrm>
          <a:off x="4953000" y="3199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151909</xdr:rowOff>
    </xdr:from>
    <xdr:ext cx="736600" cy="259045"/>
    <xdr:sp macro="" textlink="">
      <xdr:nvSpPr>
        <xdr:cNvPr id="70" name="テキスト ボックス 69"/>
        <xdr:cNvSpPr txBox="1"/>
      </xdr:nvSpPr>
      <xdr:spPr>
        <a:xfrm>
          <a:off x="4622800" y="328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84689</xdr:rowOff>
    </xdr:from>
    <xdr:to>
      <xdr:col>22</xdr:col>
      <xdr:colOff>165100</xdr:colOff>
      <xdr:row>19</xdr:row>
      <xdr:rowOff>14839</xdr:rowOff>
    </xdr:to>
    <xdr:sp macro="" textlink="">
      <xdr:nvSpPr>
        <xdr:cNvPr id="71" name="楕円 70"/>
        <xdr:cNvSpPr/>
      </xdr:nvSpPr>
      <xdr:spPr bwMode="auto">
        <a:xfrm>
          <a:off x="4254500" y="3218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171066</xdr:rowOff>
    </xdr:from>
    <xdr:ext cx="762000" cy="259045"/>
    <xdr:sp macro="" textlink="">
      <xdr:nvSpPr>
        <xdr:cNvPr id="72" name="テキスト ボックス 71"/>
        <xdr:cNvSpPr txBox="1"/>
      </xdr:nvSpPr>
      <xdr:spPr>
        <a:xfrm>
          <a:off x="3924300" y="330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48524</xdr:rowOff>
    </xdr:from>
    <xdr:to>
      <xdr:col>19</xdr:col>
      <xdr:colOff>38100</xdr:colOff>
      <xdr:row>18</xdr:row>
      <xdr:rowOff>150124</xdr:rowOff>
    </xdr:to>
    <xdr:sp macro="" textlink="">
      <xdr:nvSpPr>
        <xdr:cNvPr id="73" name="楕円 72"/>
        <xdr:cNvSpPr/>
      </xdr:nvSpPr>
      <xdr:spPr bwMode="auto">
        <a:xfrm>
          <a:off x="3556000" y="3182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134901</xdr:rowOff>
    </xdr:from>
    <xdr:ext cx="762000" cy="259045"/>
    <xdr:sp macro="" textlink="">
      <xdr:nvSpPr>
        <xdr:cNvPr id="74" name="テキスト ボックス 73"/>
        <xdr:cNvSpPr txBox="1"/>
      </xdr:nvSpPr>
      <xdr:spPr>
        <a:xfrm>
          <a:off x="3225800" y="3268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65943</xdr:rowOff>
    </xdr:from>
    <xdr:to>
      <xdr:col>15</xdr:col>
      <xdr:colOff>101600</xdr:colOff>
      <xdr:row>18</xdr:row>
      <xdr:rowOff>167543</xdr:rowOff>
    </xdr:to>
    <xdr:sp macro="" textlink="">
      <xdr:nvSpPr>
        <xdr:cNvPr id="75" name="楕円 74"/>
        <xdr:cNvSpPr/>
      </xdr:nvSpPr>
      <xdr:spPr bwMode="auto">
        <a:xfrm>
          <a:off x="2857500" y="3199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152321</xdr:rowOff>
    </xdr:from>
    <xdr:ext cx="762000" cy="259045"/>
    <xdr:sp macro="" textlink="">
      <xdr:nvSpPr>
        <xdr:cNvPr id="76" name="テキスト ボックス 75"/>
        <xdr:cNvSpPr txBox="1"/>
      </xdr:nvSpPr>
      <xdr:spPr>
        <a:xfrm>
          <a:off x="2527300" y="328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150637</xdr:rowOff>
    </xdr:from>
    <xdr:to>
      <xdr:col>29</xdr:col>
      <xdr:colOff>127000</xdr:colOff>
      <xdr:row>37</xdr:row>
      <xdr:rowOff>166822</xdr:rowOff>
    </xdr:to>
    <xdr:cxnSp macro="">
      <xdr:nvCxnSpPr>
        <xdr:cNvPr id="108" name="直線コネクタ 107"/>
        <xdr:cNvCxnSpPr/>
      </xdr:nvCxnSpPr>
      <xdr:spPr bwMode="auto">
        <a:xfrm flipV="1">
          <a:off x="5003800" y="7275337"/>
          <a:ext cx="647700" cy="16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182612</xdr:rowOff>
    </xdr:from>
    <xdr:ext cx="762000" cy="259045"/>
    <xdr:sp macro="" textlink="">
      <xdr:nvSpPr>
        <xdr:cNvPr id="109" name="人口1人当たり決算額の推移平均値テキスト445"/>
        <xdr:cNvSpPr txBox="1"/>
      </xdr:nvSpPr>
      <xdr:spPr>
        <a:xfrm>
          <a:off x="5740400" y="6792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153563</xdr:rowOff>
    </xdr:from>
    <xdr:to>
      <xdr:col>26</xdr:col>
      <xdr:colOff>50800</xdr:colOff>
      <xdr:row>37</xdr:row>
      <xdr:rowOff>166822</xdr:rowOff>
    </xdr:to>
    <xdr:cxnSp macro="">
      <xdr:nvCxnSpPr>
        <xdr:cNvPr id="111" name="直線コネクタ 110"/>
        <xdr:cNvCxnSpPr/>
      </xdr:nvCxnSpPr>
      <xdr:spPr bwMode="auto">
        <a:xfrm>
          <a:off x="4305300" y="7278263"/>
          <a:ext cx="698500" cy="13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331501</xdr:rowOff>
    </xdr:from>
    <xdr:to>
      <xdr:col>26</xdr:col>
      <xdr:colOff>101600</xdr:colOff>
      <xdr:row>36</xdr:row>
      <xdr:rowOff>90201</xdr:rowOff>
    </xdr:to>
    <xdr:sp macro="" textlink="">
      <xdr:nvSpPr>
        <xdr:cNvPr id="112" name="フローチャート: 判断 111"/>
        <xdr:cNvSpPr/>
      </xdr:nvSpPr>
      <xdr:spPr bwMode="auto">
        <a:xfrm>
          <a:off x="49530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100378</xdr:rowOff>
    </xdr:from>
    <xdr:ext cx="736600" cy="259045"/>
    <xdr:sp macro="" textlink="">
      <xdr:nvSpPr>
        <xdr:cNvPr id="113" name="テキスト ボックス 112"/>
        <xdr:cNvSpPr txBox="1"/>
      </xdr:nvSpPr>
      <xdr:spPr>
        <a:xfrm>
          <a:off x="4622800" y="6710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51105</xdr:rowOff>
    </xdr:from>
    <xdr:to>
      <xdr:col>22</xdr:col>
      <xdr:colOff>114300</xdr:colOff>
      <xdr:row>37</xdr:row>
      <xdr:rowOff>153563</xdr:rowOff>
    </xdr:to>
    <xdr:cxnSp macro="">
      <xdr:nvCxnSpPr>
        <xdr:cNvPr id="114" name="直線コネクタ 113"/>
        <xdr:cNvCxnSpPr/>
      </xdr:nvCxnSpPr>
      <xdr:spPr bwMode="auto">
        <a:xfrm>
          <a:off x="3606800" y="7175805"/>
          <a:ext cx="698500" cy="102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294147</xdr:rowOff>
    </xdr:from>
    <xdr:to>
      <xdr:col>22</xdr:col>
      <xdr:colOff>165100</xdr:colOff>
      <xdr:row>36</xdr:row>
      <xdr:rowOff>52847</xdr:rowOff>
    </xdr:to>
    <xdr:sp macro="" textlink="">
      <xdr:nvSpPr>
        <xdr:cNvPr id="115" name="フローチャート: 判断 114"/>
        <xdr:cNvSpPr/>
      </xdr:nvSpPr>
      <xdr:spPr bwMode="auto">
        <a:xfrm>
          <a:off x="42545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63024</xdr:rowOff>
    </xdr:from>
    <xdr:ext cx="762000" cy="259045"/>
    <xdr:sp macro="" textlink="">
      <xdr:nvSpPr>
        <xdr:cNvPr id="116" name="テキスト ボックス 115"/>
        <xdr:cNvSpPr txBox="1"/>
      </xdr:nvSpPr>
      <xdr:spPr>
        <a:xfrm>
          <a:off x="39243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24678</xdr:rowOff>
    </xdr:from>
    <xdr:to>
      <xdr:col>18</xdr:col>
      <xdr:colOff>177800</xdr:colOff>
      <xdr:row>37</xdr:row>
      <xdr:rowOff>51105</xdr:rowOff>
    </xdr:to>
    <xdr:cxnSp macro="">
      <xdr:nvCxnSpPr>
        <xdr:cNvPr id="117" name="直線コネクタ 116"/>
        <xdr:cNvCxnSpPr/>
      </xdr:nvCxnSpPr>
      <xdr:spPr bwMode="auto">
        <a:xfrm>
          <a:off x="2908300" y="7149378"/>
          <a:ext cx="698500" cy="26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271790</xdr:rowOff>
    </xdr:from>
    <xdr:to>
      <xdr:col>19</xdr:col>
      <xdr:colOff>38100</xdr:colOff>
      <xdr:row>36</xdr:row>
      <xdr:rowOff>30490</xdr:rowOff>
    </xdr:to>
    <xdr:sp macro="" textlink="">
      <xdr:nvSpPr>
        <xdr:cNvPr id="118" name="フローチャート: 判断 117"/>
        <xdr:cNvSpPr/>
      </xdr:nvSpPr>
      <xdr:spPr bwMode="auto">
        <a:xfrm>
          <a:off x="3556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40667</xdr:rowOff>
    </xdr:from>
    <xdr:ext cx="762000" cy="259045"/>
    <xdr:sp macro="" textlink="">
      <xdr:nvSpPr>
        <xdr:cNvPr id="119" name="テキスト ボックス 118"/>
        <xdr:cNvSpPr txBox="1"/>
      </xdr:nvSpPr>
      <xdr:spPr>
        <a:xfrm>
          <a:off x="32258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267401</xdr:rowOff>
    </xdr:from>
    <xdr:to>
      <xdr:col>15</xdr:col>
      <xdr:colOff>101600</xdr:colOff>
      <xdr:row>36</xdr:row>
      <xdr:rowOff>26101</xdr:rowOff>
    </xdr:to>
    <xdr:sp macro="" textlink="">
      <xdr:nvSpPr>
        <xdr:cNvPr id="120" name="フローチャート: 判断 119"/>
        <xdr:cNvSpPr/>
      </xdr:nvSpPr>
      <xdr:spPr bwMode="auto">
        <a:xfrm>
          <a:off x="2857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36278</xdr:rowOff>
    </xdr:from>
    <xdr:ext cx="762000" cy="259045"/>
    <xdr:sp macro="" textlink="">
      <xdr:nvSpPr>
        <xdr:cNvPr id="121" name="テキスト ボックス 120"/>
        <xdr:cNvSpPr txBox="1"/>
      </xdr:nvSpPr>
      <xdr:spPr>
        <a:xfrm>
          <a:off x="2527300" y="66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99837</xdr:rowOff>
    </xdr:from>
    <xdr:to>
      <xdr:col>29</xdr:col>
      <xdr:colOff>177800</xdr:colOff>
      <xdr:row>37</xdr:row>
      <xdr:rowOff>201437</xdr:rowOff>
    </xdr:to>
    <xdr:sp macro="" textlink="">
      <xdr:nvSpPr>
        <xdr:cNvPr id="127" name="楕円 126"/>
        <xdr:cNvSpPr/>
      </xdr:nvSpPr>
      <xdr:spPr bwMode="auto">
        <a:xfrm>
          <a:off x="5600700" y="7224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71914</xdr:rowOff>
    </xdr:from>
    <xdr:ext cx="762000" cy="259045"/>
    <xdr:sp macro="" textlink="">
      <xdr:nvSpPr>
        <xdr:cNvPr id="128" name="人口1人当たり決算額の推移該当値テキスト445"/>
        <xdr:cNvSpPr txBox="1"/>
      </xdr:nvSpPr>
      <xdr:spPr>
        <a:xfrm>
          <a:off x="5740400" y="7196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116022</xdr:rowOff>
    </xdr:from>
    <xdr:to>
      <xdr:col>26</xdr:col>
      <xdr:colOff>101600</xdr:colOff>
      <xdr:row>37</xdr:row>
      <xdr:rowOff>217622</xdr:rowOff>
    </xdr:to>
    <xdr:sp macro="" textlink="">
      <xdr:nvSpPr>
        <xdr:cNvPr id="129" name="楕円 128"/>
        <xdr:cNvSpPr/>
      </xdr:nvSpPr>
      <xdr:spPr bwMode="auto">
        <a:xfrm>
          <a:off x="4953000" y="7240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202399</xdr:rowOff>
    </xdr:from>
    <xdr:ext cx="736600" cy="259045"/>
    <xdr:sp macro="" textlink="">
      <xdr:nvSpPr>
        <xdr:cNvPr id="130" name="テキスト ボックス 129"/>
        <xdr:cNvSpPr txBox="1"/>
      </xdr:nvSpPr>
      <xdr:spPr>
        <a:xfrm>
          <a:off x="4622800" y="7327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102763</xdr:rowOff>
    </xdr:from>
    <xdr:to>
      <xdr:col>22</xdr:col>
      <xdr:colOff>165100</xdr:colOff>
      <xdr:row>37</xdr:row>
      <xdr:rowOff>204363</xdr:rowOff>
    </xdr:to>
    <xdr:sp macro="" textlink="">
      <xdr:nvSpPr>
        <xdr:cNvPr id="131" name="楕円 130"/>
        <xdr:cNvSpPr/>
      </xdr:nvSpPr>
      <xdr:spPr bwMode="auto">
        <a:xfrm>
          <a:off x="4254500" y="7227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189140</xdr:rowOff>
    </xdr:from>
    <xdr:ext cx="762000" cy="259045"/>
    <xdr:sp macro="" textlink="">
      <xdr:nvSpPr>
        <xdr:cNvPr id="132" name="テキスト ボックス 131"/>
        <xdr:cNvSpPr txBox="1"/>
      </xdr:nvSpPr>
      <xdr:spPr>
        <a:xfrm>
          <a:off x="3924300" y="731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305</xdr:rowOff>
    </xdr:from>
    <xdr:to>
      <xdr:col>19</xdr:col>
      <xdr:colOff>38100</xdr:colOff>
      <xdr:row>37</xdr:row>
      <xdr:rowOff>101905</xdr:rowOff>
    </xdr:to>
    <xdr:sp macro="" textlink="">
      <xdr:nvSpPr>
        <xdr:cNvPr id="133" name="楕円 132"/>
        <xdr:cNvSpPr/>
      </xdr:nvSpPr>
      <xdr:spPr bwMode="auto">
        <a:xfrm>
          <a:off x="3556000" y="7125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86682</xdr:rowOff>
    </xdr:from>
    <xdr:ext cx="762000" cy="259045"/>
    <xdr:sp macro="" textlink="">
      <xdr:nvSpPr>
        <xdr:cNvPr id="134" name="テキスト ボックス 133"/>
        <xdr:cNvSpPr txBox="1"/>
      </xdr:nvSpPr>
      <xdr:spPr>
        <a:xfrm>
          <a:off x="3225800" y="72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145328</xdr:rowOff>
    </xdr:from>
    <xdr:to>
      <xdr:col>15</xdr:col>
      <xdr:colOff>101600</xdr:colOff>
      <xdr:row>37</xdr:row>
      <xdr:rowOff>75478</xdr:rowOff>
    </xdr:to>
    <xdr:sp macro="" textlink="">
      <xdr:nvSpPr>
        <xdr:cNvPr id="135" name="楕円 134"/>
        <xdr:cNvSpPr/>
      </xdr:nvSpPr>
      <xdr:spPr bwMode="auto">
        <a:xfrm>
          <a:off x="2857500" y="7098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60255</xdr:rowOff>
    </xdr:from>
    <xdr:ext cx="762000" cy="259045"/>
    <xdr:sp macro="" textlink="">
      <xdr:nvSpPr>
        <xdr:cNvPr id="136" name="テキスト ボックス 135"/>
        <xdr:cNvSpPr txBox="1"/>
      </xdr:nvSpPr>
      <xdr:spPr>
        <a:xfrm>
          <a:off x="2527300" y="718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604,631
601,641
547.58
249,956,714
242,420,646
5,953,912
131,196,323
270,579,012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41669</xdr:rowOff>
    </xdr:from>
    <xdr:to>
      <xdr:col>24</xdr:col>
      <xdr:colOff>63500</xdr:colOff>
      <xdr:row>36</xdr:row>
      <xdr:rowOff>53518</xdr:rowOff>
    </xdr:to>
    <xdr:cxnSp macro="">
      <xdr:nvCxnSpPr>
        <xdr:cNvPr id="61" name="直線コネクタ 60"/>
        <xdr:cNvCxnSpPr/>
      </xdr:nvCxnSpPr>
      <xdr:spPr>
        <a:xfrm flipV="1">
          <a:off x="3797300" y="6213869"/>
          <a:ext cx="8382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19461</xdr:rowOff>
    </xdr:from>
    <xdr:ext cx="534377" cy="259045"/>
    <xdr:sp macro="" textlink="">
      <xdr:nvSpPr>
        <xdr:cNvPr id="62" name="人件費平均値テキスト"/>
        <xdr:cNvSpPr txBox="1"/>
      </xdr:nvSpPr>
      <xdr:spPr>
        <a:xfrm>
          <a:off x="4686300" y="5848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53518</xdr:rowOff>
    </xdr:from>
    <xdr:to>
      <xdr:col>19</xdr:col>
      <xdr:colOff>177800</xdr:colOff>
      <xdr:row>36</xdr:row>
      <xdr:rowOff>72644</xdr:rowOff>
    </xdr:to>
    <xdr:cxnSp macro="">
      <xdr:nvCxnSpPr>
        <xdr:cNvPr id="64" name="直線コネクタ 63"/>
        <xdr:cNvCxnSpPr/>
      </xdr:nvCxnSpPr>
      <xdr:spPr>
        <a:xfrm flipV="1">
          <a:off x="2908300" y="6225718"/>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119397</xdr:rowOff>
    </xdr:from>
    <xdr:ext cx="534377" cy="259045"/>
    <xdr:sp macro="" textlink="">
      <xdr:nvSpPr>
        <xdr:cNvPr id="66" name="テキスト ボックス 65"/>
        <xdr:cNvSpPr txBox="1"/>
      </xdr:nvSpPr>
      <xdr:spPr>
        <a:xfrm>
          <a:off x="3530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58966</xdr:rowOff>
    </xdr:from>
    <xdr:to>
      <xdr:col>15</xdr:col>
      <xdr:colOff>50800</xdr:colOff>
      <xdr:row>36</xdr:row>
      <xdr:rowOff>72644</xdr:rowOff>
    </xdr:to>
    <xdr:cxnSp macro="">
      <xdr:nvCxnSpPr>
        <xdr:cNvPr id="67" name="直線コネクタ 66"/>
        <xdr:cNvCxnSpPr/>
      </xdr:nvCxnSpPr>
      <xdr:spPr>
        <a:xfrm>
          <a:off x="2019300" y="6231166"/>
          <a:ext cx="8890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xdr:cNvSpPr/>
      </xdr:nvSpPr>
      <xdr:spPr>
        <a:xfrm>
          <a:off x="2857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126788</xdr:rowOff>
    </xdr:from>
    <xdr:ext cx="534377" cy="259045"/>
    <xdr:sp macro="" textlink="">
      <xdr:nvSpPr>
        <xdr:cNvPr id="69" name="テキスト ボックス 68"/>
        <xdr:cNvSpPr txBox="1"/>
      </xdr:nvSpPr>
      <xdr:spPr>
        <a:xfrm>
          <a:off x="2641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58966</xdr:rowOff>
    </xdr:from>
    <xdr:to>
      <xdr:col>10</xdr:col>
      <xdr:colOff>114300</xdr:colOff>
      <xdr:row>36</xdr:row>
      <xdr:rowOff>86627</xdr:rowOff>
    </xdr:to>
    <xdr:cxnSp macro="">
      <xdr:nvCxnSpPr>
        <xdr:cNvPr id="70" name="直線コネクタ 69"/>
        <xdr:cNvCxnSpPr/>
      </xdr:nvCxnSpPr>
      <xdr:spPr>
        <a:xfrm flipV="1">
          <a:off x="1130300" y="6231166"/>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167234</xdr:rowOff>
    </xdr:from>
    <xdr:to>
      <xdr:col>10</xdr:col>
      <xdr:colOff>165100</xdr:colOff>
      <xdr:row>35</xdr:row>
      <xdr:rowOff>97384</xdr:rowOff>
    </xdr:to>
    <xdr:sp macro="" textlink="">
      <xdr:nvSpPr>
        <xdr:cNvPr id="71" name="フローチャート: 判断 70"/>
        <xdr:cNvSpPr/>
      </xdr:nvSpPr>
      <xdr:spPr>
        <a:xfrm>
          <a:off x="1968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113911</xdr:rowOff>
    </xdr:from>
    <xdr:ext cx="534377" cy="259045"/>
    <xdr:sp macro="" textlink="">
      <xdr:nvSpPr>
        <xdr:cNvPr id="72" name="テキスト ボックス 71"/>
        <xdr:cNvSpPr txBox="1"/>
      </xdr:nvSpPr>
      <xdr:spPr>
        <a:xfrm>
          <a:off x="1752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5613</xdr:rowOff>
    </xdr:from>
    <xdr:to>
      <xdr:col>6</xdr:col>
      <xdr:colOff>38100</xdr:colOff>
      <xdr:row>35</xdr:row>
      <xdr:rowOff>107213</xdr:rowOff>
    </xdr:to>
    <xdr:sp macro="" textlink="">
      <xdr:nvSpPr>
        <xdr:cNvPr id="73" name="フローチャート: 判断 72"/>
        <xdr:cNvSpPr/>
      </xdr:nvSpPr>
      <xdr:spPr>
        <a:xfrm>
          <a:off x="1079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123740</xdr:rowOff>
    </xdr:from>
    <xdr:ext cx="534377" cy="259045"/>
    <xdr:sp macro="" textlink="">
      <xdr:nvSpPr>
        <xdr:cNvPr id="74" name="テキスト ボックス 73"/>
        <xdr:cNvSpPr txBox="1"/>
      </xdr:nvSpPr>
      <xdr:spPr>
        <a:xfrm>
          <a:off x="863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162319</xdr:rowOff>
    </xdr:from>
    <xdr:to>
      <xdr:col>24</xdr:col>
      <xdr:colOff>114300</xdr:colOff>
      <xdr:row>36</xdr:row>
      <xdr:rowOff>92469</xdr:rowOff>
    </xdr:to>
    <xdr:sp macro="" textlink="">
      <xdr:nvSpPr>
        <xdr:cNvPr id="80" name="楕円 79"/>
        <xdr:cNvSpPr/>
      </xdr:nvSpPr>
      <xdr:spPr>
        <a:xfrm>
          <a:off x="4584700" y="616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140746</xdr:rowOff>
    </xdr:from>
    <xdr:ext cx="534377" cy="259045"/>
    <xdr:sp macro="" textlink="">
      <xdr:nvSpPr>
        <xdr:cNvPr id="81" name="人件費該当値テキスト"/>
        <xdr:cNvSpPr txBox="1"/>
      </xdr:nvSpPr>
      <xdr:spPr>
        <a:xfrm>
          <a:off x="4686300" y="614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2718</xdr:rowOff>
    </xdr:from>
    <xdr:to>
      <xdr:col>20</xdr:col>
      <xdr:colOff>38100</xdr:colOff>
      <xdr:row>36</xdr:row>
      <xdr:rowOff>104318</xdr:rowOff>
    </xdr:to>
    <xdr:sp macro="" textlink="">
      <xdr:nvSpPr>
        <xdr:cNvPr id="82" name="楕円 81"/>
        <xdr:cNvSpPr/>
      </xdr:nvSpPr>
      <xdr:spPr>
        <a:xfrm>
          <a:off x="3746500" y="617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95445</xdr:rowOff>
    </xdr:from>
    <xdr:ext cx="534377" cy="259045"/>
    <xdr:sp macro="" textlink="">
      <xdr:nvSpPr>
        <xdr:cNvPr id="83" name="テキスト ボックス 82"/>
        <xdr:cNvSpPr txBox="1"/>
      </xdr:nvSpPr>
      <xdr:spPr>
        <a:xfrm>
          <a:off x="3530111" y="626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21844</xdr:rowOff>
    </xdr:from>
    <xdr:to>
      <xdr:col>15</xdr:col>
      <xdr:colOff>101600</xdr:colOff>
      <xdr:row>36</xdr:row>
      <xdr:rowOff>123444</xdr:rowOff>
    </xdr:to>
    <xdr:sp macro="" textlink="">
      <xdr:nvSpPr>
        <xdr:cNvPr id="84" name="楕円 83"/>
        <xdr:cNvSpPr/>
      </xdr:nvSpPr>
      <xdr:spPr>
        <a:xfrm>
          <a:off x="2857500" y="61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114571</xdr:rowOff>
    </xdr:from>
    <xdr:ext cx="534377" cy="259045"/>
    <xdr:sp macro="" textlink="">
      <xdr:nvSpPr>
        <xdr:cNvPr id="85" name="テキスト ボックス 84"/>
        <xdr:cNvSpPr txBox="1"/>
      </xdr:nvSpPr>
      <xdr:spPr>
        <a:xfrm>
          <a:off x="2641111" y="628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8166</xdr:rowOff>
    </xdr:from>
    <xdr:to>
      <xdr:col>10</xdr:col>
      <xdr:colOff>165100</xdr:colOff>
      <xdr:row>36</xdr:row>
      <xdr:rowOff>109766</xdr:rowOff>
    </xdr:to>
    <xdr:sp macro="" textlink="">
      <xdr:nvSpPr>
        <xdr:cNvPr id="86" name="楕円 85"/>
        <xdr:cNvSpPr/>
      </xdr:nvSpPr>
      <xdr:spPr>
        <a:xfrm>
          <a:off x="1968500" y="618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100893</xdr:rowOff>
    </xdr:from>
    <xdr:ext cx="534377" cy="259045"/>
    <xdr:sp macro="" textlink="">
      <xdr:nvSpPr>
        <xdr:cNvPr id="87" name="テキスト ボックス 86"/>
        <xdr:cNvSpPr txBox="1"/>
      </xdr:nvSpPr>
      <xdr:spPr>
        <a:xfrm>
          <a:off x="1752111" y="627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35827</xdr:rowOff>
    </xdr:from>
    <xdr:to>
      <xdr:col>6</xdr:col>
      <xdr:colOff>38100</xdr:colOff>
      <xdr:row>36</xdr:row>
      <xdr:rowOff>137427</xdr:rowOff>
    </xdr:to>
    <xdr:sp macro="" textlink="">
      <xdr:nvSpPr>
        <xdr:cNvPr id="88" name="楕円 87"/>
        <xdr:cNvSpPr/>
      </xdr:nvSpPr>
      <xdr:spPr>
        <a:xfrm>
          <a:off x="1079500" y="620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128554</xdr:rowOff>
    </xdr:from>
    <xdr:ext cx="534377" cy="259045"/>
    <xdr:sp macro="" textlink="">
      <xdr:nvSpPr>
        <xdr:cNvPr id="89" name="テキスト ボックス 88"/>
        <xdr:cNvSpPr txBox="1"/>
      </xdr:nvSpPr>
      <xdr:spPr>
        <a:xfrm>
          <a:off x="863111" y="630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44653</xdr:rowOff>
    </xdr:from>
    <xdr:to>
      <xdr:col>24</xdr:col>
      <xdr:colOff>63500</xdr:colOff>
      <xdr:row>58</xdr:row>
      <xdr:rowOff>53531</xdr:rowOff>
    </xdr:to>
    <xdr:cxnSp macro="">
      <xdr:nvCxnSpPr>
        <xdr:cNvPr id="119" name="直線コネクタ 118"/>
        <xdr:cNvCxnSpPr/>
      </xdr:nvCxnSpPr>
      <xdr:spPr>
        <a:xfrm flipV="1">
          <a:off x="3797300" y="9988753"/>
          <a:ext cx="8382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112374</xdr:rowOff>
    </xdr:from>
    <xdr:ext cx="534377" cy="259045"/>
    <xdr:sp macro="" textlink="">
      <xdr:nvSpPr>
        <xdr:cNvPr id="120" name="物件費平均値テキスト"/>
        <xdr:cNvSpPr txBox="1"/>
      </xdr:nvSpPr>
      <xdr:spPr>
        <a:xfrm>
          <a:off x="4686300" y="9713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43942</xdr:rowOff>
    </xdr:from>
    <xdr:to>
      <xdr:col>19</xdr:col>
      <xdr:colOff>177800</xdr:colOff>
      <xdr:row>58</xdr:row>
      <xdr:rowOff>53531</xdr:rowOff>
    </xdr:to>
    <xdr:cxnSp macro="">
      <xdr:nvCxnSpPr>
        <xdr:cNvPr id="122" name="直線コネクタ 121"/>
        <xdr:cNvCxnSpPr/>
      </xdr:nvCxnSpPr>
      <xdr:spPr>
        <a:xfrm>
          <a:off x="2908300" y="9988042"/>
          <a:ext cx="889000" cy="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118681</xdr:rowOff>
    </xdr:from>
    <xdr:to>
      <xdr:col>20</xdr:col>
      <xdr:colOff>38100</xdr:colOff>
      <xdr:row>58</xdr:row>
      <xdr:rowOff>48831</xdr:rowOff>
    </xdr:to>
    <xdr:sp macro="" textlink="">
      <xdr:nvSpPr>
        <xdr:cNvPr id="123" name="フローチャート: 判断 122"/>
        <xdr:cNvSpPr/>
      </xdr:nvSpPr>
      <xdr:spPr>
        <a:xfrm>
          <a:off x="3746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65358</xdr:rowOff>
    </xdr:from>
    <xdr:ext cx="534377" cy="259045"/>
    <xdr:sp macro="" textlink="">
      <xdr:nvSpPr>
        <xdr:cNvPr id="124" name="テキスト ボックス 123"/>
        <xdr:cNvSpPr txBox="1"/>
      </xdr:nvSpPr>
      <xdr:spPr>
        <a:xfrm>
          <a:off x="3530111" y="966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43549</xdr:rowOff>
    </xdr:from>
    <xdr:to>
      <xdr:col>15</xdr:col>
      <xdr:colOff>50800</xdr:colOff>
      <xdr:row>58</xdr:row>
      <xdr:rowOff>43942</xdr:rowOff>
    </xdr:to>
    <xdr:cxnSp macro="">
      <xdr:nvCxnSpPr>
        <xdr:cNvPr id="125" name="直線コネクタ 124"/>
        <xdr:cNvCxnSpPr/>
      </xdr:nvCxnSpPr>
      <xdr:spPr>
        <a:xfrm>
          <a:off x="2019300" y="9987649"/>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104077</xdr:rowOff>
    </xdr:from>
    <xdr:to>
      <xdr:col>15</xdr:col>
      <xdr:colOff>101600</xdr:colOff>
      <xdr:row>58</xdr:row>
      <xdr:rowOff>34227</xdr:rowOff>
    </xdr:to>
    <xdr:sp macro="" textlink="">
      <xdr:nvSpPr>
        <xdr:cNvPr id="126" name="フローチャート: 判断 125"/>
        <xdr:cNvSpPr/>
      </xdr:nvSpPr>
      <xdr:spPr>
        <a:xfrm>
          <a:off x="2857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50754</xdr:rowOff>
    </xdr:from>
    <xdr:ext cx="534377" cy="259045"/>
    <xdr:sp macro="" textlink="">
      <xdr:nvSpPr>
        <xdr:cNvPr id="127" name="テキスト ボックス 126"/>
        <xdr:cNvSpPr txBox="1"/>
      </xdr:nvSpPr>
      <xdr:spPr>
        <a:xfrm>
          <a:off x="2641111" y="96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43549</xdr:rowOff>
    </xdr:from>
    <xdr:to>
      <xdr:col>10</xdr:col>
      <xdr:colOff>114300</xdr:colOff>
      <xdr:row>58</xdr:row>
      <xdr:rowOff>68428</xdr:rowOff>
    </xdr:to>
    <xdr:cxnSp macro="">
      <xdr:nvCxnSpPr>
        <xdr:cNvPr id="128" name="直線コネクタ 127"/>
        <xdr:cNvCxnSpPr/>
      </xdr:nvCxnSpPr>
      <xdr:spPr>
        <a:xfrm flipV="1">
          <a:off x="1130300" y="9987649"/>
          <a:ext cx="8890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113500</xdr:rowOff>
    </xdr:from>
    <xdr:to>
      <xdr:col>10</xdr:col>
      <xdr:colOff>165100</xdr:colOff>
      <xdr:row>58</xdr:row>
      <xdr:rowOff>43650</xdr:rowOff>
    </xdr:to>
    <xdr:sp macro="" textlink="">
      <xdr:nvSpPr>
        <xdr:cNvPr id="129" name="フローチャート: 判断 128"/>
        <xdr:cNvSpPr/>
      </xdr:nvSpPr>
      <xdr:spPr>
        <a:xfrm>
          <a:off x="1968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60177</xdr:rowOff>
    </xdr:from>
    <xdr:ext cx="534377" cy="259045"/>
    <xdr:sp macro="" textlink="">
      <xdr:nvSpPr>
        <xdr:cNvPr id="130" name="テキスト ボックス 129"/>
        <xdr:cNvSpPr txBox="1"/>
      </xdr:nvSpPr>
      <xdr:spPr>
        <a:xfrm>
          <a:off x="1752111" y="96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115583</xdr:rowOff>
    </xdr:from>
    <xdr:to>
      <xdr:col>6</xdr:col>
      <xdr:colOff>38100</xdr:colOff>
      <xdr:row>58</xdr:row>
      <xdr:rowOff>45733</xdr:rowOff>
    </xdr:to>
    <xdr:sp macro="" textlink="">
      <xdr:nvSpPr>
        <xdr:cNvPr id="131" name="フローチャート: 判断 130"/>
        <xdr:cNvSpPr/>
      </xdr:nvSpPr>
      <xdr:spPr>
        <a:xfrm>
          <a:off x="1079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62260</xdr:rowOff>
    </xdr:from>
    <xdr:ext cx="534377" cy="259045"/>
    <xdr:sp macro="" textlink="">
      <xdr:nvSpPr>
        <xdr:cNvPr id="132" name="テキスト ボックス 131"/>
        <xdr:cNvSpPr txBox="1"/>
      </xdr:nvSpPr>
      <xdr:spPr>
        <a:xfrm>
          <a:off x="863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165303</xdr:rowOff>
    </xdr:from>
    <xdr:to>
      <xdr:col>24</xdr:col>
      <xdr:colOff>114300</xdr:colOff>
      <xdr:row>58</xdr:row>
      <xdr:rowOff>95453</xdr:rowOff>
    </xdr:to>
    <xdr:sp macro="" textlink="">
      <xdr:nvSpPr>
        <xdr:cNvPr id="138" name="楕円 137"/>
        <xdr:cNvSpPr/>
      </xdr:nvSpPr>
      <xdr:spPr>
        <a:xfrm>
          <a:off x="4584700" y="993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80230</xdr:rowOff>
    </xdr:from>
    <xdr:ext cx="534377" cy="259045"/>
    <xdr:sp macro="" textlink="">
      <xdr:nvSpPr>
        <xdr:cNvPr id="139" name="物件費該当値テキスト"/>
        <xdr:cNvSpPr txBox="1"/>
      </xdr:nvSpPr>
      <xdr:spPr>
        <a:xfrm>
          <a:off x="4686300" y="985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2731</xdr:rowOff>
    </xdr:from>
    <xdr:to>
      <xdr:col>20</xdr:col>
      <xdr:colOff>38100</xdr:colOff>
      <xdr:row>58</xdr:row>
      <xdr:rowOff>104331</xdr:rowOff>
    </xdr:to>
    <xdr:sp macro="" textlink="">
      <xdr:nvSpPr>
        <xdr:cNvPr id="140" name="楕円 139"/>
        <xdr:cNvSpPr/>
      </xdr:nvSpPr>
      <xdr:spPr>
        <a:xfrm>
          <a:off x="3746500" y="994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95458</xdr:rowOff>
    </xdr:from>
    <xdr:ext cx="534377" cy="259045"/>
    <xdr:sp macro="" textlink="">
      <xdr:nvSpPr>
        <xdr:cNvPr id="141" name="テキスト ボックス 140"/>
        <xdr:cNvSpPr txBox="1"/>
      </xdr:nvSpPr>
      <xdr:spPr>
        <a:xfrm>
          <a:off x="3530111" y="1003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164592</xdr:rowOff>
    </xdr:from>
    <xdr:to>
      <xdr:col>15</xdr:col>
      <xdr:colOff>101600</xdr:colOff>
      <xdr:row>58</xdr:row>
      <xdr:rowOff>94742</xdr:rowOff>
    </xdr:to>
    <xdr:sp macro="" textlink="">
      <xdr:nvSpPr>
        <xdr:cNvPr id="142" name="楕円 141"/>
        <xdr:cNvSpPr/>
      </xdr:nvSpPr>
      <xdr:spPr>
        <a:xfrm>
          <a:off x="2857500" y="993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85869</xdr:rowOff>
    </xdr:from>
    <xdr:ext cx="534377" cy="259045"/>
    <xdr:sp macro="" textlink="">
      <xdr:nvSpPr>
        <xdr:cNvPr id="143" name="テキスト ボックス 142"/>
        <xdr:cNvSpPr txBox="1"/>
      </xdr:nvSpPr>
      <xdr:spPr>
        <a:xfrm>
          <a:off x="2641111" y="100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164199</xdr:rowOff>
    </xdr:from>
    <xdr:to>
      <xdr:col>10</xdr:col>
      <xdr:colOff>165100</xdr:colOff>
      <xdr:row>58</xdr:row>
      <xdr:rowOff>94349</xdr:rowOff>
    </xdr:to>
    <xdr:sp macro="" textlink="">
      <xdr:nvSpPr>
        <xdr:cNvPr id="144" name="楕円 143"/>
        <xdr:cNvSpPr/>
      </xdr:nvSpPr>
      <xdr:spPr>
        <a:xfrm>
          <a:off x="1968500" y="99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85476</xdr:rowOff>
    </xdr:from>
    <xdr:ext cx="534377" cy="259045"/>
    <xdr:sp macro="" textlink="">
      <xdr:nvSpPr>
        <xdr:cNvPr id="145" name="テキスト ボックス 144"/>
        <xdr:cNvSpPr txBox="1"/>
      </xdr:nvSpPr>
      <xdr:spPr>
        <a:xfrm>
          <a:off x="1752111" y="10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17628</xdr:rowOff>
    </xdr:from>
    <xdr:to>
      <xdr:col>6</xdr:col>
      <xdr:colOff>38100</xdr:colOff>
      <xdr:row>58</xdr:row>
      <xdr:rowOff>119228</xdr:rowOff>
    </xdr:to>
    <xdr:sp macro="" textlink="">
      <xdr:nvSpPr>
        <xdr:cNvPr id="146" name="楕円 145"/>
        <xdr:cNvSpPr/>
      </xdr:nvSpPr>
      <xdr:spPr>
        <a:xfrm>
          <a:off x="1079500" y="996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110355</xdr:rowOff>
    </xdr:from>
    <xdr:ext cx="534377" cy="259045"/>
    <xdr:sp macro="" textlink="">
      <xdr:nvSpPr>
        <xdr:cNvPr id="147" name="テキスト ボックス 146"/>
        <xdr:cNvSpPr txBox="1"/>
      </xdr:nvSpPr>
      <xdr:spPr>
        <a:xfrm>
          <a:off x="863111" y="1005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165281</xdr:rowOff>
    </xdr:from>
    <xdr:to>
      <xdr:col>24</xdr:col>
      <xdr:colOff>63500</xdr:colOff>
      <xdr:row>77</xdr:row>
      <xdr:rowOff>48586</xdr:rowOff>
    </xdr:to>
    <xdr:cxnSp macro="">
      <xdr:nvCxnSpPr>
        <xdr:cNvPr id="178" name="直線コネクタ 177"/>
        <xdr:cNvCxnSpPr/>
      </xdr:nvCxnSpPr>
      <xdr:spPr>
        <a:xfrm flipV="1">
          <a:off x="3797300" y="13195481"/>
          <a:ext cx="838200" cy="5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116240</xdr:rowOff>
    </xdr:from>
    <xdr:ext cx="469744" cy="259045"/>
    <xdr:sp macro="" textlink="">
      <xdr:nvSpPr>
        <xdr:cNvPr id="179" name="維持補修費平均値テキスト"/>
        <xdr:cNvSpPr txBox="1"/>
      </xdr:nvSpPr>
      <xdr:spPr>
        <a:xfrm>
          <a:off x="4686300" y="12974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48586</xdr:rowOff>
    </xdr:from>
    <xdr:to>
      <xdr:col>19</xdr:col>
      <xdr:colOff>177800</xdr:colOff>
      <xdr:row>77</xdr:row>
      <xdr:rowOff>53921</xdr:rowOff>
    </xdr:to>
    <xdr:cxnSp macro="">
      <xdr:nvCxnSpPr>
        <xdr:cNvPr id="181" name="直線コネクタ 180"/>
        <xdr:cNvCxnSpPr/>
      </xdr:nvCxnSpPr>
      <xdr:spPr>
        <a:xfrm flipV="1">
          <a:off x="2908300" y="13250236"/>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102398</xdr:rowOff>
    </xdr:from>
    <xdr:to>
      <xdr:col>20</xdr:col>
      <xdr:colOff>38100</xdr:colOff>
      <xdr:row>77</xdr:row>
      <xdr:rowOff>32548</xdr:rowOff>
    </xdr:to>
    <xdr:sp macro="" textlink="">
      <xdr:nvSpPr>
        <xdr:cNvPr id="182" name="フローチャート: 判断 181"/>
        <xdr:cNvSpPr/>
      </xdr:nvSpPr>
      <xdr:spPr>
        <a:xfrm>
          <a:off x="3746500" y="131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49075</xdr:rowOff>
    </xdr:from>
    <xdr:ext cx="469744" cy="259045"/>
    <xdr:sp macro="" textlink="">
      <xdr:nvSpPr>
        <xdr:cNvPr id="183" name="テキスト ボックス 182"/>
        <xdr:cNvSpPr txBox="1"/>
      </xdr:nvSpPr>
      <xdr:spPr>
        <a:xfrm>
          <a:off x="3562428" y="129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42709</xdr:rowOff>
    </xdr:from>
    <xdr:to>
      <xdr:col>15</xdr:col>
      <xdr:colOff>50800</xdr:colOff>
      <xdr:row>77</xdr:row>
      <xdr:rowOff>53921</xdr:rowOff>
    </xdr:to>
    <xdr:cxnSp macro="">
      <xdr:nvCxnSpPr>
        <xdr:cNvPr id="184" name="直線コネクタ 183"/>
        <xdr:cNvCxnSpPr/>
      </xdr:nvCxnSpPr>
      <xdr:spPr>
        <a:xfrm>
          <a:off x="2019300" y="13244359"/>
          <a:ext cx="889000" cy="1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114481</xdr:rowOff>
    </xdr:from>
    <xdr:to>
      <xdr:col>15</xdr:col>
      <xdr:colOff>101600</xdr:colOff>
      <xdr:row>77</xdr:row>
      <xdr:rowOff>44631</xdr:rowOff>
    </xdr:to>
    <xdr:sp macro="" textlink="">
      <xdr:nvSpPr>
        <xdr:cNvPr id="185" name="フローチャート: 判断 184"/>
        <xdr:cNvSpPr/>
      </xdr:nvSpPr>
      <xdr:spPr>
        <a:xfrm>
          <a:off x="2857500" y="1314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61158</xdr:rowOff>
    </xdr:from>
    <xdr:ext cx="469744" cy="259045"/>
    <xdr:sp macro="" textlink="">
      <xdr:nvSpPr>
        <xdr:cNvPr id="186" name="テキスト ボックス 185"/>
        <xdr:cNvSpPr txBox="1"/>
      </xdr:nvSpPr>
      <xdr:spPr>
        <a:xfrm>
          <a:off x="2673428" y="1291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37374</xdr:rowOff>
    </xdr:from>
    <xdr:to>
      <xdr:col>10</xdr:col>
      <xdr:colOff>114300</xdr:colOff>
      <xdr:row>77</xdr:row>
      <xdr:rowOff>42709</xdr:rowOff>
    </xdr:to>
    <xdr:cxnSp macro="">
      <xdr:nvCxnSpPr>
        <xdr:cNvPr id="187" name="直線コネクタ 186"/>
        <xdr:cNvCxnSpPr/>
      </xdr:nvCxnSpPr>
      <xdr:spPr>
        <a:xfrm>
          <a:off x="1130300" y="13239024"/>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121665</xdr:rowOff>
    </xdr:from>
    <xdr:to>
      <xdr:col>10</xdr:col>
      <xdr:colOff>165100</xdr:colOff>
      <xdr:row>77</xdr:row>
      <xdr:rowOff>51815</xdr:rowOff>
    </xdr:to>
    <xdr:sp macro="" textlink="">
      <xdr:nvSpPr>
        <xdr:cNvPr id="188" name="フローチャート: 判断 187"/>
        <xdr:cNvSpPr/>
      </xdr:nvSpPr>
      <xdr:spPr>
        <a:xfrm>
          <a:off x="1968500" y="1315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68343</xdr:rowOff>
    </xdr:from>
    <xdr:ext cx="469744" cy="259045"/>
    <xdr:sp macro="" textlink="">
      <xdr:nvSpPr>
        <xdr:cNvPr id="189" name="テキスト ボックス 188"/>
        <xdr:cNvSpPr txBox="1"/>
      </xdr:nvSpPr>
      <xdr:spPr>
        <a:xfrm>
          <a:off x="1784428" y="1292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129395</xdr:rowOff>
    </xdr:from>
    <xdr:to>
      <xdr:col>6</xdr:col>
      <xdr:colOff>38100</xdr:colOff>
      <xdr:row>77</xdr:row>
      <xdr:rowOff>59545</xdr:rowOff>
    </xdr:to>
    <xdr:sp macro="" textlink="">
      <xdr:nvSpPr>
        <xdr:cNvPr id="190" name="フローチャート: 判断 189"/>
        <xdr:cNvSpPr/>
      </xdr:nvSpPr>
      <xdr:spPr>
        <a:xfrm>
          <a:off x="1079500" y="1315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76072</xdr:rowOff>
    </xdr:from>
    <xdr:ext cx="469744" cy="259045"/>
    <xdr:sp macro="" textlink="">
      <xdr:nvSpPr>
        <xdr:cNvPr id="191" name="テキスト ボックス 190"/>
        <xdr:cNvSpPr txBox="1"/>
      </xdr:nvSpPr>
      <xdr:spPr>
        <a:xfrm>
          <a:off x="895428" y="1293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114481</xdr:rowOff>
    </xdr:from>
    <xdr:to>
      <xdr:col>24</xdr:col>
      <xdr:colOff>114300</xdr:colOff>
      <xdr:row>77</xdr:row>
      <xdr:rowOff>44631</xdr:rowOff>
    </xdr:to>
    <xdr:sp macro="" textlink="">
      <xdr:nvSpPr>
        <xdr:cNvPr id="197" name="楕円 196"/>
        <xdr:cNvSpPr/>
      </xdr:nvSpPr>
      <xdr:spPr>
        <a:xfrm>
          <a:off x="4584700" y="1314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92908</xdr:rowOff>
    </xdr:from>
    <xdr:ext cx="469744" cy="259045"/>
    <xdr:sp macro="" textlink="">
      <xdr:nvSpPr>
        <xdr:cNvPr id="198" name="維持補修費該当値テキスト"/>
        <xdr:cNvSpPr txBox="1"/>
      </xdr:nvSpPr>
      <xdr:spPr>
        <a:xfrm>
          <a:off x="4686300" y="1312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169236</xdr:rowOff>
    </xdr:from>
    <xdr:to>
      <xdr:col>20</xdr:col>
      <xdr:colOff>38100</xdr:colOff>
      <xdr:row>77</xdr:row>
      <xdr:rowOff>99386</xdr:rowOff>
    </xdr:to>
    <xdr:sp macro="" textlink="">
      <xdr:nvSpPr>
        <xdr:cNvPr id="199" name="楕円 198"/>
        <xdr:cNvSpPr/>
      </xdr:nvSpPr>
      <xdr:spPr>
        <a:xfrm>
          <a:off x="3746500" y="1319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90513</xdr:rowOff>
    </xdr:from>
    <xdr:ext cx="469744" cy="259045"/>
    <xdr:sp macro="" textlink="">
      <xdr:nvSpPr>
        <xdr:cNvPr id="200" name="テキスト ボックス 199"/>
        <xdr:cNvSpPr txBox="1"/>
      </xdr:nvSpPr>
      <xdr:spPr>
        <a:xfrm>
          <a:off x="3562428" y="1329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3121</xdr:rowOff>
    </xdr:from>
    <xdr:to>
      <xdr:col>15</xdr:col>
      <xdr:colOff>101600</xdr:colOff>
      <xdr:row>77</xdr:row>
      <xdr:rowOff>104721</xdr:rowOff>
    </xdr:to>
    <xdr:sp macro="" textlink="">
      <xdr:nvSpPr>
        <xdr:cNvPr id="201" name="楕円 200"/>
        <xdr:cNvSpPr/>
      </xdr:nvSpPr>
      <xdr:spPr>
        <a:xfrm>
          <a:off x="2857500" y="1320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95848</xdr:rowOff>
    </xdr:from>
    <xdr:ext cx="469744" cy="259045"/>
    <xdr:sp macro="" textlink="">
      <xdr:nvSpPr>
        <xdr:cNvPr id="202" name="テキスト ボックス 201"/>
        <xdr:cNvSpPr txBox="1"/>
      </xdr:nvSpPr>
      <xdr:spPr>
        <a:xfrm>
          <a:off x="2673428" y="1329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163359</xdr:rowOff>
    </xdr:from>
    <xdr:to>
      <xdr:col>10</xdr:col>
      <xdr:colOff>165100</xdr:colOff>
      <xdr:row>77</xdr:row>
      <xdr:rowOff>93509</xdr:rowOff>
    </xdr:to>
    <xdr:sp macro="" textlink="">
      <xdr:nvSpPr>
        <xdr:cNvPr id="203" name="楕円 202"/>
        <xdr:cNvSpPr/>
      </xdr:nvSpPr>
      <xdr:spPr>
        <a:xfrm>
          <a:off x="1968500" y="1319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84636</xdr:rowOff>
    </xdr:from>
    <xdr:ext cx="469744" cy="259045"/>
    <xdr:sp macro="" textlink="">
      <xdr:nvSpPr>
        <xdr:cNvPr id="204" name="テキスト ボックス 203"/>
        <xdr:cNvSpPr txBox="1"/>
      </xdr:nvSpPr>
      <xdr:spPr>
        <a:xfrm>
          <a:off x="1784428" y="1328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158024</xdr:rowOff>
    </xdr:from>
    <xdr:to>
      <xdr:col>6</xdr:col>
      <xdr:colOff>38100</xdr:colOff>
      <xdr:row>77</xdr:row>
      <xdr:rowOff>88174</xdr:rowOff>
    </xdr:to>
    <xdr:sp macro="" textlink="">
      <xdr:nvSpPr>
        <xdr:cNvPr id="205" name="楕円 204"/>
        <xdr:cNvSpPr/>
      </xdr:nvSpPr>
      <xdr:spPr>
        <a:xfrm>
          <a:off x="1079500" y="1318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79301</xdr:rowOff>
    </xdr:from>
    <xdr:ext cx="469744" cy="259045"/>
    <xdr:sp macro="" textlink="">
      <xdr:nvSpPr>
        <xdr:cNvPr id="206" name="テキスト ボックス 205"/>
        <xdr:cNvSpPr txBox="1"/>
      </xdr:nvSpPr>
      <xdr:spPr>
        <a:xfrm>
          <a:off x="895428" y="1328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27775</xdr:rowOff>
    </xdr:from>
    <xdr:to>
      <xdr:col>24</xdr:col>
      <xdr:colOff>63500</xdr:colOff>
      <xdr:row>93</xdr:row>
      <xdr:rowOff>75654</xdr:rowOff>
    </xdr:to>
    <xdr:cxnSp macro="">
      <xdr:nvCxnSpPr>
        <xdr:cNvPr id="236" name="直線コネクタ 235"/>
        <xdr:cNvCxnSpPr/>
      </xdr:nvCxnSpPr>
      <xdr:spPr>
        <a:xfrm flipV="1">
          <a:off x="3797300" y="15972625"/>
          <a:ext cx="838200" cy="4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37622</xdr:rowOff>
    </xdr:from>
    <xdr:ext cx="599010" cy="259045"/>
    <xdr:sp macro="" textlink="">
      <xdr:nvSpPr>
        <xdr:cNvPr id="237" name="扶助費平均値テキスト"/>
        <xdr:cNvSpPr txBox="1"/>
      </xdr:nvSpPr>
      <xdr:spPr>
        <a:xfrm>
          <a:off x="4686300" y="16325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75654</xdr:rowOff>
    </xdr:from>
    <xdr:to>
      <xdr:col>19</xdr:col>
      <xdr:colOff>177800</xdr:colOff>
      <xdr:row>93</xdr:row>
      <xdr:rowOff>79959</xdr:rowOff>
    </xdr:to>
    <xdr:cxnSp macro="">
      <xdr:nvCxnSpPr>
        <xdr:cNvPr id="239" name="直線コネクタ 238"/>
        <xdr:cNvCxnSpPr/>
      </xdr:nvCxnSpPr>
      <xdr:spPr>
        <a:xfrm flipV="1">
          <a:off x="2908300" y="16020504"/>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40" name="フローチャート: 判断 239"/>
        <xdr:cNvSpPr/>
      </xdr:nvSpPr>
      <xdr:spPr>
        <a:xfrm>
          <a:off x="3746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143312</xdr:rowOff>
    </xdr:from>
    <xdr:ext cx="599010" cy="259045"/>
    <xdr:sp macro="" textlink="">
      <xdr:nvSpPr>
        <xdr:cNvPr id="241" name="テキスト ボックス 240"/>
        <xdr:cNvSpPr txBox="1"/>
      </xdr:nvSpPr>
      <xdr:spPr>
        <a:xfrm>
          <a:off x="3497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79959</xdr:rowOff>
    </xdr:from>
    <xdr:to>
      <xdr:col>15</xdr:col>
      <xdr:colOff>50800</xdr:colOff>
      <xdr:row>94</xdr:row>
      <xdr:rowOff>14466</xdr:rowOff>
    </xdr:to>
    <xdr:cxnSp macro="">
      <xdr:nvCxnSpPr>
        <xdr:cNvPr id="242" name="直線コネクタ 241"/>
        <xdr:cNvCxnSpPr/>
      </xdr:nvCxnSpPr>
      <xdr:spPr>
        <a:xfrm flipV="1">
          <a:off x="2019300" y="16024809"/>
          <a:ext cx="889000" cy="10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3" name="フローチャート: 判断 242"/>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168927</xdr:rowOff>
    </xdr:from>
    <xdr:ext cx="599010" cy="259045"/>
    <xdr:sp macro="" textlink="">
      <xdr:nvSpPr>
        <xdr:cNvPr id="244" name="テキスト ボックス 243"/>
        <xdr:cNvSpPr txBox="1"/>
      </xdr:nvSpPr>
      <xdr:spPr>
        <a:xfrm>
          <a:off x="2608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14466</xdr:rowOff>
    </xdr:from>
    <xdr:to>
      <xdr:col>10</xdr:col>
      <xdr:colOff>114300</xdr:colOff>
      <xdr:row>94</xdr:row>
      <xdr:rowOff>99327</xdr:rowOff>
    </xdr:to>
    <xdr:cxnSp macro="">
      <xdr:nvCxnSpPr>
        <xdr:cNvPr id="245" name="直線コネクタ 244"/>
        <xdr:cNvCxnSpPr/>
      </xdr:nvCxnSpPr>
      <xdr:spPr>
        <a:xfrm flipV="1">
          <a:off x="1130300" y="16130766"/>
          <a:ext cx="889000" cy="8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141732</xdr:rowOff>
    </xdr:from>
    <xdr:to>
      <xdr:col>10</xdr:col>
      <xdr:colOff>165100</xdr:colOff>
      <xdr:row>96</xdr:row>
      <xdr:rowOff>71882</xdr:rowOff>
    </xdr:to>
    <xdr:sp macro="" textlink="">
      <xdr:nvSpPr>
        <xdr:cNvPr id="246" name="フローチャート: 判断 245"/>
        <xdr:cNvSpPr/>
      </xdr:nvSpPr>
      <xdr:spPr>
        <a:xfrm>
          <a:off x="1968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63009</xdr:rowOff>
    </xdr:from>
    <xdr:ext cx="599010" cy="259045"/>
    <xdr:sp macro="" textlink="">
      <xdr:nvSpPr>
        <xdr:cNvPr id="247" name="テキスト ボックス 246"/>
        <xdr:cNvSpPr txBox="1"/>
      </xdr:nvSpPr>
      <xdr:spPr>
        <a:xfrm>
          <a:off x="1719795"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8052</xdr:rowOff>
    </xdr:from>
    <xdr:to>
      <xdr:col>6</xdr:col>
      <xdr:colOff>38100</xdr:colOff>
      <xdr:row>96</xdr:row>
      <xdr:rowOff>109652</xdr:rowOff>
    </xdr:to>
    <xdr:sp macro="" textlink="">
      <xdr:nvSpPr>
        <xdr:cNvPr id="248" name="フローチャート: 判断 247"/>
        <xdr:cNvSpPr/>
      </xdr:nvSpPr>
      <xdr:spPr>
        <a:xfrm>
          <a:off x="1079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100779</xdr:rowOff>
    </xdr:from>
    <xdr:ext cx="534377" cy="259045"/>
    <xdr:sp macro="" textlink="">
      <xdr:nvSpPr>
        <xdr:cNvPr id="249" name="テキスト ボックス 248"/>
        <xdr:cNvSpPr txBox="1"/>
      </xdr:nvSpPr>
      <xdr:spPr>
        <a:xfrm>
          <a:off x="863111" y="16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148425</xdr:rowOff>
    </xdr:from>
    <xdr:to>
      <xdr:col>24</xdr:col>
      <xdr:colOff>114300</xdr:colOff>
      <xdr:row>93</xdr:row>
      <xdr:rowOff>78575</xdr:rowOff>
    </xdr:to>
    <xdr:sp macro="" textlink="">
      <xdr:nvSpPr>
        <xdr:cNvPr id="255" name="楕円 254"/>
        <xdr:cNvSpPr/>
      </xdr:nvSpPr>
      <xdr:spPr>
        <a:xfrm>
          <a:off x="4584700" y="1592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171302</xdr:rowOff>
    </xdr:from>
    <xdr:ext cx="599010" cy="259045"/>
    <xdr:sp macro="" textlink="">
      <xdr:nvSpPr>
        <xdr:cNvPr id="256" name="扶助費該当値テキスト"/>
        <xdr:cNvSpPr txBox="1"/>
      </xdr:nvSpPr>
      <xdr:spPr>
        <a:xfrm>
          <a:off x="4686300" y="1577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24854</xdr:rowOff>
    </xdr:from>
    <xdr:to>
      <xdr:col>20</xdr:col>
      <xdr:colOff>38100</xdr:colOff>
      <xdr:row>93</xdr:row>
      <xdr:rowOff>126454</xdr:rowOff>
    </xdr:to>
    <xdr:sp macro="" textlink="">
      <xdr:nvSpPr>
        <xdr:cNvPr id="257" name="楕円 256"/>
        <xdr:cNvSpPr/>
      </xdr:nvSpPr>
      <xdr:spPr>
        <a:xfrm>
          <a:off x="3746500" y="1596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142981</xdr:rowOff>
    </xdr:from>
    <xdr:ext cx="599010" cy="259045"/>
    <xdr:sp macro="" textlink="">
      <xdr:nvSpPr>
        <xdr:cNvPr id="258" name="テキスト ボックス 257"/>
        <xdr:cNvSpPr txBox="1"/>
      </xdr:nvSpPr>
      <xdr:spPr>
        <a:xfrm>
          <a:off x="3497795" y="15744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29159</xdr:rowOff>
    </xdr:from>
    <xdr:to>
      <xdr:col>15</xdr:col>
      <xdr:colOff>101600</xdr:colOff>
      <xdr:row>93</xdr:row>
      <xdr:rowOff>130759</xdr:rowOff>
    </xdr:to>
    <xdr:sp macro="" textlink="">
      <xdr:nvSpPr>
        <xdr:cNvPr id="259" name="楕円 258"/>
        <xdr:cNvSpPr/>
      </xdr:nvSpPr>
      <xdr:spPr>
        <a:xfrm>
          <a:off x="2857500" y="1597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147286</xdr:rowOff>
    </xdr:from>
    <xdr:ext cx="599010" cy="259045"/>
    <xdr:sp macro="" textlink="">
      <xdr:nvSpPr>
        <xdr:cNvPr id="260" name="テキスト ボックス 259"/>
        <xdr:cNvSpPr txBox="1"/>
      </xdr:nvSpPr>
      <xdr:spPr>
        <a:xfrm>
          <a:off x="2608795" y="1574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135116</xdr:rowOff>
    </xdr:from>
    <xdr:to>
      <xdr:col>10</xdr:col>
      <xdr:colOff>165100</xdr:colOff>
      <xdr:row>94</xdr:row>
      <xdr:rowOff>65266</xdr:rowOff>
    </xdr:to>
    <xdr:sp macro="" textlink="">
      <xdr:nvSpPr>
        <xdr:cNvPr id="261" name="楕円 260"/>
        <xdr:cNvSpPr/>
      </xdr:nvSpPr>
      <xdr:spPr>
        <a:xfrm>
          <a:off x="1968500" y="1607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81793</xdr:rowOff>
    </xdr:from>
    <xdr:ext cx="599010" cy="259045"/>
    <xdr:sp macro="" textlink="">
      <xdr:nvSpPr>
        <xdr:cNvPr id="262" name="テキスト ボックス 261"/>
        <xdr:cNvSpPr txBox="1"/>
      </xdr:nvSpPr>
      <xdr:spPr>
        <a:xfrm>
          <a:off x="1719795" y="1585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48527</xdr:rowOff>
    </xdr:from>
    <xdr:to>
      <xdr:col>6</xdr:col>
      <xdr:colOff>38100</xdr:colOff>
      <xdr:row>94</xdr:row>
      <xdr:rowOff>150127</xdr:rowOff>
    </xdr:to>
    <xdr:sp macro="" textlink="">
      <xdr:nvSpPr>
        <xdr:cNvPr id="263" name="楕円 262"/>
        <xdr:cNvSpPr/>
      </xdr:nvSpPr>
      <xdr:spPr>
        <a:xfrm>
          <a:off x="1079500" y="1616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166654</xdr:rowOff>
    </xdr:from>
    <xdr:ext cx="599010" cy="259045"/>
    <xdr:sp macro="" textlink="">
      <xdr:nvSpPr>
        <xdr:cNvPr id="264" name="テキスト ボックス 263"/>
        <xdr:cNvSpPr txBox="1"/>
      </xdr:nvSpPr>
      <xdr:spPr>
        <a:xfrm>
          <a:off x="830795" y="15940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74397</xdr:rowOff>
    </xdr:from>
    <xdr:to>
      <xdr:col>55</xdr:col>
      <xdr:colOff>0</xdr:colOff>
      <xdr:row>37</xdr:row>
      <xdr:rowOff>91199</xdr:rowOff>
    </xdr:to>
    <xdr:cxnSp macro="">
      <xdr:nvCxnSpPr>
        <xdr:cNvPr id="293" name="直線コネクタ 292"/>
        <xdr:cNvCxnSpPr/>
      </xdr:nvCxnSpPr>
      <xdr:spPr>
        <a:xfrm>
          <a:off x="9639300" y="6418047"/>
          <a:ext cx="8382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134218</xdr:rowOff>
    </xdr:from>
    <xdr:ext cx="534377" cy="259045"/>
    <xdr:sp macro="" textlink="">
      <xdr:nvSpPr>
        <xdr:cNvPr id="294"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74397</xdr:rowOff>
    </xdr:from>
    <xdr:to>
      <xdr:col>50</xdr:col>
      <xdr:colOff>114300</xdr:colOff>
      <xdr:row>37</xdr:row>
      <xdr:rowOff>79921</xdr:rowOff>
    </xdr:to>
    <xdr:cxnSp macro="">
      <xdr:nvCxnSpPr>
        <xdr:cNvPr id="296" name="直線コネクタ 295"/>
        <xdr:cNvCxnSpPr/>
      </xdr:nvCxnSpPr>
      <xdr:spPr>
        <a:xfrm flipV="1">
          <a:off x="8750300" y="6418047"/>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7" name="フローチャート: 判断 296"/>
        <xdr:cNvSpPr/>
      </xdr:nvSpPr>
      <xdr:spPr>
        <a:xfrm>
          <a:off x="9588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92384</xdr:rowOff>
    </xdr:from>
    <xdr:ext cx="534377" cy="259045"/>
    <xdr:sp macro="" textlink="">
      <xdr:nvSpPr>
        <xdr:cNvPr id="298" name="テキスト ボックス 297"/>
        <xdr:cNvSpPr txBox="1"/>
      </xdr:nvSpPr>
      <xdr:spPr>
        <a:xfrm>
          <a:off x="9372111" y="592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56490</xdr:rowOff>
    </xdr:from>
    <xdr:to>
      <xdr:col>45</xdr:col>
      <xdr:colOff>177800</xdr:colOff>
      <xdr:row>37</xdr:row>
      <xdr:rowOff>79921</xdr:rowOff>
    </xdr:to>
    <xdr:cxnSp macro="">
      <xdr:nvCxnSpPr>
        <xdr:cNvPr id="299" name="直線コネクタ 298"/>
        <xdr:cNvCxnSpPr/>
      </xdr:nvCxnSpPr>
      <xdr:spPr>
        <a:xfrm>
          <a:off x="7861300" y="6400140"/>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300" name="フローチャート: 判断 299"/>
        <xdr:cNvSpPr/>
      </xdr:nvSpPr>
      <xdr:spPr>
        <a:xfrm>
          <a:off x="8699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77887</xdr:rowOff>
    </xdr:from>
    <xdr:ext cx="534377" cy="259045"/>
    <xdr:sp macro="" textlink="">
      <xdr:nvSpPr>
        <xdr:cNvPr id="301" name="テキスト ボックス 300"/>
        <xdr:cNvSpPr txBox="1"/>
      </xdr:nvSpPr>
      <xdr:spPr>
        <a:xfrm>
          <a:off x="8483111" y="590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56490</xdr:rowOff>
    </xdr:from>
    <xdr:to>
      <xdr:col>41</xdr:col>
      <xdr:colOff>50800</xdr:colOff>
      <xdr:row>37</xdr:row>
      <xdr:rowOff>74587</xdr:rowOff>
    </xdr:to>
    <xdr:cxnSp macro="">
      <xdr:nvCxnSpPr>
        <xdr:cNvPr id="302" name="直線コネクタ 301"/>
        <xdr:cNvCxnSpPr/>
      </xdr:nvCxnSpPr>
      <xdr:spPr>
        <a:xfrm flipV="1">
          <a:off x="6972300" y="6400140"/>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131229</xdr:rowOff>
    </xdr:from>
    <xdr:to>
      <xdr:col>41</xdr:col>
      <xdr:colOff>101600</xdr:colOff>
      <xdr:row>36</xdr:row>
      <xdr:rowOff>61379</xdr:rowOff>
    </xdr:to>
    <xdr:sp macro="" textlink="">
      <xdr:nvSpPr>
        <xdr:cNvPr id="303" name="フローチャート: 判断 302"/>
        <xdr:cNvSpPr/>
      </xdr:nvSpPr>
      <xdr:spPr>
        <a:xfrm>
          <a:off x="7810500" y="61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77906</xdr:rowOff>
    </xdr:from>
    <xdr:ext cx="534377" cy="259045"/>
    <xdr:sp macro="" textlink="">
      <xdr:nvSpPr>
        <xdr:cNvPr id="304" name="テキスト ボックス 303"/>
        <xdr:cNvSpPr txBox="1"/>
      </xdr:nvSpPr>
      <xdr:spPr>
        <a:xfrm>
          <a:off x="7594111" y="590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135306</xdr:rowOff>
    </xdr:from>
    <xdr:to>
      <xdr:col>36</xdr:col>
      <xdr:colOff>165100</xdr:colOff>
      <xdr:row>36</xdr:row>
      <xdr:rowOff>65456</xdr:rowOff>
    </xdr:to>
    <xdr:sp macro="" textlink="">
      <xdr:nvSpPr>
        <xdr:cNvPr id="305" name="フローチャート: 判断 304"/>
        <xdr:cNvSpPr/>
      </xdr:nvSpPr>
      <xdr:spPr>
        <a:xfrm>
          <a:off x="6921500" y="613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81983</xdr:rowOff>
    </xdr:from>
    <xdr:ext cx="534377" cy="259045"/>
    <xdr:sp macro="" textlink="">
      <xdr:nvSpPr>
        <xdr:cNvPr id="306" name="テキスト ボックス 305"/>
        <xdr:cNvSpPr txBox="1"/>
      </xdr:nvSpPr>
      <xdr:spPr>
        <a:xfrm>
          <a:off x="6705111" y="59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40399</xdr:rowOff>
    </xdr:from>
    <xdr:to>
      <xdr:col>55</xdr:col>
      <xdr:colOff>50800</xdr:colOff>
      <xdr:row>37</xdr:row>
      <xdr:rowOff>141999</xdr:rowOff>
    </xdr:to>
    <xdr:sp macro="" textlink="">
      <xdr:nvSpPr>
        <xdr:cNvPr id="312" name="楕円 311"/>
        <xdr:cNvSpPr/>
      </xdr:nvSpPr>
      <xdr:spPr>
        <a:xfrm>
          <a:off x="10426700" y="63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126776</xdr:rowOff>
    </xdr:from>
    <xdr:ext cx="534377" cy="259045"/>
    <xdr:sp macro="" textlink="">
      <xdr:nvSpPr>
        <xdr:cNvPr id="313" name="補助費等該当値テキスト"/>
        <xdr:cNvSpPr txBox="1"/>
      </xdr:nvSpPr>
      <xdr:spPr>
        <a:xfrm>
          <a:off x="10528300" y="629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23597</xdr:rowOff>
    </xdr:from>
    <xdr:to>
      <xdr:col>50</xdr:col>
      <xdr:colOff>165100</xdr:colOff>
      <xdr:row>37</xdr:row>
      <xdr:rowOff>125197</xdr:rowOff>
    </xdr:to>
    <xdr:sp macro="" textlink="">
      <xdr:nvSpPr>
        <xdr:cNvPr id="314" name="楕円 313"/>
        <xdr:cNvSpPr/>
      </xdr:nvSpPr>
      <xdr:spPr>
        <a:xfrm>
          <a:off x="9588500" y="636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116324</xdr:rowOff>
    </xdr:from>
    <xdr:ext cx="534377" cy="259045"/>
    <xdr:sp macro="" textlink="">
      <xdr:nvSpPr>
        <xdr:cNvPr id="315" name="テキスト ボックス 314"/>
        <xdr:cNvSpPr txBox="1"/>
      </xdr:nvSpPr>
      <xdr:spPr>
        <a:xfrm>
          <a:off x="9372111" y="645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29121</xdr:rowOff>
    </xdr:from>
    <xdr:to>
      <xdr:col>46</xdr:col>
      <xdr:colOff>38100</xdr:colOff>
      <xdr:row>37</xdr:row>
      <xdr:rowOff>130721</xdr:rowOff>
    </xdr:to>
    <xdr:sp macro="" textlink="">
      <xdr:nvSpPr>
        <xdr:cNvPr id="316" name="楕円 315"/>
        <xdr:cNvSpPr/>
      </xdr:nvSpPr>
      <xdr:spPr>
        <a:xfrm>
          <a:off x="8699500" y="6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121848</xdr:rowOff>
    </xdr:from>
    <xdr:ext cx="534377" cy="259045"/>
    <xdr:sp macro="" textlink="">
      <xdr:nvSpPr>
        <xdr:cNvPr id="317" name="テキスト ボックス 316"/>
        <xdr:cNvSpPr txBox="1"/>
      </xdr:nvSpPr>
      <xdr:spPr>
        <a:xfrm>
          <a:off x="8483111" y="646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5690</xdr:rowOff>
    </xdr:from>
    <xdr:to>
      <xdr:col>41</xdr:col>
      <xdr:colOff>101600</xdr:colOff>
      <xdr:row>37</xdr:row>
      <xdr:rowOff>107290</xdr:rowOff>
    </xdr:to>
    <xdr:sp macro="" textlink="">
      <xdr:nvSpPr>
        <xdr:cNvPr id="318" name="楕円 317"/>
        <xdr:cNvSpPr/>
      </xdr:nvSpPr>
      <xdr:spPr>
        <a:xfrm>
          <a:off x="7810500" y="63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98417</xdr:rowOff>
    </xdr:from>
    <xdr:ext cx="534377" cy="259045"/>
    <xdr:sp macro="" textlink="">
      <xdr:nvSpPr>
        <xdr:cNvPr id="319" name="テキスト ボックス 318"/>
        <xdr:cNvSpPr txBox="1"/>
      </xdr:nvSpPr>
      <xdr:spPr>
        <a:xfrm>
          <a:off x="7594111" y="644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23787</xdr:rowOff>
    </xdr:from>
    <xdr:to>
      <xdr:col>36</xdr:col>
      <xdr:colOff>165100</xdr:colOff>
      <xdr:row>37</xdr:row>
      <xdr:rowOff>125387</xdr:rowOff>
    </xdr:to>
    <xdr:sp macro="" textlink="">
      <xdr:nvSpPr>
        <xdr:cNvPr id="320" name="楕円 319"/>
        <xdr:cNvSpPr/>
      </xdr:nvSpPr>
      <xdr:spPr>
        <a:xfrm>
          <a:off x="6921500" y="636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116514</xdr:rowOff>
    </xdr:from>
    <xdr:ext cx="534377" cy="259045"/>
    <xdr:sp macro="" textlink="">
      <xdr:nvSpPr>
        <xdr:cNvPr id="321" name="テキスト ボックス 320"/>
        <xdr:cNvSpPr txBox="1"/>
      </xdr:nvSpPr>
      <xdr:spPr>
        <a:xfrm>
          <a:off x="6705111" y="646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95142</xdr:rowOff>
    </xdr:from>
    <xdr:to>
      <xdr:col>55</xdr:col>
      <xdr:colOff>0</xdr:colOff>
      <xdr:row>55</xdr:row>
      <xdr:rowOff>128060</xdr:rowOff>
    </xdr:to>
    <xdr:cxnSp macro="">
      <xdr:nvCxnSpPr>
        <xdr:cNvPr id="351" name="直線コネクタ 350"/>
        <xdr:cNvCxnSpPr/>
      </xdr:nvCxnSpPr>
      <xdr:spPr>
        <a:xfrm>
          <a:off x="9639300" y="9524892"/>
          <a:ext cx="8382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153871</xdr:rowOff>
    </xdr:from>
    <xdr:ext cx="534377" cy="259045"/>
    <xdr:sp macro="" textlink="">
      <xdr:nvSpPr>
        <xdr:cNvPr id="352" name="普通建設事業費平均値テキスト"/>
        <xdr:cNvSpPr txBox="1"/>
      </xdr:nvSpPr>
      <xdr:spPr>
        <a:xfrm>
          <a:off x="10528300" y="958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95142</xdr:rowOff>
    </xdr:from>
    <xdr:to>
      <xdr:col>50</xdr:col>
      <xdr:colOff>114300</xdr:colOff>
      <xdr:row>55</xdr:row>
      <xdr:rowOff>129165</xdr:rowOff>
    </xdr:to>
    <xdr:cxnSp macro="">
      <xdr:nvCxnSpPr>
        <xdr:cNvPr id="354" name="直線コネクタ 353"/>
        <xdr:cNvCxnSpPr/>
      </xdr:nvCxnSpPr>
      <xdr:spPr>
        <a:xfrm flipV="1">
          <a:off x="8750300" y="9524892"/>
          <a:ext cx="8890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144373</xdr:rowOff>
    </xdr:from>
    <xdr:to>
      <xdr:col>50</xdr:col>
      <xdr:colOff>165100</xdr:colOff>
      <xdr:row>56</xdr:row>
      <xdr:rowOff>74523</xdr:rowOff>
    </xdr:to>
    <xdr:sp macro="" textlink="">
      <xdr:nvSpPr>
        <xdr:cNvPr id="355" name="フローチャート: 判断 354"/>
        <xdr:cNvSpPr/>
      </xdr:nvSpPr>
      <xdr:spPr>
        <a:xfrm>
          <a:off x="9588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65650</xdr:rowOff>
    </xdr:from>
    <xdr:ext cx="534377" cy="259045"/>
    <xdr:sp macro="" textlink="">
      <xdr:nvSpPr>
        <xdr:cNvPr id="356" name="テキスト ボックス 355"/>
        <xdr:cNvSpPr txBox="1"/>
      </xdr:nvSpPr>
      <xdr:spPr>
        <a:xfrm>
          <a:off x="9372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110287</xdr:rowOff>
    </xdr:from>
    <xdr:to>
      <xdr:col>45</xdr:col>
      <xdr:colOff>177800</xdr:colOff>
      <xdr:row>55</xdr:row>
      <xdr:rowOff>129165</xdr:rowOff>
    </xdr:to>
    <xdr:cxnSp macro="">
      <xdr:nvCxnSpPr>
        <xdr:cNvPr id="357" name="直線コネクタ 356"/>
        <xdr:cNvCxnSpPr/>
      </xdr:nvCxnSpPr>
      <xdr:spPr>
        <a:xfrm>
          <a:off x="7861300" y="9368587"/>
          <a:ext cx="889000" cy="19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5175</xdr:rowOff>
    </xdr:from>
    <xdr:to>
      <xdr:col>46</xdr:col>
      <xdr:colOff>38100</xdr:colOff>
      <xdr:row>56</xdr:row>
      <xdr:rowOff>106775</xdr:rowOff>
    </xdr:to>
    <xdr:sp macro="" textlink="">
      <xdr:nvSpPr>
        <xdr:cNvPr id="358" name="フローチャート: 判断 357"/>
        <xdr:cNvSpPr/>
      </xdr:nvSpPr>
      <xdr:spPr>
        <a:xfrm>
          <a:off x="8699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97902</xdr:rowOff>
    </xdr:from>
    <xdr:ext cx="534377" cy="259045"/>
    <xdr:sp macro="" textlink="">
      <xdr:nvSpPr>
        <xdr:cNvPr id="359" name="テキスト ボックス 358"/>
        <xdr:cNvSpPr txBox="1"/>
      </xdr:nvSpPr>
      <xdr:spPr>
        <a:xfrm>
          <a:off x="8483111" y="96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120517</xdr:rowOff>
    </xdr:from>
    <xdr:to>
      <xdr:col>41</xdr:col>
      <xdr:colOff>50800</xdr:colOff>
      <xdr:row>54</xdr:row>
      <xdr:rowOff>110287</xdr:rowOff>
    </xdr:to>
    <xdr:cxnSp macro="">
      <xdr:nvCxnSpPr>
        <xdr:cNvPr id="360" name="直線コネクタ 359"/>
        <xdr:cNvCxnSpPr/>
      </xdr:nvCxnSpPr>
      <xdr:spPr>
        <a:xfrm>
          <a:off x="6972300" y="9207367"/>
          <a:ext cx="889000" cy="16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91186</xdr:rowOff>
    </xdr:from>
    <xdr:to>
      <xdr:col>41</xdr:col>
      <xdr:colOff>101600</xdr:colOff>
      <xdr:row>56</xdr:row>
      <xdr:rowOff>21336</xdr:rowOff>
    </xdr:to>
    <xdr:sp macro="" textlink="">
      <xdr:nvSpPr>
        <xdr:cNvPr id="361" name="フローチャート: 判断 360"/>
        <xdr:cNvSpPr/>
      </xdr:nvSpPr>
      <xdr:spPr>
        <a:xfrm>
          <a:off x="7810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12463</xdr:rowOff>
    </xdr:from>
    <xdr:ext cx="534377" cy="259045"/>
    <xdr:sp macro="" textlink="">
      <xdr:nvSpPr>
        <xdr:cNvPr id="362" name="テキスト ボックス 361"/>
        <xdr:cNvSpPr txBox="1"/>
      </xdr:nvSpPr>
      <xdr:spPr>
        <a:xfrm>
          <a:off x="7594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77222</xdr:rowOff>
    </xdr:from>
    <xdr:to>
      <xdr:col>36</xdr:col>
      <xdr:colOff>165100</xdr:colOff>
      <xdr:row>56</xdr:row>
      <xdr:rowOff>7372</xdr:rowOff>
    </xdr:to>
    <xdr:sp macro="" textlink="">
      <xdr:nvSpPr>
        <xdr:cNvPr id="363" name="フローチャート: 判断 362"/>
        <xdr:cNvSpPr/>
      </xdr:nvSpPr>
      <xdr:spPr>
        <a:xfrm>
          <a:off x="6921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169949</xdr:rowOff>
    </xdr:from>
    <xdr:ext cx="534377" cy="259045"/>
    <xdr:sp macro="" textlink="">
      <xdr:nvSpPr>
        <xdr:cNvPr id="364" name="テキスト ボックス 363"/>
        <xdr:cNvSpPr txBox="1"/>
      </xdr:nvSpPr>
      <xdr:spPr>
        <a:xfrm>
          <a:off x="6705111" y="95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77260</xdr:rowOff>
    </xdr:from>
    <xdr:to>
      <xdr:col>55</xdr:col>
      <xdr:colOff>50800</xdr:colOff>
      <xdr:row>56</xdr:row>
      <xdr:rowOff>7410</xdr:rowOff>
    </xdr:to>
    <xdr:sp macro="" textlink="">
      <xdr:nvSpPr>
        <xdr:cNvPr id="370" name="楕円 369"/>
        <xdr:cNvSpPr/>
      </xdr:nvSpPr>
      <xdr:spPr>
        <a:xfrm>
          <a:off x="10426700" y="950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100137</xdr:rowOff>
    </xdr:from>
    <xdr:ext cx="534377" cy="259045"/>
    <xdr:sp macro="" textlink="">
      <xdr:nvSpPr>
        <xdr:cNvPr id="371" name="普通建設事業費該当値テキスト"/>
        <xdr:cNvSpPr txBox="1"/>
      </xdr:nvSpPr>
      <xdr:spPr>
        <a:xfrm>
          <a:off x="10528300" y="935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44342</xdr:rowOff>
    </xdr:from>
    <xdr:to>
      <xdr:col>50</xdr:col>
      <xdr:colOff>165100</xdr:colOff>
      <xdr:row>55</xdr:row>
      <xdr:rowOff>145942</xdr:rowOff>
    </xdr:to>
    <xdr:sp macro="" textlink="">
      <xdr:nvSpPr>
        <xdr:cNvPr id="372" name="楕円 371"/>
        <xdr:cNvSpPr/>
      </xdr:nvSpPr>
      <xdr:spPr>
        <a:xfrm>
          <a:off x="9588500" y="947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162469</xdr:rowOff>
    </xdr:from>
    <xdr:ext cx="534377" cy="259045"/>
    <xdr:sp macro="" textlink="">
      <xdr:nvSpPr>
        <xdr:cNvPr id="373" name="テキスト ボックス 372"/>
        <xdr:cNvSpPr txBox="1"/>
      </xdr:nvSpPr>
      <xdr:spPr>
        <a:xfrm>
          <a:off x="9372111" y="924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78365</xdr:rowOff>
    </xdr:from>
    <xdr:to>
      <xdr:col>46</xdr:col>
      <xdr:colOff>38100</xdr:colOff>
      <xdr:row>56</xdr:row>
      <xdr:rowOff>8515</xdr:rowOff>
    </xdr:to>
    <xdr:sp macro="" textlink="">
      <xdr:nvSpPr>
        <xdr:cNvPr id="374" name="楕円 373"/>
        <xdr:cNvSpPr/>
      </xdr:nvSpPr>
      <xdr:spPr>
        <a:xfrm>
          <a:off x="8699500" y="9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25042</xdr:rowOff>
    </xdr:from>
    <xdr:ext cx="534377" cy="259045"/>
    <xdr:sp macro="" textlink="">
      <xdr:nvSpPr>
        <xdr:cNvPr id="375" name="テキスト ボックス 374"/>
        <xdr:cNvSpPr txBox="1"/>
      </xdr:nvSpPr>
      <xdr:spPr>
        <a:xfrm>
          <a:off x="8483111" y="928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59487</xdr:rowOff>
    </xdr:from>
    <xdr:to>
      <xdr:col>41</xdr:col>
      <xdr:colOff>101600</xdr:colOff>
      <xdr:row>54</xdr:row>
      <xdr:rowOff>161087</xdr:rowOff>
    </xdr:to>
    <xdr:sp macro="" textlink="">
      <xdr:nvSpPr>
        <xdr:cNvPr id="376" name="楕円 375"/>
        <xdr:cNvSpPr/>
      </xdr:nvSpPr>
      <xdr:spPr>
        <a:xfrm>
          <a:off x="7810500" y="931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6164</xdr:rowOff>
    </xdr:from>
    <xdr:ext cx="534377" cy="259045"/>
    <xdr:sp macro="" textlink="">
      <xdr:nvSpPr>
        <xdr:cNvPr id="377" name="テキスト ボックス 376"/>
        <xdr:cNvSpPr txBox="1"/>
      </xdr:nvSpPr>
      <xdr:spPr>
        <a:xfrm>
          <a:off x="7594111" y="909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69717</xdr:rowOff>
    </xdr:from>
    <xdr:to>
      <xdr:col>36</xdr:col>
      <xdr:colOff>165100</xdr:colOff>
      <xdr:row>53</xdr:row>
      <xdr:rowOff>171317</xdr:rowOff>
    </xdr:to>
    <xdr:sp macro="" textlink="">
      <xdr:nvSpPr>
        <xdr:cNvPr id="378" name="楕円 377"/>
        <xdr:cNvSpPr/>
      </xdr:nvSpPr>
      <xdr:spPr>
        <a:xfrm>
          <a:off x="6921500" y="915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16394</xdr:rowOff>
    </xdr:from>
    <xdr:ext cx="534377" cy="259045"/>
    <xdr:sp macro="" textlink="">
      <xdr:nvSpPr>
        <xdr:cNvPr id="379" name="テキスト ボックス 378"/>
        <xdr:cNvSpPr txBox="1"/>
      </xdr:nvSpPr>
      <xdr:spPr>
        <a:xfrm>
          <a:off x="6705111" y="893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167980</xdr:rowOff>
    </xdr:from>
    <xdr:to>
      <xdr:col>55</xdr:col>
      <xdr:colOff>0</xdr:colOff>
      <xdr:row>77</xdr:row>
      <xdr:rowOff>80003</xdr:rowOff>
    </xdr:to>
    <xdr:cxnSp macro="">
      <xdr:nvCxnSpPr>
        <xdr:cNvPr id="410" name="直線コネクタ 409"/>
        <xdr:cNvCxnSpPr/>
      </xdr:nvCxnSpPr>
      <xdr:spPr>
        <a:xfrm flipV="1">
          <a:off x="9639300" y="13198180"/>
          <a:ext cx="838200" cy="8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39764</xdr:rowOff>
    </xdr:from>
    <xdr:ext cx="534377" cy="259045"/>
    <xdr:sp macro="" textlink="">
      <xdr:nvSpPr>
        <xdr:cNvPr id="411" name="普通建設事業費 （ うち新規整備　）平均値テキスト"/>
        <xdr:cNvSpPr txBox="1"/>
      </xdr:nvSpPr>
      <xdr:spPr>
        <a:xfrm>
          <a:off x="10528300" y="13241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165433</xdr:rowOff>
    </xdr:from>
    <xdr:to>
      <xdr:col>50</xdr:col>
      <xdr:colOff>114300</xdr:colOff>
      <xdr:row>77</xdr:row>
      <xdr:rowOff>80003</xdr:rowOff>
    </xdr:to>
    <xdr:cxnSp macro="">
      <xdr:nvCxnSpPr>
        <xdr:cNvPr id="413" name="直線コネクタ 412"/>
        <xdr:cNvCxnSpPr/>
      </xdr:nvCxnSpPr>
      <xdr:spPr>
        <a:xfrm>
          <a:off x="8750300" y="13024183"/>
          <a:ext cx="889000" cy="25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22019</xdr:rowOff>
    </xdr:from>
    <xdr:to>
      <xdr:col>50</xdr:col>
      <xdr:colOff>165100</xdr:colOff>
      <xdr:row>77</xdr:row>
      <xdr:rowOff>123619</xdr:rowOff>
    </xdr:to>
    <xdr:sp macro="" textlink="">
      <xdr:nvSpPr>
        <xdr:cNvPr id="414" name="フローチャート: 判断 413"/>
        <xdr:cNvSpPr/>
      </xdr:nvSpPr>
      <xdr:spPr>
        <a:xfrm>
          <a:off x="9588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140146</xdr:rowOff>
    </xdr:from>
    <xdr:ext cx="534377" cy="259045"/>
    <xdr:sp macro="" textlink="">
      <xdr:nvSpPr>
        <xdr:cNvPr id="415" name="テキスト ボックス 414"/>
        <xdr:cNvSpPr txBox="1"/>
      </xdr:nvSpPr>
      <xdr:spPr>
        <a:xfrm>
          <a:off x="9372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12566</xdr:rowOff>
    </xdr:from>
    <xdr:to>
      <xdr:col>45</xdr:col>
      <xdr:colOff>177800</xdr:colOff>
      <xdr:row>75</xdr:row>
      <xdr:rowOff>165433</xdr:rowOff>
    </xdr:to>
    <xdr:cxnSp macro="">
      <xdr:nvCxnSpPr>
        <xdr:cNvPr id="416" name="直線コネクタ 415"/>
        <xdr:cNvCxnSpPr/>
      </xdr:nvCxnSpPr>
      <xdr:spPr>
        <a:xfrm>
          <a:off x="7861300" y="12528416"/>
          <a:ext cx="889000" cy="49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142163</xdr:rowOff>
    </xdr:from>
    <xdr:to>
      <xdr:col>46</xdr:col>
      <xdr:colOff>38100</xdr:colOff>
      <xdr:row>77</xdr:row>
      <xdr:rowOff>72313</xdr:rowOff>
    </xdr:to>
    <xdr:sp macro="" textlink="">
      <xdr:nvSpPr>
        <xdr:cNvPr id="417" name="フローチャート: 判断 416"/>
        <xdr:cNvSpPr/>
      </xdr:nvSpPr>
      <xdr:spPr>
        <a:xfrm>
          <a:off x="8699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63440</xdr:rowOff>
    </xdr:from>
    <xdr:ext cx="534377" cy="259045"/>
    <xdr:sp macro="" textlink="">
      <xdr:nvSpPr>
        <xdr:cNvPr id="418" name="テキスト ボックス 417"/>
        <xdr:cNvSpPr txBox="1"/>
      </xdr:nvSpPr>
      <xdr:spPr>
        <a:xfrm>
          <a:off x="8483111" y="132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11847</xdr:rowOff>
    </xdr:from>
    <xdr:to>
      <xdr:col>41</xdr:col>
      <xdr:colOff>50800</xdr:colOff>
      <xdr:row>73</xdr:row>
      <xdr:rowOff>12566</xdr:rowOff>
    </xdr:to>
    <xdr:cxnSp macro="">
      <xdr:nvCxnSpPr>
        <xdr:cNvPr id="419" name="直線コネクタ 418"/>
        <xdr:cNvCxnSpPr/>
      </xdr:nvCxnSpPr>
      <xdr:spPr>
        <a:xfrm>
          <a:off x="6972300" y="12356247"/>
          <a:ext cx="889000" cy="17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143928</xdr:rowOff>
    </xdr:from>
    <xdr:to>
      <xdr:col>41</xdr:col>
      <xdr:colOff>101600</xdr:colOff>
      <xdr:row>76</xdr:row>
      <xdr:rowOff>74078</xdr:rowOff>
    </xdr:to>
    <xdr:sp macro="" textlink="">
      <xdr:nvSpPr>
        <xdr:cNvPr id="420" name="フローチャート: 判断 419"/>
        <xdr:cNvSpPr/>
      </xdr:nvSpPr>
      <xdr:spPr>
        <a:xfrm>
          <a:off x="7810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65205</xdr:rowOff>
    </xdr:from>
    <xdr:ext cx="534377" cy="259045"/>
    <xdr:sp macro="" textlink="">
      <xdr:nvSpPr>
        <xdr:cNvPr id="421" name="テキスト ボックス 420"/>
        <xdr:cNvSpPr txBox="1"/>
      </xdr:nvSpPr>
      <xdr:spPr>
        <a:xfrm>
          <a:off x="7594111" y="130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114928</xdr:rowOff>
    </xdr:from>
    <xdr:to>
      <xdr:col>36</xdr:col>
      <xdr:colOff>165100</xdr:colOff>
      <xdr:row>76</xdr:row>
      <xdr:rowOff>45078</xdr:rowOff>
    </xdr:to>
    <xdr:sp macro="" textlink="">
      <xdr:nvSpPr>
        <xdr:cNvPr id="422" name="フローチャート: 判断 421"/>
        <xdr:cNvSpPr/>
      </xdr:nvSpPr>
      <xdr:spPr>
        <a:xfrm>
          <a:off x="6921500" y="1297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36205</xdr:rowOff>
    </xdr:from>
    <xdr:ext cx="534377" cy="259045"/>
    <xdr:sp macro="" textlink="">
      <xdr:nvSpPr>
        <xdr:cNvPr id="423" name="テキスト ボックス 422"/>
        <xdr:cNvSpPr txBox="1"/>
      </xdr:nvSpPr>
      <xdr:spPr>
        <a:xfrm>
          <a:off x="6705111" y="1306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117180</xdr:rowOff>
    </xdr:from>
    <xdr:to>
      <xdr:col>55</xdr:col>
      <xdr:colOff>50800</xdr:colOff>
      <xdr:row>77</xdr:row>
      <xdr:rowOff>47330</xdr:rowOff>
    </xdr:to>
    <xdr:sp macro="" textlink="">
      <xdr:nvSpPr>
        <xdr:cNvPr id="429" name="楕円 428"/>
        <xdr:cNvSpPr/>
      </xdr:nvSpPr>
      <xdr:spPr>
        <a:xfrm>
          <a:off x="10426700" y="1314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140057</xdr:rowOff>
    </xdr:from>
    <xdr:ext cx="534377" cy="259045"/>
    <xdr:sp macro="" textlink="">
      <xdr:nvSpPr>
        <xdr:cNvPr id="430" name="普通建設事業費 （ うち新規整備　）該当値テキスト"/>
        <xdr:cNvSpPr txBox="1"/>
      </xdr:nvSpPr>
      <xdr:spPr>
        <a:xfrm>
          <a:off x="10528300" y="1299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29203</xdr:rowOff>
    </xdr:from>
    <xdr:to>
      <xdr:col>50</xdr:col>
      <xdr:colOff>165100</xdr:colOff>
      <xdr:row>77</xdr:row>
      <xdr:rowOff>130803</xdr:rowOff>
    </xdr:to>
    <xdr:sp macro="" textlink="">
      <xdr:nvSpPr>
        <xdr:cNvPr id="431" name="楕円 430"/>
        <xdr:cNvSpPr/>
      </xdr:nvSpPr>
      <xdr:spPr>
        <a:xfrm>
          <a:off x="9588500" y="1323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121930</xdr:rowOff>
    </xdr:from>
    <xdr:ext cx="534377" cy="259045"/>
    <xdr:sp macro="" textlink="">
      <xdr:nvSpPr>
        <xdr:cNvPr id="432" name="テキスト ボックス 431"/>
        <xdr:cNvSpPr txBox="1"/>
      </xdr:nvSpPr>
      <xdr:spPr>
        <a:xfrm>
          <a:off x="9372111" y="1332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114634</xdr:rowOff>
    </xdr:from>
    <xdr:to>
      <xdr:col>46</xdr:col>
      <xdr:colOff>38100</xdr:colOff>
      <xdr:row>76</xdr:row>
      <xdr:rowOff>44785</xdr:rowOff>
    </xdr:to>
    <xdr:sp macro="" textlink="">
      <xdr:nvSpPr>
        <xdr:cNvPr id="433" name="楕円 432"/>
        <xdr:cNvSpPr/>
      </xdr:nvSpPr>
      <xdr:spPr>
        <a:xfrm>
          <a:off x="8699500" y="129733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61311</xdr:rowOff>
    </xdr:from>
    <xdr:ext cx="534377" cy="259045"/>
    <xdr:sp macro="" textlink="">
      <xdr:nvSpPr>
        <xdr:cNvPr id="434" name="テキスト ボックス 433"/>
        <xdr:cNvSpPr txBox="1"/>
      </xdr:nvSpPr>
      <xdr:spPr>
        <a:xfrm>
          <a:off x="8483111" y="1274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133216</xdr:rowOff>
    </xdr:from>
    <xdr:to>
      <xdr:col>41</xdr:col>
      <xdr:colOff>101600</xdr:colOff>
      <xdr:row>73</xdr:row>
      <xdr:rowOff>63366</xdr:rowOff>
    </xdr:to>
    <xdr:sp macro="" textlink="">
      <xdr:nvSpPr>
        <xdr:cNvPr id="435" name="楕円 434"/>
        <xdr:cNvSpPr/>
      </xdr:nvSpPr>
      <xdr:spPr>
        <a:xfrm>
          <a:off x="7810500" y="1247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79893</xdr:rowOff>
    </xdr:from>
    <xdr:ext cx="534377" cy="259045"/>
    <xdr:sp macro="" textlink="">
      <xdr:nvSpPr>
        <xdr:cNvPr id="436" name="テキスト ボックス 435"/>
        <xdr:cNvSpPr txBox="1"/>
      </xdr:nvSpPr>
      <xdr:spPr>
        <a:xfrm>
          <a:off x="7594111" y="122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132497</xdr:rowOff>
    </xdr:from>
    <xdr:to>
      <xdr:col>36</xdr:col>
      <xdr:colOff>165100</xdr:colOff>
      <xdr:row>72</xdr:row>
      <xdr:rowOff>62647</xdr:rowOff>
    </xdr:to>
    <xdr:sp macro="" textlink="">
      <xdr:nvSpPr>
        <xdr:cNvPr id="437" name="楕円 436"/>
        <xdr:cNvSpPr/>
      </xdr:nvSpPr>
      <xdr:spPr>
        <a:xfrm>
          <a:off x="6921500" y="1230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79174</xdr:rowOff>
    </xdr:from>
    <xdr:ext cx="534377" cy="259045"/>
    <xdr:sp macro="" textlink="">
      <xdr:nvSpPr>
        <xdr:cNvPr id="438" name="テキスト ボックス 437"/>
        <xdr:cNvSpPr txBox="1"/>
      </xdr:nvSpPr>
      <xdr:spPr>
        <a:xfrm>
          <a:off x="6705111" y="1208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140957</xdr:rowOff>
    </xdr:from>
    <xdr:to>
      <xdr:col>55</xdr:col>
      <xdr:colOff>0</xdr:colOff>
      <xdr:row>96</xdr:row>
      <xdr:rowOff>673</xdr:rowOff>
    </xdr:to>
    <xdr:cxnSp macro="">
      <xdr:nvCxnSpPr>
        <xdr:cNvPr id="467" name="直線コネクタ 466"/>
        <xdr:cNvCxnSpPr/>
      </xdr:nvCxnSpPr>
      <xdr:spPr>
        <a:xfrm flipV="1">
          <a:off x="9639300" y="16428707"/>
          <a:ext cx="838200" cy="3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162958</xdr:rowOff>
    </xdr:from>
    <xdr:ext cx="534377" cy="259045"/>
    <xdr:sp macro="" textlink="">
      <xdr:nvSpPr>
        <xdr:cNvPr id="468" name="普通建設事業費 （ うち更新整備　）平均値テキスト"/>
        <xdr:cNvSpPr txBox="1"/>
      </xdr:nvSpPr>
      <xdr:spPr>
        <a:xfrm>
          <a:off x="10528300" y="164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673</xdr:rowOff>
    </xdr:from>
    <xdr:to>
      <xdr:col>50</xdr:col>
      <xdr:colOff>114300</xdr:colOff>
      <xdr:row>96</xdr:row>
      <xdr:rowOff>54451</xdr:rowOff>
    </xdr:to>
    <xdr:cxnSp macro="">
      <xdr:nvCxnSpPr>
        <xdr:cNvPr id="470" name="直線コネクタ 469"/>
        <xdr:cNvCxnSpPr/>
      </xdr:nvCxnSpPr>
      <xdr:spPr>
        <a:xfrm flipV="1">
          <a:off x="8750300" y="16459873"/>
          <a:ext cx="889000" cy="5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71" name="フローチャート: 判断 470"/>
        <xdr:cNvSpPr/>
      </xdr:nvSpPr>
      <xdr:spPr>
        <a:xfrm>
          <a:off x="9588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125220</xdr:rowOff>
    </xdr:from>
    <xdr:ext cx="534377" cy="259045"/>
    <xdr:sp macro="" textlink="">
      <xdr:nvSpPr>
        <xdr:cNvPr id="472" name="テキスト ボックス 471"/>
        <xdr:cNvSpPr txBox="1"/>
      </xdr:nvSpPr>
      <xdr:spPr>
        <a:xfrm>
          <a:off x="9372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54451</xdr:rowOff>
    </xdr:from>
    <xdr:to>
      <xdr:col>45</xdr:col>
      <xdr:colOff>177800</xdr:colOff>
      <xdr:row>96</xdr:row>
      <xdr:rowOff>170771</xdr:rowOff>
    </xdr:to>
    <xdr:cxnSp macro="">
      <xdr:nvCxnSpPr>
        <xdr:cNvPr id="473" name="直線コネクタ 472"/>
        <xdr:cNvCxnSpPr/>
      </xdr:nvCxnSpPr>
      <xdr:spPr>
        <a:xfrm flipV="1">
          <a:off x="7861300" y="16513651"/>
          <a:ext cx="889000" cy="1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4" name="フローチャート: 判断 473"/>
        <xdr:cNvSpPr/>
      </xdr:nvSpPr>
      <xdr:spPr>
        <a:xfrm>
          <a:off x="8699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161968</xdr:rowOff>
    </xdr:from>
    <xdr:ext cx="534377" cy="259045"/>
    <xdr:sp macro="" textlink="">
      <xdr:nvSpPr>
        <xdr:cNvPr id="475" name="テキスト ボックス 474"/>
        <xdr:cNvSpPr txBox="1"/>
      </xdr:nvSpPr>
      <xdr:spPr>
        <a:xfrm>
          <a:off x="8483111" y="166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170771</xdr:rowOff>
    </xdr:from>
    <xdr:to>
      <xdr:col>41</xdr:col>
      <xdr:colOff>50800</xdr:colOff>
      <xdr:row>97</xdr:row>
      <xdr:rowOff>32792</xdr:rowOff>
    </xdr:to>
    <xdr:cxnSp macro="">
      <xdr:nvCxnSpPr>
        <xdr:cNvPr id="476" name="直線コネクタ 475"/>
        <xdr:cNvCxnSpPr/>
      </xdr:nvCxnSpPr>
      <xdr:spPr>
        <a:xfrm flipV="1">
          <a:off x="6972300" y="16629971"/>
          <a:ext cx="889000" cy="3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76175</xdr:rowOff>
    </xdr:from>
    <xdr:to>
      <xdr:col>41</xdr:col>
      <xdr:colOff>101600</xdr:colOff>
      <xdr:row>97</xdr:row>
      <xdr:rowOff>6325</xdr:rowOff>
    </xdr:to>
    <xdr:sp macro="" textlink="">
      <xdr:nvSpPr>
        <xdr:cNvPr id="477" name="フローチャート: 判断 476"/>
        <xdr:cNvSpPr/>
      </xdr:nvSpPr>
      <xdr:spPr>
        <a:xfrm>
          <a:off x="7810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22852</xdr:rowOff>
    </xdr:from>
    <xdr:ext cx="534377" cy="259045"/>
    <xdr:sp macro="" textlink="">
      <xdr:nvSpPr>
        <xdr:cNvPr id="478" name="テキスト ボックス 477"/>
        <xdr:cNvSpPr txBox="1"/>
      </xdr:nvSpPr>
      <xdr:spPr>
        <a:xfrm>
          <a:off x="7594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86995</xdr:rowOff>
    </xdr:from>
    <xdr:to>
      <xdr:col>36</xdr:col>
      <xdr:colOff>165100</xdr:colOff>
      <xdr:row>97</xdr:row>
      <xdr:rowOff>17145</xdr:rowOff>
    </xdr:to>
    <xdr:sp macro="" textlink="">
      <xdr:nvSpPr>
        <xdr:cNvPr id="479" name="フローチャート: 判断 478"/>
        <xdr:cNvSpPr/>
      </xdr:nvSpPr>
      <xdr:spPr>
        <a:xfrm>
          <a:off x="6921500" y="1654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33672</xdr:rowOff>
    </xdr:from>
    <xdr:ext cx="534377" cy="259045"/>
    <xdr:sp macro="" textlink="">
      <xdr:nvSpPr>
        <xdr:cNvPr id="480" name="テキスト ボックス 479"/>
        <xdr:cNvSpPr txBox="1"/>
      </xdr:nvSpPr>
      <xdr:spPr>
        <a:xfrm>
          <a:off x="6705111" y="163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90157</xdr:rowOff>
    </xdr:from>
    <xdr:to>
      <xdr:col>55</xdr:col>
      <xdr:colOff>50800</xdr:colOff>
      <xdr:row>96</xdr:row>
      <xdr:rowOff>20307</xdr:rowOff>
    </xdr:to>
    <xdr:sp macro="" textlink="">
      <xdr:nvSpPr>
        <xdr:cNvPr id="486" name="楕円 485"/>
        <xdr:cNvSpPr/>
      </xdr:nvSpPr>
      <xdr:spPr>
        <a:xfrm>
          <a:off x="10426700" y="1637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113034</xdr:rowOff>
    </xdr:from>
    <xdr:ext cx="534377" cy="259045"/>
    <xdr:sp macro="" textlink="">
      <xdr:nvSpPr>
        <xdr:cNvPr id="487" name="普通建設事業費 （ うち更新整備　）該当値テキスト"/>
        <xdr:cNvSpPr txBox="1"/>
      </xdr:nvSpPr>
      <xdr:spPr>
        <a:xfrm>
          <a:off x="10528300" y="1622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121323</xdr:rowOff>
    </xdr:from>
    <xdr:to>
      <xdr:col>50</xdr:col>
      <xdr:colOff>165100</xdr:colOff>
      <xdr:row>96</xdr:row>
      <xdr:rowOff>51473</xdr:rowOff>
    </xdr:to>
    <xdr:sp macro="" textlink="">
      <xdr:nvSpPr>
        <xdr:cNvPr id="488" name="楕円 487"/>
        <xdr:cNvSpPr/>
      </xdr:nvSpPr>
      <xdr:spPr>
        <a:xfrm>
          <a:off x="9588500" y="1640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68000</xdr:rowOff>
    </xdr:from>
    <xdr:ext cx="534377" cy="259045"/>
    <xdr:sp macro="" textlink="">
      <xdr:nvSpPr>
        <xdr:cNvPr id="489" name="テキスト ボックス 488"/>
        <xdr:cNvSpPr txBox="1"/>
      </xdr:nvSpPr>
      <xdr:spPr>
        <a:xfrm>
          <a:off x="9372111" y="1618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3651</xdr:rowOff>
    </xdr:from>
    <xdr:to>
      <xdr:col>46</xdr:col>
      <xdr:colOff>38100</xdr:colOff>
      <xdr:row>96</xdr:row>
      <xdr:rowOff>105251</xdr:rowOff>
    </xdr:to>
    <xdr:sp macro="" textlink="">
      <xdr:nvSpPr>
        <xdr:cNvPr id="490" name="楕円 489"/>
        <xdr:cNvSpPr/>
      </xdr:nvSpPr>
      <xdr:spPr>
        <a:xfrm>
          <a:off x="8699500" y="1646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121778</xdr:rowOff>
    </xdr:from>
    <xdr:ext cx="534377" cy="259045"/>
    <xdr:sp macro="" textlink="">
      <xdr:nvSpPr>
        <xdr:cNvPr id="491" name="テキスト ボックス 490"/>
        <xdr:cNvSpPr txBox="1"/>
      </xdr:nvSpPr>
      <xdr:spPr>
        <a:xfrm>
          <a:off x="8483111" y="1623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119971</xdr:rowOff>
    </xdr:from>
    <xdr:to>
      <xdr:col>41</xdr:col>
      <xdr:colOff>101600</xdr:colOff>
      <xdr:row>97</xdr:row>
      <xdr:rowOff>50121</xdr:rowOff>
    </xdr:to>
    <xdr:sp macro="" textlink="">
      <xdr:nvSpPr>
        <xdr:cNvPr id="492" name="楕円 491"/>
        <xdr:cNvSpPr/>
      </xdr:nvSpPr>
      <xdr:spPr>
        <a:xfrm>
          <a:off x="7810500" y="1657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41248</xdr:rowOff>
    </xdr:from>
    <xdr:ext cx="534377" cy="259045"/>
    <xdr:sp macro="" textlink="">
      <xdr:nvSpPr>
        <xdr:cNvPr id="493" name="テキスト ボックス 492"/>
        <xdr:cNvSpPr txBox="1"/>
      </xdr:nvSpPr>
      <xdr:spPr>
        <a:xfrm>
          <a:off x="7594111" y="1667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153442</xdr:rowOff>
    </xdr:from>
    <xdr:to>
      <xdr:col>36</xdr:col>
      <xdr:colOff>165100</xdr:colOff>
      <xdr:row>97</xdr:row>
      <xdr:rowOff>83592</xdr:rowOff>
    </xdr:to>
    <xdr:sp macro="" textlink="">
      <xdr:nvSpPr>
        <xdr:cNvPr id="494" name="楕円 493"/>
        <xdr:cNvSpPr/>
      </xdr:nvSpPr>
      <xdr:spPr>
        <a:xfrm>
          <a:off x="6921500" y="1661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74719</xdr:rowOff>
    </xdr:from>
    <xdr:ext cx="534377" cy="259045"/>
    <xdr:sp macro="" textlink="">
      <xdr:nvSpPr>
        <xdr:cNvPr id="495" name="テキスト ボックス 494"/>
        <xdr:cNvSpPr txBox="1"/>
      </xdr:nvSpPr>
      <xdr:spPr>
        <a:xfrm>
          <a:off x="6705111" y="1670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158788</xdr:rowOff>
    </xdr:from>
    <xdr:to>
      <xdr:col>85</xdr:col>
      <xdr:colOff>127000</xdr:colOff>
      <xdr:row>39</xdr:row>
      <xdr:rowOff>140</xdr:rowOff>
    </xdr:to>
    <xdr:cxnSp macro="">
      <xdr:nvCxnSpPr>
        <xdr:cNvPr id="524" name="直線コネクタ 523"/>
        <xdr:cNvCxnSpPr/>
      </xdr:nvCxnSpPr>
      <xdr:spPr>
        <a:xfrm flipV="1">
          <a:off x="15481300" y="6673888"/>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106291</xdr:rowOff>
    </xdr:from>
    <xdr:ext cx="469744" cy="259045"/>
    <xdr:sp macro="" textlink="">
      <xdr:nvSpPr>
        <xdr:cNvPr id="525" name="災害復旧事業費平均値テキスト"/>
        <xdr:cNvSpPr txBox="1"/>
      </xdr:nvSpPr>
      <xdr:spPr>
        <a:xfrm>
          <a:off x="16370300" y="644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162903</xdr:rowOff>
    </xdr:from>
    <xdr:to>
      <xdr:col>81</xdr:col>
      <xdr:colOff>50800</xdr:colOff>
      <xdr:row>39</xdr:row>
      <xdr:rowOff>140</xdr:rowOff>
    </xdr:to>
    <xdr:cxnSp macro="">
      <xdr:nvCxnSpPr>
        <xdr:cNvPr id="527" name="直線コネクタ 526"/>
        <xdr:cNvCxnSpPr/>
      </xdr:nvCxnSpPr>
      <xdr:spPr>
        <a:xfrm>
          <a:off x="14592300" y="6678003"/>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112560</xdr:rowOff>
    </xdr:from>
    <xdr:to>
      <xdr:col>81</xdr:col>
      <xdr:colOff>101600</xdr:colOff>
      <xdr:row>39</xdr:row>
      <xdr:rowOff>42710</xdr:rowOff>
    </xdr:to>
    <xdr:sp macro="" textlink="">
      <xdr:nvSpPr>
        <xdr:cNvPr id="528" name="フローチャート: 判断 527"/>
        <xdr:cNvSpPr/>
      </xdr:nvSpPr>
      <xdr:spPr>
        <a:xfrm>
          <a:off x="15430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59237</xdr:rowOff>
    </xdr:from>
    <xdr:ext cx="469744" cy="259045"/>
    <xdr:sp macro="" textlink="">
      <xdr:nvSpPr>
        <xdr:cNvPr id="529" name="テキスト ボックス 528"/>
        <xdr:cNvSpPr txBox="1"/>
      </xdr:nvSpPr>
      <xdr:spPr>
        <a:xfrm>
          <a:off x="15246428"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156502</xdr:rowOff>
    </xdr:from>
    <xdr:to>
      <xdr:col>76</xdr:col>
      <xdr:colOff>114300</xdr:colOff>
      <xdr:row>38</xdr:row>
      <xdr:rowOff>162903</xdr:rowOff>
    </xdr:to>
    <xdr:cxnSp macro="">
      <xdr:nvCxnSpPr>
        <xdr:cNvPr id="530" name="直線コネクタ 529"/>
        <xdr:cNvCxnSpPr/>
      </xdr:nvCxnSpPr>
      <xdr:spPr>
        <a:xfrm>
          <a:off x="13703300" y="6671602"/>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113017</xdr:rowOff>
    </xdr:from>
    <xdr:to>
      <xdr:col>76</xdr:col>
      <xdr:colOff>165100</xdr:colOff>
      <xdr:row>39</xdr:row>
      <xdr:rowOff>43167</xdr:rowOff>
    </xdr:to>
    <xdr:sp macro="" textlink="">
      <xdr:nvSpPr>
        <xdr:cNvPr id="531" name="フローチャート: 判断 530"/>
        <xdr:cNvSpPr/>
      </xdr:nvSpPr>
      <xdr:spPr>
        <a:xfrm>
          <a:off x="14541500" y="6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34294</xdr:rowOff>
    </xdr:from>
    <xdr:ext cx="469744" cy="259045"/>
    <xdr:sp macro="" textlink="">
      <xdr:nvSpPr>
        <xdr:cNvPr id="532" name="テキスト ボックス 531"/>
        <xdr:cNvSpPr txBox="1"/>
      </xdr:nvSpPr>
      <xdr:spPr>
        <a:xfrm>
          <a:off x="14357428" y="672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156502</xdr:rowOff>
    </xdr:from>
    <xdr:to>
      <xdr:col>71</xdr:col>
      <xdr:colOff>177800</xdr:colOff>
      <xdr:row>39</xdr:row>
      <xdr:rowOff>10960</xdr:rowOff>
    </xdr:to>
    <xdr:cxnSp macro="">
      <xdr:nvCxnSpPr>
        <xdr:cNvPr id="533" name="直線コネクタ 532"/>
        <xdr:cNvCxnSpPr/>
      </xdr:nvCxnSpPr>
      <xdr:spPr>
        <a:xfrm flipV="1">
          <a:off x="12814300" y="6671602"/>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125933</xdr:rowOff>
    </xdr:from>
    <xdr:to>
      <xdr:col>72</xdr:col>
      <xdr:colOff>38100</xdr:colOff>
      <xdr:row>39</xdr:row>
      <xdr:rowOff>56083</xdr:rowOff>
    </xdr:to>
    <xdr:sp macro="" textlink="">
      <xdr:nvSpPr>
        <xdr:cNvPr id="534" name="フローチャート: 判断 533"/>
        <xdr:cNvSpPr/>
      </xdr:nvSpPr>
      <xdr:spPr>
        <a:xfrm>
          <a:off x="136525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47210</xdr:rowOff>
    </xdr:from>
    <xdr:ext cx="469744" cy="259045"/>
    <xdr:sp macro="" textlink="">
      <xdr:nvSpPr>
        <xdr:cNvPr id="535" name="テキスト ボックス 534"/>
        <xdr:cNvSpPr txBox="1"/>
      </xdr:nvSpPr>
      <xdr:spPr>
        <a:xfrm>
          <a:off x="13468428" y="673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128333</xdr:rowOff>
    </xdr:from>
    <xdr:to>
      <xdr:col>67</xdr:col>
      <xdr:colOff>101600</xdr:colOff>
      <xdr:row>39</xdr:row>
      <xdr:rowOff>58483</xdr:rowOff>
    </xdr:to>
    <xdr:sp macro="" textlink="">
      <xdr:nvSpPr>
        <xdr:cNvPr id="536" name="フローチャート: 判断 535"/>
        <xdr:cNvSpPr/>
      </xdr:nvSpPr>
      <xdr:spPr>
        <a:xfrm>
          <a:off x="12763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75011</xdr:rowOff>
    </xdr:from>
    <xdr:ext cx="378565" cy="259045"/>
    <xdr:sp macro="" textlink="">
      <xdr:nvSpPr>
        <xdr:cNvPr id="537" name="テキスト ボックス 536"/>
        <xdr:cNvSpPr txBox="1"/>
      </xdr:nvSpPr>
      <xdr:spPr>
        <a:xfrm>
          <a:off x="12625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43" name="楕円 542"/>
        <xdr:cNvSpPr/>
      </xdr:nvSpPr>
      <xdr:spPr>
        <a:xfrm>
          <a:off x="16268700" y="662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61841</xdr:rowOff>
    </xdr:from>
    <xdr:ext cx="469744" cy="259045"/>
    <xdr:sp macro="" textlink="">
      <xdr:nvSpPr>
        <xdr:cNvPr id="544" name="災害復旧事業費該当値テキスト"/>
        <xdr:cNvSpPr txBox="1"/>
      </xdr:nvSpPr>
      <xdr:spPr>
        <a:xfrm>
          <a:off x="16370300" y="657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120790</xdr:rowOff>
    </xdr:from>
    <xdr:to>
      <xdr:col>81</xdr:col>
      <xdr:colOff>101600</xdr:colOff>
      <xdr:row>39</xdr:row>
      <xdr:rowOff>50940</xdr:rowOff>
    </xdr:to>
    <xdr:sp macro="" textlink="">
      <xdr:nvSpPr>
        <xdr:cNvPr id="545" name="楕円 544"/>
        <xdr:cNvSpPr/>
      </xdr:nvSpPr>
      <xdr:spPr>
        <a:xfrm>
          <a:off x="15430500" y="66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42067</xdr:rowOff>
    </xdr:from>
    <xdr:ext cx="469744" cy="259045"/>
    <xdr:sp macro="" textlink="">
      <xdr:nvSpPr>
        <xdr:cNvPr id="546" name="テキスト ボックス 545"/>
        <xdr:cNvSpPr txBox="1"/>
      </xdr:nvSpPr>
      <xdr:spPr>
        <a:xfrm>
          <a:off x="15246428" y="67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112103</xdr:rowOff>
    </xdr:from>
    <xdr:to>
      <xdr:col>76</xdr:col>
      <xdr:colOff>165100</xdr:colOff>
      <xdr:row>39</xdr:row>
      <xdr:rowOff>42253</xdr:rowOff>
    </xdr:to>
    <xdr:sp macro="" textlink="">
      <xdr:nvSpPr>
        <xdr:cNvPr id="547" name="楕円 546"/>
        <xdr:cNvSpPr/>
      </xdr:nvSpPr>
      <xdr:spPr>
        <a:xfrm>
          <a:off x="14541500" y="662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58780</xdr:rowOff>
    </xdr:from>
    <xdr:ext cx="469744" cy="259045"/>
    <xdr:sp macro="" textlink="">
      <xdr:nvSpPr>
        <xdr:cNvPr id="548" name="テキスト ボックス 547"/>
        <xdr:cNvSpPr txBox="1"/>
      </xdr:nvSpPr>
      <xdr:spPr>
        <a:xfrm>
          <a:off x="14357428" y="6402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105702</xdr:rowOff>
    </xdr:from>
    <xdr:to>
      <xdr:col>72</xdr:col>
      <xdr:colOff>38100</xdr:colOff>
      <xdr:row>39</xdr:row>
      <xdr:rowOff>35852</xdr:rowOff>
    </xdr:to>
    <xdr:sp macro="" textlink="">
      <xdr:nvSpPr>
        <xdr:cNvPr id="549" name="楕円 548"/>
        <xdr:cNvSpPr/>
      </xdr:nvSpPr>
      <xdr:spPr>
        <a:xfrm>
          <a:off x="13652500" y="662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52379</xdr:rowOff>
    </xdr:from>
    <xdr:ext cx="469744" cy="259045"/>
    <xdr:sp macro="" textlink="">
      <xdr:nvSpPr>
        <xdr:cNvPr id="550" name="テキスト ボックス 549"/>
        <xdr:cNvSpPr txBox="1"/>
      </xdr:nvSpPr>
      <xdr:spPr>
        <a:xfrm>
          <a:off x="13468428" y="639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131610</xdr:rowOff>
    </xdr:from>
    <xdr:to>
      <xdr:col>67</xdr:col>
      <xdr:colOff>101600</xdr:colOff>
      <xdr:row>39</xdr:row>
      <xdr:rowOff>61760</xdr:rowOff>
    </xdr:to>
    <xdr:sp macro="" textlink="">
      <xdr:nvSpPr>
        <xdr:cNvPr id="551" name="楕円 550"/>
        <xdr:cNvSpPr/>
      </xdr:nvSpPr>
      <xdr:spPr>
        <a:xfrm>
          <a:off x="12763500" y="664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52887</xdr:rowOff>
    </xdr:from>
    <xdr:ext cx="378565" cy="259045"/>
    <xdr:sp macro="" textlink="">
      <xdr:nvSpPr>
        <xdr:cNvPr id="552" name="テキスト ボックス 551"/>
        <xdr:cNvSpPr txBox="1"/>
      </xdr:nvSpPr>
      <xdr:spPr>
        <a:xfrm>
          <a:off x="12625017" y="6739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22" name="直線コネクタ 621"/>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23" name="公債費最小値テキスト"/>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4" name="直線コネクタ 623"/>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5" name="公債費最大値テキスト"/>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6" name="直線コネクタ 625"/>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139557</xdr:rowOff>
    </xdr:from>
    <xdr:to>
      <xdr:col>85</xdr:col>
      <xdr:colOff>127000</xdr:colOff>
      <xdr:row>75</xdr:row>
      <xdr:rowOff>397</xdr:rowOff>
    </xdr:to>
    <xdr:cxnSp macro="">
      <xdr:nvCxnSpPr>
        <xdr:cNvPr id="627" name="直線コネクタ 626"/>
        <xdr:cNvCxnSpPr/>
      </xdr:nvCxnSpPr>
      <xdr:spPr>
        <a:xfrm flipV="1">
          <a:off x="15481300" y="12826857"/>
          <a:ext cx="838200" cy="3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124391</xdr:rowOff>
    </xdr:from>
    <xdr:ext cx="534377" cy="259045"/>
    <xdr:sp macro="" textlink="">
      <xdr:nvSpPr>
        <xdr:cNvPr id="628" name="公債費平均値テキスト"/>
        <xdr:cNvSpPr txBox="1"/>
      </xdr:nvSpPr>
      <xdr:spPr>
        <a:xfrm>
          <a:off x="16370300" y="1281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29" name="フローチャート: 判断 628"/>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159788</xdr:rowOff>
    </xdr:from>
    <xdr:to>
      <xdr:col>81</xdr:col>
      <xdr:colOff>50800</xdr:colOff>
      <xdr:row>75</xdr:row>
      <xdr:rowOff>397</xdr:rowOff>
    </xdr:to>
    <xdr:cxnSp macro="">
      <xdr:nvCxnSpPr>
        <xdr:cNvPr id="630" name="直線コネクタ 629"/>
        <xdr:cNvCxnSpPr/>
      </xdr:nvCxnSpPr>
      <xdr:spPr>
        <a:xfrm>
          <a:off x="14592300" y="12847088"/>
          <a:ext cx="889000" cy="1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144793</xdr:rowOff>
    </xdr:from>
    <xdr:to>
      <xdr:col>81</xdr:col>
      <xdr:colOff>101600</xdr:colOff>
      <xdr:row>75</xdr:row>
      <xdr:rowOff>74943</xdr:rowOff>
    </xdr:to>
    <xdr:sp macro="" textlink="">
      <xdr:nvSpPr>
        <xdr:cNvPr id="631" name="フローチャート: 判断 630"/>
        <xdr:cNvSpPr/>
      </xdr:nvSpPr>
      <xdr:spPr>
        <a:xfrm>
          <a:off x="15430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66070</xdr:rowOff>
    </xdr:from>
    <xdr:ext cx="534377" cy="259045"/>
    <xdr:sp macro="" textlink="">
      <xdr:nvSpPr>
        <xdr:cNvPr id="632" name="テキスト ボックス 631"/>
        <xdr:cNvSpPr txBox="1"/>
      </xdr:nvSpPr>
      <xdr:spPr>
        <a:xfrm>
          <a:off x="15214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96409</xdr:rowOff>
    </xdr:from>
    <xdr:to>
      <xdr:col>76</xdr:col>
      <xdr:colOff>114300</xdr:colOff>
      <xdr:row>74</xdr:row>
      <xdr:rowOff>159788</xdr:rowOff>
    </xdr:to>
    <xdr:cxnSp macro="">
      <xdr:nvCxnSpPr>
        <xdr:cNvPr id="633" name="直線コネクタ 632"/>
        <xdr:cNvCxnSpPr/>
      </xdr:nvCxnSpPr>
      <xdr:spPr>
        <a:xfrm>
          <a:off x="13703300" y="12783709"/>
          <a:ext cx="889000" cy="6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134048</xdr:rowOff>
    </xdr:from>
    <xdr:to>
      <xdr:col>76</xdr:col>
      <xdr:colOff>165100</xdr:colOff>
      <xdr:row>75</xdr:row>
      <xdr:rowOff>64198</xdr:rowOff>
    </xdr:to>
    <xdr:sp macro="" textlink="">
      <xdr:nvSpPr>
        <xdr:cNvPr id="634" name="フローチャート: 判断 633"/>
        <xdr:cNvSpPr/>
      </xdr:nvSpPr>
      <xdr:spPr>
        <a:xfrm>
          <a:off x="14541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55325</xdr:rowOff>
    </xdr:from>
    <xdr:ext cx="534377" cy="259045"/>
    <xdr:sp macro="" textlink="">
      <xdr:nvSpPr>
        <xdr:cNvPr id="635" name="テキスト ボックス 634"/>
        <xdr:cNvSpPr txBox="1"/>
      </xdr:nvSpPr>
      <xdr:spPr>
        <a:xfrm>
          <a:off x="14325111" y="129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61090</xdr:rowOff>
    </xdr:from>
    <xdr:to>
      <xdr:col>71</xdr:col>
      <xdr:colOff>177800</xdr:colOff>
      <xdr:row>74</xdr:row>
      <xdr:rowOff>96409</xdr:rowOff>
    </xdr:to>
    <xdr:cxnSp macro="">
      <xdr:nvCxnSpPr>
        <xdr:cNvPr id="636" name="直線コネクタ 635"/>
        <xdr:cNvCxnSpPr/>
      </xdr:nvCxnSpPr>
      <xdr:spPr>
        <a:xfrm>
          <a:off x="12814300" y="12748390"/>
          <a:ext cx="8890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129162</xdr:rowOff>
    </xdr:from>
    <xdr:to>
      <xdr:col>72</xdr:col>
      <xdr:colOff>38100</xdr:colOff>
      <xdr:row>75</xdr:row>
      <xdr:rowOff>59312</xdr:rowOff>
    </xdr:to>
    <xdr:sp macro="" textlink="">
      <xdr:nvSpPr>
        <xdr:cNvPr id="637" name="フローチャート: 判断 636"/>
        <xdr:cNvSpPr/>
      </xdr:nvSpPr>
      <xdr:spPr>
        <a:xfrm>
          <a:off x="13652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50439</xdr:rowOff>
    </xdr:from>
    <xdr:ext cx="534377" cy="259045"/>
    <xdr:sp macro="" textlink="">
      <xdr:nvSpPr>
        <xdr:cNvPr id="638" name="テキスト ボックス 637"/>
        <xdr:cNvSpPr txBox="1"/>
      </xdr:nvSpPr>
      <xdr:spPr>
        <a:xfrm>
          <a:off x="13436111" y="129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65983</xdr:rowOff>
    </xdr:from>
    <xdr:to>
      <xdr:col>67</xdr:col>
      <xdr:colOff>101600</xdr:colOff>
      <xdr:row>74</xdr:row>
      <xdr:rowOff>167583</xdr:rowOff>
    </xdr:to>
    <xdr:sp macro="" textlink="">
      <xdr:nvSpPr>
        <xdr:cNvPr id="639" name="フローチャート: 判断 638"/>
        <xdr:cNvSpPr/>
      </xdr:nvSpPr>
      <xdr:spPr>
        <a:xfrm>
          <a:off x="12763500" y="1275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158710</xdr:rowOff>
    </xdr:from>
    <xdr:ext cx="534377" cy="259045"/>
    <xdr:sp macro="" textlink="">
      <xdr:nvSpPr>
        <xdr:cNvPr id="640" name="テキスト ボックス 639"/>
        <xdr:cNvSpPr txBox="1"/>
      </xdr:nvSpPr>
      <xdr:spPr>
        <a:xfrm>
          <a:off x="12547111" y="1284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88757</xdr:rowOff>
    </xdr:from>
    <xdr:to>
      <xdr:col>85</xdr:col>
      <xdr:colOff>177800</xdr:colOff>
      <xdr:row>75</xdr:row>
      <xdr:rowOff>18907</xdr:rowOff>
    </xdr:to>
    <xdr:sp macro="" textlink="">
      <xdr:nvSpPr>
        <xdr:cNvPr id="646" name="楕円 645"/>
        <xdr:cNvSpPr/>
      </xdr:nvSpPr>
      <xdr:spPr>
        <a:xfrm>
          <a:off x="16268700" y="1277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111634</xdr:rowOff>
    </xdr:from>
    <xdr:ext cx="534377" cy="259045"/>
    <xdr:sp macro="" textlink="">
      <xdr:nvSpPr>
        <xdr:cNvPr id="647" name="公債費該当値テキスト"/>
        <xdr:cNvSpPr txBox="1"/>
      </xdr:nvSpPr>
      <xdr:spPr>
        <a:xfrm>
          <a:off x="16370300" y="1262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121047</xdr:rowOff>
    </xdr:from>
    <xdr:to>
      <xdr:col>81</xdr:col>
      <xdr:colOff>101600</xdr:colOff>
      <xdr:row>75</xdr:row>
      <xdr:rowOff>51197</xdr:rowOff>
    </xdr:to>
    <xdr:sp macro="" textlink="">
      <xdr:nvSpPr>
        <xdr:cNvPr id="648" name="楕円 647"/>
        <xdr:cNvSpPr/>
      </xdr:nvSpPr>
      <xdr:spPr>
        <a:xfrm>
          <a:off x="15430500" y="1280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67724</xdr:rowOff>
    </xdr:from>
    <xdr:ext cx="534377" cy="259045"/>
    <xdr:sp macro="" textlink="">
      <xdr:nvSpPr>
        <xdr:cNvPr id="649" name="テキスト ボックス 648"/>
        <xdr:cNvSpPr txBox="1"/>
      </xdr:nvSpPr>
      <xdr:spPr>
        <a:xfrm>
          <a:off x="15214111" y="1258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108988</xdr:rowOff>
    </xdr:from>
    <xdr:to>
      <xdr:col>76</xdr:col>
      <xdr:colOff>165100</xdr:colOff>
      <xdr:row>75</xdr:row>
      <xdr:rowOff>39138</xdr:rowOff>
    </xdr:to>
    <xdr:sp macro="" textlink="">
      <xdr:nvSpPr>
        <xdr:cNvPr id="650" name="楕円 649"/>
        <xdr:cNvSpPr/>
      </xdr:nvSpPr>
      <xdr:spPr>
        <a:xfrm>
          <a:off x="14541500" y="1279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55665</xdr:rowOff>
    </xdr:from>
    <xdr:ext cx="534377" cy="259045"/>
    <xdr:sp macro="" textlink="">
      <xdr:nvSpPr>
        <xdr:cNvPr id="651" name="テキスト ボックス 650"/>
        <xdr:cNvSpPr txBox="1"/>
      </xdr:nvSpPr>
      <xdr:spPr>
        <a:xfrm>
          <a:off x="14325111" y="1257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45609</xdr:rowOff>
    </xdr:from>
    <xdr:to>
      <xdr:col>72</xdr:col>
      <xdr:colOff>38100</xdr:colOff>
      <xdr:row>74</xdr:row>
      <xdr:rowOff>147209</xdr:rowOff>
    </xdr:to>
    <xdr:sp macro="" textlink="">
      <xdr:nvSpPr>
        <xdr:cNvPr id="652" name="楕円 651"/>
        <xdr:cNvSpPr/>
      </xdr:nvSpPr>
      <xdr:spPr>
        <a:xfrm>
          <a:off x="13652500" y="1273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163736</xdr:rowOff>
    </xdr:from>
    <xdr:ext cx="534377" cy="259045"/>
    <xdr:sp macro="" textlink="">
      <xdr:nvSpPr>
        <xdr:cNvPr id="653" name="テキスト ボックス 652"/>
        <xdr:cNvSpPr txBox="1"/>
      </xdr:nvSpPr>
      <xdr:spPr>
        <a:xfrm>
          <a:off x="13436111" y="125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10290</xdr:rowOff>
    </xdr:from>
    <xdr:to>
      <xdr:col>67</xdr:col>
      <xdr:colOff>101600</xdr:colOff>
      <xdr:row>74</xdr:row>
      <xdr:rowOff>111890</xdr:rowOff>
    </xdr:to>
    <xdr:sp macro="" textlink="">
      <xdr:nvSpPr>
        <xdr:cNvPr id="654" name="楕円 653"/>
        <xdr:cNvSpPr/>
      </xdr:nvSpPr>
      <xdr:spPr>
        <a:xfrm>
          <a:off x="12763500" y="1269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128417</xdr:rowOff>
    </xdr:from>
    <xdr:ext cx="534377" cy="259045"/>
    <xdr:sp macro="" textlink="">
      <xdr:nvSpPr>
        <xdr:cNvPr id="655" name="テキスト ボックス 654"/>
        <xdr:cNvSpPr txBox="1"/>
      </xdr:nvSpPr>
      <xdr:spPr>
        <a:xfrm>
          <a:off x="12547111" y="1247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7" name="直線コネクタ 676"/>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78" name="積立金最小値テキスト"/>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79" name="直線コネクタ 678"/>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0" name="積立金最大値テキスト"/>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1" name="直線コネクタ 680"/>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47072</xdr:rowOff>
    </xdr:from>
    <xdr:to>
      <xdr:col>85</xdr:col>
      <xdr:colOff>127000</xdr:colOff>
      <xdr:row>97</xdr:row>
      <xdr:rowOff>50729</xdr:rowOff>
    </xdr:to>
    <xdr:cxnSp macro="">
      <xdr:nvCxnSpPr>
        <xdr:cNvPr id="682" name="直線コネクタ 681"/>
        <xdr:cNvCxnSpPr/>
      </xdr:nvCxnSpPr>
      <xdr:spPr>
        <a:xfrm flipV="1">
          <a:off x="15481300" y="16506272"/>
          <a:ext cx="838200" cy="17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139839</xdr:rowOff>
    </xdr:from>
    <xdr:ext cx="469744" cy="259045"/>
    <xdr:sp macro="" textlink="">
      <xdr:nvSpPr>
        <xdr:cNvPr id="683" name="積立金平均値テキスト"/>
        <xdr:cNvSpPr txBox="1"/>
      </xdr:nvSpPr>
      <xdr:spPr>
        <a:xfrm>
          <a:off x="16370300" y="16599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4" name="フローチャート: 判断 683"/>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146512</xdr:rowOff>
    </xdr:from>
    <xdr:to>
      <xdr:col>81</xdr:col>
      <xdr:colOff>50800</xdr:colOff>
      <xdr:row>97</xdr:row>
      <xdr:rowOff>50729</xdr:rowOff>
    </xdr:to>
    <xdr:cxnSp macro="">
      <xdr:nvCxnSpPr>
        <xdr:cNvPr id="685" name="直線コネクタ 684"/>
        <xdr:cNvCxnSpPr/>
      </xdr:nvCxnSpPr>
      <xdr:spPr>
        <a:xfrm>
          <a:off x="14592300" y="16434262"/>
          <a:ext cx="889000" cy="24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2673</xdr:rowOff>
    </xdr:from>
    <xdr:to>
      <xdr:col>81</xdr:col>
      <xdr:colOff>101600</xdr:colOff>
      <xdr:row>97</xdr:row>
      <xdr:rowOff>104273</xdr:rowOff>
    </xdr:to>
    <xdr:sp macro="" textlink="">
      <xdr:nvSpPr>
        <xdr:cNvPr id="686" name="フローチャート: 判断 685"/>
        <xdr:cNvSpPr/>
      </xdr:nvSpPr>
      <xdr:spPr>
        <a:xfrm>
          <a:off x="15430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95400</xdr:rowOff>
    </xdr:from>
    <xdr:ext cx="469744" cy="259045"/>
    <xdr:sp macro="" textlink="">
      <xdr:nvSpPr>
        <xdr:cNvPr id="687" name="テキスト ボックス 686"/>
        <xdr:cNvSpPr txBox="1"/>
      </xdr:nvSpPr>
      <xdr:spPr>
        <a:xfrm>
          <a:off x="15246428" y="1672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146512</xdr:rowOff>
    </xdr:from>
    <xdr:to>
      <xdr:col>76</xdr:col>
      <xdr:colOff>114300</xdr:colOff>
      <xdr:row>97</xdr:row>
      <xdr:rowOff>38019</xdr:rowOff>
    </xdr:to>
    <xdr:cxnSp macro="">
      <xdr:nvCxnSpPr>
        <xdr:cNvPr id="688" name="直線コネクタ 687"/>
        <xdr:cNvCxnSpPr/>
      </xdr:nvCxnSpPr>
      <xdr:spPr>
        <a:xfrm flipV="1">
          <a:off x="13703300" y="16434262"/>
          <a:ext cx="889000" cy="23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139740</xdr:rowOff>
    </xdr:from>
    <xdr:to>
      <xdr:col>76</xdr:col>
      <xdr:colOff>165100</xdr:colOff>
      <xdr:row>97</xdr:row>
      <xdr:rowOff>69890</xdr:rowOff>
    </xdr:to>
    <xdr:sp macro="" textlink="">
      <xdr:nvSpPr>
        <xdr:cNvPr id="689" name="フローチャート: 判断 688"/>
        <xdr:cNvSpPr/>
      </xdr:nvSpPr>
      <xdr:spPr>
        <a:xfrm>
          <a:off x="14541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61017</xdr:rowOff>
    </xdr:from>
    <xdr:ext cx="469744" cy="259045"/>
    <xdr:sp macro="" textlink="">
      <xdr:nvSpPr>
        <xdr:cNvPr id="690" name="テキスト ボックス 689"/>
        <xdr:cNvSpPr txBox="1"/>
      </xdr:nvSpPr>
      <xdr:spPr>
        <a:xfrm>
          <a:off x="14357428" y="166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131654</xdr:rowOff>
    </xdr:from>
    <xdr:to>
      <xdr:col>71</xdr:col>
      <xdr:colOff>177800</xdr:colOff>
      <xdr:row>97</xdr:row>
      <xdr:rowOff>38019</xdr:rowOff>
    </xdr:to>
    <xdr:cxnSp macro="">
      <xdr:nvCxnSpPr>
        <xdr:cNvPr id="691" name="直線コネクタ 690"/>
        <xdr:cNvCxnSpPr/>
      </xdr:nvCxnSpPr>
      <xdr:spPr>
        <a:xfrm>
          <a:off x="12814300" y="16076504"/>
          <a:ext cx="889000" cy="59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121362</xdr:rowOff>
    </xdr:from>
    <xdr:to>
      <xdr:col>72</xdr:col>
      <xdr:colOff>38100</xdr:colOff>
      <xdr:row>97</xdr:row>
      <xdr:rowOff>51512</xdr:rowOff>
    </xdr:to>
    <xdr:sp macro="" textlink="">
      <xdr:nvSpPr>
        <xdr:cNvPr id="692" name="フローチャート: 判断 691"/>
        <xdr:cNvSpPr/>
      </xdr:nvSpPr>
      <xdr:spPr>
        <a:xfrm>
          <a:off x="13652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68039</xdr:rowOff>
    </xdr:from>
    <xdr:ext cx="469744" cy="259045"/>
    <xdr:sp macro="" textlink="">
      <xdr:nvSpPr>
        <xdr:cNvPr id="693" name="テキスト ボックス 692"/>
        <xdr:cNvSpPr txBox="1"/>
      </xdr:nvSpPr>
      <xdr:spPr>
        <a:xfrm>
          <a:off x="13468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40391</xdr:rowOff>
    </xdr:from>
    <xdr:to>
      <xdr:col>67</xdr:col>
      <xdr:colOff>101600</xdr:colOff>
      <xdr:row>96</xdr:row>
      <xdr:rowOff>141991</xdr:rowOff>
    </xdr:to>
    <xdr:sp macro="" textlink="">
      <xdr:nvSpPr>
        <xdr:cNvPr id="694" name="フローチャート: 判断 693"/>
        <xdr:cNvSpPr/>
      </xdr:nvSpPr>
      <xdr:spPr>
        <a:xfrm>
          <a:off x="12763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133118</xdr:rowOff>
    </xdr:from>
    <xdr:ext cx="469744" cy="259045"/>
    <xdr:sp macro="" textlink="">
      <xdr:nvSpPr>
        <xdr:cNvPr id="695" name="テキスト ボックス 694"/>
        <xdr:cNvSpPr txBox="1"/>
      </xdr:nvSpPr>
      <xdr:spPr>
        <a:xfrm>
          <a:off x="12579428" y="1659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167722</xdr:rowOff>
    </xdr:from>
    <xdr:to>
      <xdr:col>85</xdr:col>
      <xdr:colOff>177800</xdr:colOff>
      <xdr:row>96</xdr:row>
      <xdr:rowOff>97872</xdr:rowOff>
    </xdr:to>
    <xdr:sp macro="" textlink="">
      <xdr:nvSpPr>
        <xdr:cNvPr id="701" name="楕円 700"/>
        <xdr:cNvSpPr/>
      </xdr:nvSpPr>
      <xdr:spPr>
        <a:xfrm>
          <a:off x="16268700" y="1645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19149</xdr:rowOff>
    </xdr:from>
    <xdr:ext cx="469744" cy="259045"/>
    <xdr:sp macro="" textlink="">
      <xdr:nvSpPr>
        <xdr:cNvPr id="702" name="積立金該当値テキスト"/>
        <xdr:cNvSpPr txBox="1"/>
      </xdr:nvSpPr>
      <xdr:spPr>
        <a:xfrm>
          <a:off x="16370300" y="1630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171379</xdr:rowOff>
    </xdr:from>
    <xdr:to>
      <xdr:col>81</xdr:col>
      <xdr:colOff>101600</xdr:colOff>
      <xdr:row>97</xdr:row>
      <xdr:rowOff>101529</xdr:rowOff>
    </xdr:to>
    <xdr:sp macro="" textlink="">
      <xdr:nvSpPr>
        <xdr:cNvPr id="703" name="楕円 702"/>
        <xdr:cNvSpPr/>
      </xdr:nvSpPr>
      <xdr:spPr>
        <a:xfrm>
          <a:off x="15430500" y="1663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118056</xdr:rowOff>
    </xdr:from>
    <xdr:ext cx="469744" cy="259045"/>
    <xdr:sp macro="" textlink="">
      <xdr:nvSpPr>
        <xdr:cNvPr id="704" name="テキスト ボックス 703"/>
        <xdr:cNvSpPr txBox="1"/>
      </xdr:nvSpPr>
      <xdr:spPr>
        <a:xfrm>
          <a:off x="15246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95712</xdr:rowOff>
    </xdr:from>
    <xdr:to>
      <xdr:col>76</xdr:col>
      <xdr:colOff>165100</xdr:colOff>
      <xdr:row>96</xdr:row>
      <xdr:rowOff>25862</xdr:rowOff>
    </xdr:to>
    <xdr:sp macro="" textlink="">
      <xdr:nvSpPr>
        <xdr:cNvPr id="705" name="楕円 704"/>
        <xdr:cNvSpPr/>
      </xdr:nvSpPr>
      <xdr:spPr>
        <a:xfrm>
          <a:off x="14541500" y="1638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42389</xdr:rowOff>
    </xdr:from>
    <xdr:ext cx="534377" cy="259045"/>
    <xdr:sp macro="" textlink="">
      <xdr:nvSpPr>
        <xdr:cNvPr id="706" name="テキスト ボックス 705"/>
        <xdr:cNvSpPr txBox="1"/>
      </xdr:nvSpPr>
      <xdr:spPr>
        <a:xfrm>
          <a:off x="14325111" y="1615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158669</xdr:rowOff>
    </xdr:from>
    <xdr:to>
      <xdr:col>72</xdr:col>
      <xdr:colOff>38100</xdr:colOff>
      <xdr:row>97</xdr:row>
      <xdr:rowOff>88819</xdr:rowOff>
    </xdr:to>
    <xdr:sp macro="" textlink="">
      <xdr:nvSpPr>
        <xdr:cNvPr id="707" name="楕円 706"/>
        <xdr:cNvSpPr/>
      </xdr:nvSpPr>
      <xdr:spPr>
        <a:xfrm>
          <a:off x="13652500" y="166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79946</xdr:rowOff>
    </xdr:from>
    <xdr:ext cx="469744" cy="259045"/>
    <xdr:sp macro="" textlink="">
      <xdr:nvSpPr>
        <xdr:cNvPr id="708" name="テキスト ボックス 707"/>
        <xdr:cNvSpPr txBox="1"/>
      </xdr:nvSpPr>
      <xdr:spPr>
        <a:xfrm>
          <a:off x="13468428" y="1671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80854</xdr:rowOff>
    </xdr:from>
    <xdr:to>
      <xdr:col>67</xdr:col>
      <xdr:colOff>101600</xdr:colOff>
      <xdr:row>94</xdr:row>
      <xdr:rowOff>11004</xdr:rowOff>
    </xdr:to>
    <xdr:sp macro="" textlink="">
      <xdr:nvSpPr>
        <xdr:cNvPr id="709" name="楕円 708"/>
        <xdr:cNvSpPr/>
      </xdr:nvSpPr>
      <xdr:spPr>
        <a:xfrm>
          <a:off x="12763500" y="160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27531</xdr:rowOff>
    </xdr:from>
    <xdr:ext cx="534377" cy="259045"/>
    <xdr:sp macro="" textlink="">
      <xdr:nvSpPr>
        <xdr:cNvPr id="710" name="テキスト ボックス 709"/>
        <xdr:cNvSpPr txBox="1"/>
      </xdr:nvSpPr>
      <xdr:spPr>
        <a:xfrm>
          <a:off x="12547111" y="1580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6" name="直線コネクタ 735"/>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39" name="投資及び出資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0" name="直線コネクタ 739"/>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118800</xdr:rowOff>
    </xdr:from>
    <xdr:to>
      <xdr:col>116</xdr:col>
      <xdr:colOff>63500</xdr:colOff>
      <xdr:row>38</xdr:row>
      <xdr:rowOff>162723</xdr:rowOff>
    </xdr:to>
    <xdr:cxnSp macro="">
      <xdr:nvCxnSpPr>
        <xdr:cNvPr id="741" name="直線コネクタ 740"/>
        <xdr:cNvCxnSpPr/>
      </xdr:nvCxnSpPr>
      <xdr:spPr>
        <a:xfrm flipV="1">
          <a:off x="21323300" y="6633900"/>
          <a:ext cx="838200" cy="4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74058</xdr:rowOff>
    </xdr:from>
    <xdr:ext cx="469744" cy="259045"/>
    <xdr:sp macro="" textlink="">
      <xdr:nvSpPr>
        <xdr:cNvPr id="742" name="投資及び出資金平均値テキスト"/>
        <xdr:cNvSpPr txBox="1"/>
      </xdr:nvSpPr>
      <xdr:spPr>
        <a:xfrm>
          <a:off x="22212300" y="624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3" name="フローチャート: 判断 742"/>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162723</xdr:rowOff>
    </xdr:from>
    <xdr:to>
      <xdr:col>111</xdr:col>
      <xdr:colOff>177800</xdr:colOff>
      <xdr:row>38</xdr:row>
      <xdr:rowOff>170397</xdr:rowOff>
    </xdr:to>
    <xdr:cxnSp macro="">
      <xdr:nvCxnSpPr>
        <xdr:cNvPr id="744" name="直線コネクタ 743"/>
        <xdr:cNvCxnSpPr/>
      </xdr:nvCxnSpPr>
      <xdr:spPr>
        <a:xfrm flipV="1">
          <a:off x="20434300" y="6677823"/>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74531</xdr:rowOff>
    </xdr:from>
    <xdr:to>
      <xdr:col>112</xdr:col>
      <xdr:colOff>38100</xdr:colOff>
      <xdr:row>38</xdr:row>
      <xdr:rowOff>4680</xdr:rowOff>
    </xdr:to>
    <xdr:sp macro="" textlink="">
      <xdr:nvSpPr>
        <xdr:cNvPr id="745" name="フローチャート: 判断 744"/>
        <xdr:cNvSpPr/>
      </xdr:nvSpPr>
      <xdr:spPr>
        <a:xfrm>
          <a:off x="21272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21208</xdr:rowOff>
    </xdr:from>
    <xdr:ext cx="469744" cy="259045"/>
    <xdr:sp macro="" textlink="">
      <xdr:nvSpPr>
        <xdr:cNvPr id="746" name="テキスト ボックス 745"/>
        <xdr:cNvSpPr txBox="1"/>
      </xdr:nvSpPr>
      <xdr:spPr>
        <a:xfrm>
          <a:off x="21088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161417</xdr:rowOff>
    </xdr:from>
    <xdr:to>
      <xdr:col>107</xdr:col>
      <xdr:colOff>50800</xdr:colOff>
      <xdr:row>38</xdr:row>
      <xdr:rowOff>170397</xdr:rowOff>
    </xdr:to>
    <xdr:cxnSp macro="">
      <xdr:nvCxnSpPr>
        <xdr:cNvPr id="747" name="直線コネクタ 746"/>
        <xdr:cNvCxnSpPr/>
      </xdr:nvCxnSpPr>
      <xdr:spPr>
        <a:xfrm>
          <a:off x="19545300" y="6676517"/>
          <a:ext cx="88900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79266</xdr:rowOff>
    </xdr:from>
    <xdr:to>
      <xdr:col>107</xdr:col>
      <xdr:colOff>101600</xdr:colOff>
      <xdr:row>38</xdr:row>
      <xdr:rowOff>9416</xdr:rowOff>
    </xdr:to>
    <xdr:sp macro="" textlink="">
      <xdr:nvSpPr>
        <xdr:cNvPr id="748" name="フローチャート: 判断 747"/>
        <xdr:cNvSpPr/>
      </xdr:nvSpPr>
      <xdr:spPr>
        <a:xfrm>
          <a:off x="20383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25943</xdr:rowOff>
    </xdr:from>
    <xdr:ext cx="469744" cy="259045"/>
    <xdr:sp macro="" textlink="">
      <xdr:nvSpPr>
        <xdr:cNvPr id="749" name="テキスト ボックス 748"/>
        <xdr:cNvSpPr txBox="1"/>
      </xdr:nvSpPr>
      <xdr:spPr>
        <a:xfrm>
          <a:off x="20199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161417</xdr:rowOff>
    </xdr:from>
    <xdr:to>
      <xdr:col>102</xdr:col>
      <xdr:colOff>114300</xdr:colOff>
      <xdr:row>39</xdr:row>
      <xdr:rowOff>1887</xdr:rowOff>
    </xdr:to>
    <xdr:cxnSp macro="">
      <xdr:nvCxnSpPr>
        <xdr:cNvPr id="750" name="直線コネクタ 749"/>
        <xdr:cNvCxnSpPr/>
      </xdr:nvCxnSpPr>
      <xdr:spPr>
        <a:xfrm flipV="1">
          <a:off x="18656300" y="6676517"/>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91186</xdr:rowOff>
    </xdr:from>
    <xdr:to>
      <xdr:col>102</xdr:col>
      <xdr:colOff>165100</xdr:colOff>
      <xdr:row>38</xdr:row>
      <xdr:rowOff>21336</xdr:rowOff>
    </xdr:to>
    <xdr:sp macro="" textlink="">
      <xdr:nvSpPr>
        <xdr:cNvPr id="751" name="フローチャート: 判断 750"/>
        <xdr:cNvSpPr/>
      </xdr:nvSpPr>
      <xdr:spPr>
        <a:xfrm>
          <a:off x="19494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37863</xdr:rowOff>
    </xdr:from>
    <xdr:ext cx="469744" cy="259045"/>
    <xdr:sp macro="" textlink="">
      <xdr:nvSpPr>
        <xdr:cNvPr id="752" name="テキスト ボックス 751"/>
        <xdr:cNvSpPr txBox="1"/>
      </xdr:nvSpPr>
      <xdr:spPr>
        <a:xfrm>
          <a:off x="19310428"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71918</xdr:rowOff>
    </xdr:from>
    <xdr:to>
      <xdr:col>98</xdr:col>
      <xdr:colOff>38100</xdr:colOff>
      <xdr:row>38</xdr:row>
      <xdr:rowOff>2068</xdr:rowOff>
    </xdr:to>
    <xdr:sp macro="" textlink="">
      <xdr:nvSpPr>
        <xdr:cNvPr id="753" name="フローチャート: 判断 752"/>
        <xdr:cNvSpPr/>
      </xdr:nvSpPr>
      <xdr:spPr>
        <a:xfrm>
          <a:off x="18605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18595</xdr:rowOff>
    </xdr:from>
    <xdr:ext cx="469744" cy="259045"/>
    <xdr:sp macro="" textlink="">
      <xdr:nvSpPr>
        <xdr:cNvPr id="754" name="テキスト ボックス 753"/>
        <xdr:cNvSpPr txBox="1"/>
      </xdr:nvSpPr>
      <xdr:spPr>
        <a:xfrm>
          <a:off x="18421428"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68000</xdr:rowOff>
    </xdr:from>
    <xdr:to>
      <xdr:col>116</xdr:col>
      <xdr:colOff>114300</xdr:colOff>
      <xdr:row>38</xdr:row>
      <xdr:rowOff>169600</xdr:rowOff>
    </xdr:to>
    <xdr:sp macro="" textlink="">
      <xdr:nvSpPr>
        <xdr:cNvPr id="760" name="楕円 759"/>
        <xdr:cNvSpPr/>
      </xdr:nvSpPr>
      <xdr:spPr>
        <a:xfrm>
          <a:off x="22110700" y="658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46427</xdr:rowOff>
    </xdr:from>
    <xdr:ext cx="378565" cy="259045"/>
    <xdr:sp macro="" textlink="">
      <xdr:nvSpPr>
        <xdr:cNvPr id="761" name="投資及び出資金該当値テキスト"/>
        <xdr:cNvSpPr txBox="1"/>
      </xdr:nvSpPr>
      <xdr:spPr>
        <a:xfrm>
          <a:off x="22212300" y="6561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111923</xdr:rowOff>
    </xdr:from>
    <xdr:to>
      <xdr:col>112</xdr:col>
      <xdr:colOff>38100</xdr:colOff>
      <xdr:row>39</xdr:row>
      <xdr:rowOff>42073</xdr:rowOff>
    </xdr:to>
    <xdr:sp macro="" textlink="">
      <xdr:nvSpPr>
        <xdr:cNvPr id="762" name="楕円 761"/>
        <xdr:cNvSpPr/>
      </xdr:nvSpPr>
      <xdr:spPr>
        <a:xfrm>
          <a:off x="21272500" y="662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33200</xdr:rowOff>
    </xdr:from>
    <xdr:ext cx="378565" cy="259045"/>
    <xdr:sp macro="" textlink="">
      <xdr:nvSpPr>
        <xdr:cNvPr id="763" name="テキスト ボックス 762"/>
        <xdr:cNvSpPr txBox="1"/>
      </xdr:nvSpPr>
      <xdr:spPr>
        <a:xfrm>
          <a:off x="21134017" y="6719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119597</xdr:rowOff>
    </xdr:from>
    <xdr:to>
      <xdr:col>107</xdr:col>
      <xdr:colOff>101600</xdr:colOff>
      <xdr:row>39</xdr:row>
      <xdr:rowOff>49747</xdr:rowOff>
    </xdr:to>
    <xdr:sp macro="" textlink="">
      <xdr:nvSpPr>
        <xdr:cNvPr id="764" name="楕円 763"/>
        <xdr:cNvSpPr/>
      </xdr:nvSpPr>
      <xdr:spPr>
        <a:xfrm>
          <a:off x="20383500" y="663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40874</xdr:rowOff>
    </xdr:from>
    <xdr:ext cx="378565" cy="259045"/>
    <xdr:sp macro="" textlink="">
      <xdr:nvSpPr>
        <xdr:cNvPr id="765" name="テキスト ボックス 764"/>
        <xdr:cNvSpPr txBox="1"/>
      </xdr:nvSpPr>
      <xdr:spPr>
        <a:xfrm>
          <a:off x="20245017" y="6727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110617</xdr:rowOff>
    </xdr:from>
    <xdr:to>
      <xdr:col>102</xdr:col>
      <xdr:colOff>165100</xdr:colOff>
      <xdr:row>39</xdr:row>
      <xdr:rowOff>40767</xdr:rowOff>
    </xdr:to>
    <xdr:sp macro="" textlink="">
      <xdr:nvSpPr>
        <xdr:cNvPr id="766" name="楕円 765"/>
        <xdr:cNvSpPr/>
      </xdr:nvSpPr>
      <xdr:spPr>
        <a:xfrm>
          <a:off x="19494500" y="66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31894</xdr:rowOff>
    </xdr:from>
    <xdr:ext cx="378565" cy="259045"/>
    <xdr:sp macro="" textlink="">
      <xdr:nvSpPr>
        <xdr:cNvPr id="767" name="テキスト ボックス 766"/>
        <xdr:cNvSpPr txBox="1"/>
      </xdr:nvSpPr>
      <xdr:spPr>
        <a:xfrm>
          <a:off x="19356017" y="6718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122537</xdr:rowOff>
    </xdr:from>
    <xdr:to>
      <xdr:col>98</xdr:col>
      <xdr:colOff>38100</xdr:colOff>
      <xdr:row>39</xdr:row>
      <xdr:rowOff>52687</xdr:rowOff>
    </xdr:to>
    <xdr:sp macro="" textlink="">
      <xdr:nvSpPr>
        <xdr:cNvPr id="768" name="楕円 767"/>
        <xdr:cNvSpPr/>
      </xdr:nvSpPr>
      <xdr:spPr>
        <a:xfrm>
          <a:off x="18605500" y="663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43814</xdr:rowOff>
    </xdr:from>
    <xdr:ext cx="378565" cy="259045"/>
    <xdr:sp macro="" textlink="">
      <xdr:nvSpPr>
        <xdr:cNvPr id="769" name="テキスト ボックス 768"/>
        <xdr:cNvSpPr txBox="1"/>
      </xdr:nvSpPr>
      <xdr:spPr>
        <a:xfrm>
          <a:off x="18467017" y="6730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5" name="直線コネクタ 794"/>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6" name="貸付金最小値テキスト"/>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7" name="直線コネクタ 796"/>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798" name="貸付金最大値テキスト"/>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799" name="直線コネクタ 798"/>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96168</xdr:rowOff>
    </xdr:from>
    <xdr:to>
      <xdr:col>116</xdr:col>
      <xdr:colOff>63500</xdr:colOff>
      <xdr:row>59</xdr:row>
      <xdr:rowOff>96299</xdr:rowOff>
    </xdr:to>
    <xdr:cxnSp macro="">
      <xdr:nvCxnSpPr>
        <xdr:cNvPr id="800" name="直線コネクタ 799"/>
        <xdr:cNvCxnSpPr/>
      </xdr:nvCxnSpPr>
      <xdr:spPr>
        <a:xfrm flipV="1">
          <a:off x="21323300" y="10211718"/>
          <a:ext cx="8382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23766</xdr:rowOff>
    </xdr:from>
    <xdr:ext cx="469744" cy="259045"/>
    <xdr:sp macro="" textlink="">
      <xdr:nvSpPr>
        <xdr:cNvPr id="801" name="貸付金平均値テキスト"/>
        <xdr:cNvSpPr txBox="1"/>
      </xdr:nvSpPr>
      <xdr:spPr>
        <a:xfrm>
          <a:off x="22212300" y="9796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2" name="フローチャート: 判断 801"/>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96299</xdr:rowOff>
    </xdr:from>
    <xdr:to>
      <xdr:col>111</xdr:col>
      <xdr:colOff>177800</xdr:colOff>
      <xdr:row>59</xdr:row>
      <xdr:rowOff>96396</xdr:rowOff>
    </xdr:to>
    <xdr:cxnSp macro="">
      <xdr:nvCxnSpPr>
        <xdr:cNvPr id="803" name="直線コネクタ 802"/>
        <xdr:cNvCxnSpPr/>
      </xdr:nvCxnSpPr>
      <xdr:spPr>
        <a:xfrm flipV="1">
          <a:off x="20434300" y="10211849"/>
          <a:ext cx="8890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158688</xdr:rowOff>
    </xdr:from>
    <xdr:to>
      <xdr:col>112</xdr:col>
      <xdr:colOff>38100</xdr:colOff>
      <xdr:row>58</xdr:row>
      <xdr:rowOff>88838</xdr:rowOff>
    </xdr:to>
    <xdr:sp macro="" textlink="">
      <xdr:nvSpPr>
        <xdr:cNvPr id="804" name="フローチャート: 判断 803"/>
        <xdr:cNvSpPr/>
      </xdr:nvSpPr>
      <xdr:spPr>
        <a:xfrm>
          <a:off x="21272500" y="993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105365</xdr:rowOff>
    </xdr:from>
    <xdr:ext cx="469744" cy="259045"/>
    <xdr:sp macro="" textlink="">
      <xdr:nvSpPr>
        <xdr:cNvPr id="805" name="テキスト ボックス 804"/>
        <xdr:cNvSpPr txBox="1"/>
      </xdr:nvSpPr>
      <xdr:spPr>
        <a:xfrm>
          <a:off x="21088428" y="970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95580</xdr:rowOff>
    </xdr:from>
    <xdr:to>
      <xdr:col>107</xdr:col>
      <xdr:colOff>50800</xdr:colOff>
      <xdr:row>59</xdr:row>
      <xdr:rowOff>96396</xdr:rowOff>
    </xdr:to>
    <xdr:cxnSp macro="">
      <xdr:nvCxnSpPr>
        <xdr:cNvPr id="806" name="直線コネクタ 805"/>
        <xdr:cNvCxnSpPr/>
      </xdr:nvCxnSpPr>
      <xdr:spPr>
        <a:xfrm>
          <a:off x="19545300" y="10211130"/>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133575</xdr:rowOff>
    </xdr:from>
    <xdr:to>
      <xdr:col>107</xdr:col>
      <xdr:colOff>101600</xdr:colOff>
      <xdr:row>58</xdr:row>
      <xdr:rowOff>63725</xdr:rowOff>
    </xdr:to>
    <xdr:sp macro="" textlink="">
      <xdr:nvSpPr>
        <xdr:cNvPr id="807" name="フローチャート: 判断 806"/>
        <xdr:cNvSpPr/>
      </xdr:nvSpPr>
      <xdr:spPr>
        <a:xfrm>
          <a:off x="203835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80252</xdr:rowOff>
    </xdr:from>
    <xdr:ext cx="469744" cy="259045"/>
    <xdr:sp macro="" textlink="">
      <xdr:nvSpPr>
        <xdr:cNvPr id="808" name="テキスト ボックス 807"/>
        <xdr:cNvSpPr txBox="1"/>
      </xdr:nvSpPr>
      <xdr:spPr>
        <a:xfrm>
          <a:off x="20199428" y="968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70434</xdr:rowOff>
    </xdr:from>
    <xdr:to>
      <xdr:col>102</xdr:col>
      <xdr:colOff>114300</xdr:colOff>
      <xdr:row>59</xdr:row>
      <xdr:rowOff>95580</xdr:rowOff>
    </xdr:to>
    <xdr:cxnSp macro="">
      <xdr:nvCxnSpPr>
        <xdr:cNvPr id="809" name="直線コネクタ 808"/>
        <xdr:cNvCxnSpPr/>
      </xdr:nvCxnSpPr>
      <xdr:spPr>
        <a:xfrm>
          <a:off x="18656300" y="1018598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131714</xdr:rowOff>
    </xdr:from>
    <xdr:to>
      <xdr:col>102</xdr:col>
      <xdr:colOff>165100</xdr:colOff>
      <xdr:row>58</xdr:row>
      <xdr:rowOff>61864</xdr:rowOff>
    </xdr:to>
    <xdr:sp macro="" textlink="">
      <xdr:nvSpPr>
        <xdr:cNvPr id="810" name="フローチャート: 判断 809"/>
        <xdr:cNvSpPr/>
      </xdr:nvSpPr>
      <xdr:spPr>
        <a:xfrm>
          <a:off x="19494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78391</xdr:rowOff>
    </xdr:from>
    <xdr:ext cx="469744" cy="259045"/>
    <xdr:sp macro="" textlink="">
      <xdr:nvSpPr>
        <xdr:cNvPr id="811" name="テキスト ボックス 810"/>
        <xdr:cNvSpPr txBox="1"/>
      </xdr:nvSpPr>
      <xdr:spPr>
        <a:xfrm>
          <a:off x="19310428"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91251</xdr:rowOff>
    </xdr:from>
    <xdr:to>
      <xdr:col>98</xdr:col>
      <xdr:colOff>38100</xdr:colOff>
      <xdr:row>58</xdr:row>
      <xdr:rowOff>21401</xdr:rowOff>
    </xdr:to>
    <xdr:sp macro="" textlink="">
      <xdr:nvSpPr>
        <xdr:cNvPr id="812" name="フローチャート: 判断 811"/>
        <xdr:cNvSpPr/>
      </xdr:nvSpPr>
      <xdr:spPr>
        <a:xfrm>
          <a:off x="18605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37928</xdr:rowOff>
    </xdr:from>
    <xdr:ext cx="469744" cy="259045"/>
    <xdr:sp macro="" textlink="">
      <xdr:nvSpPr>
        <xdr:cNvPr id="813" name="テキスト ボックス 812"/>
        <xdr:cNvSpPr txBox="1"/>
      </xdr:nvSpPr>
      <xdr:spPr>
        <a:xfrm>
          <a:off x="18421428"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45368</xdr:rowOff>
    </xdr:from>
    <xdr:to>
      <xdr:col>116</xdr:col>
      <xdr:colOff>114300</xdr:colOff>
      <xdr:row>59</xdr:row>
      <xdr:rowOff>146968</xdr:rowOff>
    </xdr:to>
    <xdr:sp macro="" textlink="">
      <xdr:nvSpPr>
        <xdr:cNvPr id="819" name="楕円 818"/>
        <xdr:cNvSpPr/>
      </xdr:nvSpPr>
      <xdr:spPr>
        <a:xfrm>
          <a:off x="22110700" y="1016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131745</xdr:rowOff>
    </xdr:from>
    <xdr:ext cx="313932" cy="259045"/>
    <xdr:sp macro="" textlink="">
      <xdr:nvSpPr>
        <xdr:cNvPr id="820" name="貸付金該当値テキスト"/>
        <xdr:cNvSpPr txBox="1"/>
      </xdr:nvSpPr>
      <xdr:spPr>
        <a:xfrm>
          <a:off x="22212300" y="100758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45499</xdr:rowOff>
    </xdr:from>
    <xdr:to>
      <xdr:col>112</xdr:col>
      <xdr:colOff>38100</xdr:colOff>
      <xdr:row>59</xdr:row>
      <xdr:rowOff>147099</xdr:rowOff>
    </xdr:to>
    <xdr:sp macro="" textlink="">
      <xdr:nvSpPr>
        <xdr:cNvPr id="821" name="楕円 820"/>
        <xdr:cNvSpPr/>
      </xdr:nvSpPr>
      <xdr:spPr>
        <a:xfrm>
          <a:off x="21272500" y="101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138226</xdr:rowOff>
    </xdr:from>
    <xdr:ext cx="313932" cy="259045"/>
    <xdr:sp macro="" textlink="">
      <xdr:nvSpPr>
        <xdr:cNvPr id="822" name="テキスト ボックス 821"/>
        <xdr:cNvSpPr txBox="1"/>
      </xdr:nvSpPr>
      <xdr:spPr>
        <a:xfrm>
          <a:off x="21166333" y="102537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45596</xdr:rowOff>
    </xdr:from>
    <xdr:to>
      <xdr:col>107</xdr:col>
      <xdr:colOff>101600</xdr:colOff>
      <xdr:row>59</xdr:row>
      <xdr:rowOff>147196</xdr:rowOff>
    </xdr:to>
    <xdr:sp macro="" textlink="">
      <xdr:nvSpPr>
        <xdr:cNvPr id="823" name="楕円 822"/>
        <xdr:cNvSpPr/>
      </xdr:nvSpPr>
      <xdr:spPr>
        <a:xfrm>
          <a:off x="20383500" y="1016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138323</xdr:rowOff>
    </xdr:from>
    <xdr:ext cx="313932" cy="259045"/>
    <xdr:sp macro="" textlink="">
      <xdr:nvSpPr>
        <xdr:cNvPr id="824" name="テキスト ボックス 823"/>
        <xdr:cNvSpPr txBox="1"/>
      </xdr:nvSpPr>
      <xdr:spPr>
        <a:xfrm>
          <a:off x="20277333" y="102538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44780</xdr:rowOff>
    </xdr:from>
    <xdr:to>
      <xdr:col>102</xdr:col>
      <xdr:colOff>165100</xdr:colOff>
      <xdr:row>59</xdr:row>
      <xdr:rowOff>146380</xdr:rowOff>
    </xdr:to>
    <xdr:sp macro="" textlink="">
      <xdr:nvSpPr>
        <xdr:cNvPr id="825" name="楕円 824"/>
        <xdr:cNvSpPr/>
      </xdr:nvSpPr>
      <xdr:spPr>
        <a:xfrm>
          <a:off x="19494500" y="1016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137507</xdr:rowOff>
    </xdr:from>
    <xdr:ext cx="378565" cy="259045"/>
    <xdr:sp macro="" textlink="">
      <xdr:nvSpPr>
        <xdr:cNvPr id="826" name="テキスト ボックス 825"/>
        <xdr:cNvSpPr txBox="1"/>
      </xdr:nvSpPr>
      <xdr:spPr>
        <a:xfrm>
          <a:off x="19356017" y="10253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19634</xdr:rowOff>
    </xdr:from>
    <xdr:to>
      <xdr:col>98</xdr:col>
      <xdr:colOff>38100</xdr:colOff>
      <xdr:row>59</xdr:row>
      <xdr:rowOff>121234</xdr:rowOff>
    </xdr:to>
    <xdr:sp macro="" textlink="">
      <xdr:nvSpPr>
        <xdr:cNvPr id="827" name="楕円 826"/>
        <xdr:cNvSpPr/>
      </xdr:nvSpPr>
      <xdr:spPr>
        <a:xfrm>
          <a:off x="18605500" y="1013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112361</xdr:rowOff>
    </xdr:from>
    <xdr:ext cx="378565" cy="259045"/>
    <xdr:sp macro="" textlink="">
      <xdr:nvSpPr>
        <xdr:cNvPr id="828" name="テキスト ボックス 827"/>
        <xdr:cNvSpPr txBox="1"/>
      </xdr:nvSpPr>
      <xdr:spPr>
        <a:xfrm>
          <a:off x="18467017" y="10227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3" name="直線コネクタ 852"/>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4" name="繰出金最小値テキスト"/>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5" name="直線コネクタ 854"/>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6" name="繰出金最大値テキスト"/>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7" name="直線コネクタ 856"/>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34696</xdr:rowOff>
    </xdr:from>
    <xdr:to>
      <xdr:col>116</xdr:col>
      <xdr:colOff>63500</xdr:colOff>
      <xdr:row>75</xdr:row>
      <xdr:rowOff>67843</xdr:rowOff>
    </xdr:to>
    <xdr:cxnSp macro="">
      <xdr:nvCxnSpPr>
        <xdr:cNvPr id="858" name="直線コネクタ 857"/>
        <xdr:cNvCxnSpPr/>
      </xdr:nvCxnSpPr>
      <xdr:spPr>
        <a:xfrm flipV="1">
          <a:off x="21323300" y="12893446"/>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61650</xdr:rowOff>
    </xdr:from>
    <xdr:ext cx="534377" cy="259045"/>
    <xdr:sp macro="" textlink="">
      <xdr:nvSpPr>
        <xdr:cNvPr id="859" name="繰出金平均値テキスト"/>
        <xdr:cNvSpPr txBox="1"/>
      </xdr:nvSpPr>
      <xdr:spPr>
        <a:xfrm>
          <a:off x="22212300" y="1292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60" name="フローチャート: 判断 859"/>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67843</xdr:rowOff>
    </xdr:from>
    <xdr:to>
      <xdr:col>111</xdr:col>
      <xdr:colOff>177800</xdr:colOff>
      <xdr:row>75</xdr:row>
      <xdr:rowOff>94552</xdr:rowOff>
    </xdr:to>
    <xdr:cxnSp macro="">
      <xdr:nvCxnSpPr>
        <xdr:cNvPr id="861" name="直線コネクタ 860"/>
        <xdr:cNvCxnSpPr/>
      </xdr:nvCxnSpPr>
      <xdr:spPr>
        <a:xfrm flipV="1">
          <a:off x="20434300" y="12926593"/>
          <a:ext cx="889000" cy="2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52057</xdr:rowOff>
    </xdr:from>
    <xdr:to>
      <xdr:col>112</xdr:col>
      <xdr:colOff>38100</xdr:colOff>
      <xdr:row>75</xdr:row>
      <xdr:rowOff>153657</xdr:rowOff>
    </xdr:to>
    <xdr:sp macro="" textlink="">
      <xdr:nvSpPr>
        <xdr:cNvPr id="862" name="フローチャート: 判断 861"/>
        <xdr:cNvSpPr/>
      </xdr:nvSpPr>
      <xdr:spPr>
        <a:xfrm>
          <a:off x="21272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144784</xdr:rowOff>
    </xdr:from>
    <xdr:ext cx="534377" cy="259045"/>
    <xdr:sp macro="" textlink="">
      <xdr:nvSpPr>
        <xdr:cNvPr id="863" name="テキスト ボックス 862"/>
        <xdr:cNvSpPr txBox="1"/>
      </xdr:nvSpPr>
      <xdr:spPr>
        <a:xfrm>
          <a:off x="21056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82969</xdr:rowOff>
    </xdr:from>
    <xdr:to>
      <xdr:col>107</xdr:col>
      <xdr:colOff>50800</xdr:colOff>
      <xdr:row>75</xdr:row>
      <xdr:rowOff>94552</xdr:rowOff>
    </xdr:to>
    <xdr:cxnSp macro="">
      <xdr:nvCxnSpPr>
        <xdr:cNvPr id="864" name="直線コネクタ 863"/>
        <xdr:cNvCxnSpPr/>
      </xdr:nvCxnSpPr>
      <xdr:spPr>
        <a:xfrm>
          <a:off x="19545300" y="12941719"/>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59830</xdr:rowOff>
    </xdr:from>
    <xdr:to>
      <xdr:col>107</xdr:col>
      <xdr:colOff>101600</xdr:colOff>
      <xdr:row>75</xdr:row>
      <xdr:rowOff>161429</xdr:rowOff>
    </xdr:to>
    <xdr:sp macro="" textlink="">
      <xdr:nvSpPr>
        <xdr:cNvPr id="865" name="フローチャート: 判断 864"/>
        <xdr:cNvSpPr/>
      </xdr:nvSpPr>
      <xdr:spPr>
        <a:xfrm>
          <a:off x="20383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152557</xdr:rowOff>
    </xdr:from>
    <xdr:ext cx="534377" cy="259045"/>
    <xdr:sp macro="" textlink="">
      <xdr:nvSpPr>
        <xdr:cNvPr id="866" name="テキスト ボックス 865"/>
        <xdr:cNvSpPr txBox="1"/>
      </xdr:nvSpPr>
      <xdr:spPr>
        <a:xfrm>
          <a:off x="20167111" y="130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82969</xdr:rowOff>
    </xdr:from>
    <xdr:to>
      <xdr:col>102</xdr:col>
      <xdr:colOff>114300</xdr:colOff>
      <xdr:row>75</xdr:row>
      <xdr:rowOff>167436</xdr:rowOff>
    </xdr:to>
    <xdr:cxnSp macro="">
      <xdr:nvCxnSpPr>
        <xdr:cNvPr id="867" name="直線コネクタ 866"/>
        <xdr:cNvCxnSpPr/>
      </xdr:nvCxnSpPr>
      <xdr:spPr>
        <a:xfrm flipV="1">
          <a:off x="18656300" y="12941719"/>
          <a:ext cx="889000" cy="8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65163</xdr:rowOff>
    </xdr:from>
    <xdr:to>
      <xdr:col>102</xdr:col>
      <xdr:colOff>165100</xdr:colOff>
      <xdr:row>75</xdr:row>
      <xdr:rowOff>166763</xdr:rowOff>
    </xdr:to>
    <xdr:sp macro="" textlink="">
      <xdr:nvSpPr>
        <xdr:cNvPr id="868" name="フローチャート: 判断 867"/>
        <xdr:cNvSpPr/>
      </xdr:nvSpPr>
      <xdr:spPr>
        <a:xfrm>
          <a:off x="194945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157890</xdr:rowOff>
    </xdr:from>
    <xdr:ext cx="534377" cy="259045"/>
    <xdr:sp macro="" textlink="">
      <xdr:nvSpPr>
        <xdr:cNvPr id="869" name="テキスト ボックス 868"/>
        <xdr:cNvSpPr txBox="1"/>
      </xdr:nvSpPr>
      <xdr:spPr>
        <a:xfrm>
          <a:off x="19278111" y="1301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160680</xdr:rowOff>
    </xdr:from>
    <xdr:to>
      <xdr:col>98</xdr:col>
      <xdr:colOff>38100</xdr:colOff>
      <xdr:row>76</xdr:row>
      <xdr:rowOff>90830</xdr:rowOff>
    </xdr:to>
    <xdr:sp macro="" textlink="">
      <xdr:nvSpPr>
        <xdr:cNvPr id="870" name="フローチャート: 判断 869"/>
        <xdr:cNvSpPr/>
      </xdr:nvSpPr>
      <xdr:spPr>
        <a:xfrm>
          <a:off x="18605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81957</xdr:rowOff>
    </xdr:from>
    <xdr:ext cx="534377" cy="259045"/>
    <xdr:sp macro="" textlink="">
      <xdr:nvSpPr>
        <xdr:cNvPr id="871" name="テキスト ボックス 870"/>
        <xdr:cNvSpPr txBox="1"/>
      </xdr:nvSpPr>
      <xdr:spPr>
        <a:xfrm>
          <a:off x="18389111" y="1311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155346</xdr:rowOff>
    </xdr:from>
    <xdr:to>
      <xdr:col>116</xdr:col>
      <xdr:colOff>114300</xdr:colOff>
      <xdr:row>75</xdr:row>
      <xdr:rowOff>85496</xdr:rowOff>
    </xdr:to>
    <xdr:sp macro="" textlink="">
      <xdr:nvSpPr>
        <xdr:cNvPr id="877" name="楕円 876"/>
        <xdr:cNvSpPr/>
      </xdr:nvSpPr>
      <xdr:spPr>
        <a:xfrm>
          <a:off x="22110700" y="1284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6773</xdr:rowOff>
    </xdr:from>
    <xdr:ext cx="534377" cy="259045"/>
    <xdr:sp macro="" textlink="">
      <xdr:nvSpPr>
        <xdr:cNvPr id="878" name="繰出金該当値テキスト"/>
        <xdr:cNvSpPr txBox="1"/>
      </xdr:nvSpPr>
      <xdr:spPr>
        <a:xfrm>
          <a:off x="22212300" y="1269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17043</xdr:rowOff>
    </xdr:from>
    <xdr:to>
      <xdr:col>112</xdr:col>
      <xdr:colOff>38100</xdr:colOff>
      <xdr:row>75</xdr:row>
      <xdr:rowOff>118643</xdr:rowOff>
    </xdr:to>
    <xdr:sp macro="" textlink="">
      <xdr:nvSpPr>
        <xdr:cNvPr id="879" name="楕円 878"/>
        <xdr:cNvSpPr/>
      </xdr:nvSpPr>
      <xdr:spPr>
        <a:xfrm>
          <a:off x="21272500" y="1287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135170</xdr:rowOff>
    </xdr:from>
    <xdr:ext cx="534377" cy="259045"/>
    <xdr:sp macro="" textlink="">
      <xdr:nvSpPr>
        <xdr:cNvPr id="880" name="テキスト ボックス 879"/>
        <xdr:cNvSpPr txBox="1"/>
      </xdr:nvSpPr>
      <xdr:spPr>
        <a:xfrm>
          <a:off x="21056111" y="1265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43752</xdr:rowOff>
    </xdr:from>
    <xdr:to>
      <xdr:col>107</xdr:col>
      <xdr:colOff>101600</xdr:colOff>
      <xdr:row>75</xdr:row>
      <xdr:rowOff>145352</xdr:rowOff>
    </xdr:to>
    <xdr:sp macro="" textlink="">
      <xdr:nvSpPr>
        <xdr:cNvPr id="881" name="楕円 880"/>
        <xdr:cNvSpPr/>
      </xdr:nvSpPr>
      <xdr:spPr>
        <a:xfrm>
          <a:off x="20383500" y="129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161879</xdr:rowOff>
    </xdr:from>
    <xdr:ext cx="534377" cy="259045"/>
    <xdr:sp macro="" textlink="">
      <xdr:nvSpPr>
        <xdr:cNvPr id="882" name="テキスト ボックス 881"/>
        <xdr:cNvSpPr txBox="1"/>
      </xdr:nvSpPr>
      <xdr:spPr>
        <a:xfrm>
          <a:off x="20167111" y="1267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32169</xdr:rowOff>
    </xdr:from>
    <xdr:to>
      <xdr:col>102</xdr:col>
      <xdr:colOff>165100</xdr:colOff>
      <xdr:row>75</xdr:row>
      <xdr:rowOff>133769</xdr:rowOff>
    </xdr:to>
    <xdr:sp macro="" textlink="">
      <xdr:nvSpPr>
        <xdr:cNvPr id="883" name="楕円 882"/>
        <xdr:cNvSpPr/>
      </xdr:nvSpPr>
      <xdr:spPr>
        <a:xfrm>
          <a:off x="19494500" y="1289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150296</xdr:rowOff>
    </xdr:from>
    <xdr:ext cx="534377" cy="259045"/>
    <xdr:sp macro="" textlink="">
      <xdr:nvSpPr>
        <xdr:cNvPr id="884" name="テキスト ボックス 883"/>
        <xdr:cNvSpPr txBox="1"/>
      </xdr:nvSpPr>
      <xdr:spPr>
        <a:xfrm>
          <a:off x="19278111" y="1266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116637</xdr:rowOff>
    </xdr:from>
    <xdr:to>
      <xdr:col>98</xdr:col>
      <xdr:colOff>38100</xdr:colOff>
      <xdr:row>76</xdr:row>
      <xdr:rowOff>46788</xdr:rowOff>
    </xdr:to>
    <xdr:sp macro="" textlink="">
      <xdr:nvSpPr>
        <xdr:cNvPr id="885" name="楕円 884"/>
        <xdr:cNvSpPr/>
      </xdr:nvSpPr>
      <xdr:spPr>
        <a:xfrm>
          <a:off x="18605500" y="129753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63314</xdr:rowOff>
    </xdr:from>
    <xdr:ext cx="534377" cy="259045"/>
    <xdr:sp macro="" textlink="">
      <xdr:nvSpPr>
        <xdr:cNvPr id="886" name="テキスト ボックス 885"/>
        <xdr:cNvSpPr txBox="1"/>
      </xdr:nvSpPr>
      <xdr:spPr>
        <a:xfrm>
          <a:off x="18389111" y="127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子育て支援に要する経費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障害福祉に要する経費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増等により、</a:t>
          </a:r>
          <a:r>
            <a:rPr kumimoji="1" lang="ja-JP" altLang="ja-JP" sz="1100">
              <a:solidFill>
                <a:schemeClr val="tx1"/>
              </a:solidFill>
              <a:effectLst/>
              <a:latin typeface="+mn-lt"/>
              <a:ea typeface="+mn-ea"/>
              <a:cs typeface="+mn-cs"/>
            </a:rPr>
            <a:t>類似団体と比較して扶助費が高くなっている。</a:t>
          </a:r>
          <a:endParaRPr lang="ja-JP" altLang="ja-JP">
            <a:solidFill>
              <a:schemeClr val="tx1"/>
            </a:solidFill>
            <a:effectLst/>
          </a:endParaRPr>
        </a:p>
        <a:p>
          <a:r>
            <a:rPr kumimoji="1" lang="ja-JP" altLang="ja-JP" sz="1100">
              <a:solidFill>
                <a:schemeClr val="tx1"/>
              </a:solidFill>
              <a:effectLst/>
              <a:latin typeface="+mn-lt"/>
              <a:ea typeface="+mn-ea"/>
              <a:cs typeface="+mn-cs"/>
            </a:rPr>
            <a:t>　一方、人件費や補助費は類似団体平均値より低くなっており、健全な財政に寄与しているものと考えられる。</a:t>
          </a:r>
          <a:endParaRPr lang="ja-JP" altLang="ja-JP">
            <a:solidFill>
              <a:schemeClr val="tx1"/>
            </a:solidFill>
            <a:effectLst/>
          </a:endParaRPr>
        </a:p>
        <a:p>
          <a:r>
            <a:rPr kumimoji="1" lang="ja-JP" altLang="ja-JP" sz="1100">
              <a:solidFill>
                <a:schemeClr val="tx1"/>
              </a:solidFill>
              <a:effectLst/>
              <a:latin typeface="+mn-lt"/>
              <a:ea typeface="+mn-ea"/>
              <a:cs typeface="+mn-cs"/>
            </a:rPr>
            <a:t>　今後も、事務の効率化を図るとともに、事業のしゅん別や見直しを行い、健全な財政運営に努めていく。</a:t>
          </a:r>
          <a:endParaRPr lang="ja-JP" altLang="ja-JP">
            <a:solidFill>
              <a:schemeClr val="tx1"/>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604,631
601,641
547.58
249,956,714
242,420,646
5,953,912
131,196,323
270,579,012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108676</xdr:rowOff>
    </xdr:from>
    <xdr:to>
      <xdr:col>24</xdr:col>
      <xdr:colOff>63500</xdr:colOff>
      <xdr:row>35</xdr:row>
      <xdr:rowOff>113030</xdr:rowOff>
    </xdr:to>
    <xdr:cxnSp macro="">
      <xdr:nvCxnSpPr>
        <xdr:cNvPr id="63" name="直線コネクタ 62"/>
        <xdr:cNvCxnSpPr/>
      </xdr:nvCxnSpPr>
      <xdr:spPr>
        <a:xfrm>
          <a:off x="3797300" y="6109426"/>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45919</xdr:rowOff>
    </xdr:from>
    <xdr:ext cx="469744" cy="259045"/>
    <xdr:sp macro="" textlink="">
      <xdr:nvSpPr>
        <xdr:cNvPr id="64" name="議会費平均値テキスト"/>
        <xdr:cNvSpPr txBox="1"/>
      </xdr:nvSpPr>
      <xdr:spPr>
        <a:xfrm>
          <a:off x="4686300" y="5875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108676</xdr:rowOff>
    </xdr:from>
    <xdr:to>
      <xdr:col>19</xdr:col>
      <xdr:colOff>177800</xdr:colOff>
      <xdr:row>35</xdr:row>
      <xdr:rowOff>122827</xdr:rowOff>
    </xdr:to>
    <xdr:cxnSp macro="">
      <xdr:nvCxnSpPr>
        <xdr:cNvPr id="66" name="直線コネクタ 65"/>
        <xdr:cNvCxnSpPr/>
      </xdr:nvCxnSpPr>
      <xdr:spPr>
        <a:xfrm flipV="1">
          <a:off x="2908300" y="6109426"/>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121194</xdr:rowOff>
    </xdr:from>
    <xdr:to>
      <xdr:col>15</xdr:col>
      <xdr:colOff>50800</xdr:colOff>
      <xdr:row>35</xdr:row>
      <xdr:rowOff>122827</xdr:rowOff>
    </xdr:to>
    <xdr:cxnSp macro="">
      <xdr:nvCxnSpPr>
        <xdr:cNvPr id="69" name="直線コネクタ 68"/>
        <xdr:cNvCxnSpPr/>
      </xdr:nvCxnSpPr>
      <xdr:spPr>
        <a:xfrm>
          <a:off x="2019300" y="5950494"/>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17599</xdr:rowOff>
    </xdr:from>
    <xdr:to>
      <xdr:col>15</xdr:col>
      <xdr:colOff>101600</xdr:colOff>
      <xdr:row>35</xdr:row>
      <xdr:rowOff>119199</xdr:rowOff>
    </xdr:to>
    <xdr:sp macro="" textlink="">
      <xdr:nvSpPr>
        <xdr:cNvPr id="70" name="フローチャート: 判断 69"/>
        <xdr:cNvSpPr/>
      </xdr:nvSpPr>
      <xdr:spPr>
        <a:xfrm>
          <a:off x="2857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135726</xdr:rowOff>
    </xdr:from>
    <xdr:ext cx="469744" cy="259045"/>
    <xdr:sp macro="" textlink="">
      <xdr:nvSpPr>
        <xdr:cNvPr id="71" name="テキスト ボックス 70"/>
        <xdr:cNvSpPr txBox="1"/>
      </xdr:nvSpPr>
      <xdr:spPr>
        <a:xfrm>
          <a:off x="2673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95069</xdr:rowOff>
    </xdr:from>
    <xdr:to>
      <xdr:col>10</xdr:col>
      <xdr:colOff>114300</xdr:colOff>
      <xdr:row>34</xdr:row>
      <xdr:rowOff>121194</xdr:rowOff>
    </xdr:to>
    <xdr:cxnSp macro="">
      <xdr:nvCxnSpPr>
        <xdr:cNvPr id="72" name="直線コネクタ 71"/>
        <xdr:cNvCxnSpPr/>
      </xdr:nvCxnSpPr>
      <xdr:spPr>
        <a:xfrm>
          <a:off x="1130300" y="59243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51889</xdr:rowOff>
    </xdr:from>
    <xdr:to>
      <xdr:col>10</xdr:col>
      <xdr:colOff>165100</xdr:colOff>
      <xdr:row>34</xdr:row>
      <xdr:rowOff>153489</xdr:rowOff>
    </xdr:to>
    <xdr:sp macro="" textlink="">
      <xdr:nvSpPr>
        <xdr:cNvPr id="73" name="フローチャート: 判断 72"/>
        <xdr:cNvSpPr/>
      </xdr:nvSpPr>
      <xdr:spPr>
        <a:xfrm>
          <a:off x="1968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170016</xdr:rowOff>
    </xdr:from>
    <xdr:ext cx="469744" cy="259045"/>
    <xdr:sp macro="" textlink="">
      <xdr:nvSpPr>
        <xdr:cNvPr id="74" name="テキスト ボックス 73"/>
        <xdr:cNvSpPr txBox="1"/>
      </xdr:nvSpPr>
      <xdr:spPr>
        <a:xfrm>
          <a:off x="1784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93254</xdr:rowOff>
    </xdr:from>
    <xdr:to>
      <xdr:col>6</xdr:col>
      <xdr:colOff>38100</xdr:colOff>
      <xdr:row>35</xdr:row>
      <xdr:rowOff>23404</xdr:rowOff>
    </xdr:to>
    <xdr:sp macro="" textlink="">
      <xdr:nvSpPr>
        <xdr:cNvPr id="75" name="フローチャート: 判断 74"/>
        <xdr:cNvSpPr/>
      </xdr:nvSpPr>
      <xdr:spPr>
        <a:xfrm>
          <a:off x="1079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14531</xdr:rowOff>
    </xdr:from>
    <xdr:ext cx="469744" cy="259045"/>
    <xdr:sp macro="" textlink="">
      <xdr:nvSpPr>
        <xdr:cNvPr id="76" name="テキスト ボックス 75"/>
        <xdr:cNvSpPr txBox="1"/>
      </xdr:nvSpPr>
      <xdr:spPr>
        <a:xfrm>
          <a:off x="895428"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62230</xdr:rowOff>
    </xdr:from>
    <xdr:to>
      <xdr:col>24</xdr:col>
      <xdr:colOff>114300</xdr:colOff>
      <xdr:row>35</xdr:row>
      <xdr:rowOff>163830</xdr:rowOff>
    </xdr:to>
    <xdr:sp macro="" textlink="">
      <xdr:nvSpPr>
        <xdr:cNvPr id="82" name="楕円 81"/>
        <xdr:cNvSpPr/>
      </xdr:nvSpPr>
      <xdr:spPr>
        <a:xfrm>
          <a:off x="4584700" y="60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40657</xdr:rowOff>
    </xdr:from>
    <xdr:ext cx="469744" cy="259045"/>
    <xdr:sp macro="" textlink="">
      <xdr:nvSpPr>
        <xdr:cNvPr id="83" name="議会費該当値テキスト"/>
        <xdr:cNvSpPr txBox="1"/>
      </xdr:nvSpPr>
      <xdr:spPr>
        <a:xfrm>
          <a:off x="4686300"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57876</xdr:rowOff>
    </xdr:from>
    <xdr:to>
      <xdr:col>20</xdr:col>
      <xdr:colOff>38100</xdr:colOff>
      <xdr:row>35</xdr:row>
      <xdr:rowOff>159476</xdr:rowOff>
    </xdr:to>
    <xdr:sp macro="" textlink="">
      <xdr:nvSpPr>
        <xdr:cNvPr id="84" name="楕円 83"/>
        <xdr:cNvSpPr/>
      </xdr:nvSpPr>
      <xdr:spPr>
        <a:xfrm>
          <a:off x="3746500" y="605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150603</xdr:rowOff>
    </xdr:from>
    <xdr:ext cx="469744" cy="259045"/>
    <xdr:sp macro="" textlink="">
      <xdr:nvSpPr>
        <xdr:cNvPr id="85" name="テキスト ボックス 84"/>
        <xdr:cNvSpPr txBox="1"/>
      </xdr:nvSpPr>
      <xdr:spPr>
        <a:xfrm>
          <a:off x="3562428" y="615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72027</xdr:rowOff>
    </xdr:from>
    <xdr:to>
      <xdr:col>15</xdr:col>
      <xdr:colOff>101600</xdr:colOff>
      <xdr:row>36</xdr:row>
      <xdr:rowOff>2177</xdr:rowOff>
    </xdr:to>
    <xdr:sp macro="" textlink="">
      <xdr:nvSpPr>
        <xdr:cNvPr id="86" name="楕円 85"/>
        <xdr:cNvSpPr/>
      </xdr:nvSpPr>
      <xdr:spPr>
        <a:xfrm>
          <a:off x="2857500" y="607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164754</xdr:rowOff>
    </xdr:from>
    <xdr:ext cx="469744" cy="259045"/>
    <xdr:sp macro="" textlink="">
      <xdr:nvSpPr>
        <xdr:cNvPr id="87" name="テキスト ボックス 86"/>
        <xdr:cNvSpPr txBox="1"/>
      </xdr:nvSpPr>
      <xdr:spPr>
        <a:xfrm>
          <a:off x="2673428" y="616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70394</xdr:rowOff>
    </xdr:from>
    <xdr:to>
      <xdr:col>10</xdr:col>
      <xdr:colOff>165100</xdr:colOff>
      <xdr:row>35</xdr:row>
      <xdr:rowOff>544</xdr:rowOff>
    </xdr:to>
    <xdr:sp macro="" textlink="">
      <xdr:nvSpPr>
        <xdr:cNvPr id="88" name="楕円 87"/>
        <xdr:cNvSpPr/>
      </xdr:nvSpPr>
      <xdr:spPr>
        <a:xfrm>
          <a:off x="1968500" y="589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163121</xdr:rowOff>
    </xdr:from>
    <xdr:ext cx="469744" cy="259045"/>
    <xdr:sp macro="" textlink="">
      <xdr:nvSpPr>
        <xdr:cNvPr id="89" name="テキスト ボックス 88"/>
        <xdr:cNvSpPr txBox="1"/>
      </xdr:nvSpPr>
      <xdr:spPr>
        <a:xfrm>
          <a:off x="1784428" y="59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44269</xdr:rowOff>
    </xdr:from>
    <xdr:to>
      <xdr:col>6</xdr:col>
      <xdr:colOff>38100</xdr:colOff>
      <xdr:row>34</xdr:row>
      <xdr:rowOff>145869</xdr:rowOff>
    </xdr:to>
    <xdr:sp macro="" textlink="">
      <xdr:nvSpPr>
        <xdr:cNvPr id="90" name="楕円 89"/>
        <xdr:cNvSpPr/>
      </xdr:nvSpPr>
      <xdr:spPr>
        <a:xfrm>
          <a:off x="1079500" y="587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162396</xdr:rowOff>
    </xdr:from>
    <xdr:ext cx="469744" cy="259045"/>
    <xdr:sp macro="" textlink="">
      <xdr:nvSpPr>
        <xdr:cNvPr id="91" name="テキスト ボックス 90"/>
        <xdr:cNvSpPr txBox="1"/>
      </xdr:nvSpPr>
      <xdr:spPr>
        <a:xfrm>
          <a:off x="895428" y="564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39962</xdr:rowOff>
    </xdr:from>
    <xdr:to>
      <xdr:col>24</xdr:col>
      <xdr:colOff>63500</xdr:colOff>
      <xdr:row>57</xdr:row>
      <xdr:rowOff>130236</xdr:rowOff>
    </xdr:to>
    <xdr:cxnSp macro="">
      <xdr:nvCxnSpPr>
        <xdr:cNvPr id="119" name="直線コネクタ 118"/>
        <xdr:cNvCxnSpPr/>
      </xdr:nvCxnSpPr>
      <xdr:spPr>
        <a:xfrm flipV="1">
          <a:off x="3797300" y="9812612"/>
          <a:ext cx="838200" cy="9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95021</xdr:rowOff>
    </xdr:from>
    <xdr:ext cx="534377" cy="259045"/>
    <xdr:sp macro="" textlink="">
      <xdr:nvSpPr>
        <xdr:cNvPr id="120" name="総務費平均値テキスト"/>
        <xdr:cNvSpPr txBox="1"/>
      </xdr:nvSpPr>
      <xdr:spPr>
        <a:xfrm>
          <a:off x="4686300" y="9524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109662</xdr:rowOff>
    </xdr:from>
    <xdr:to>
      <xdr:col>19</xdr:col>
      <xdr:colOff>177800</xdr:colOff>
      <xdr:row>57</xdr:row>
      <xdr:rowOff>130236</xdr:rowOff>
    </xdr:to>
    <xdr:cxnSp macro="">
      <xdr:nvCxnSpPr>
        <xdr:cNvPr id="122" name="直線コネクタ 121"/>
        <xdr:cNvCxnSpPr/>
      </xdr:nvCxnSpPr>
      <xdr:spPr>
        <a:xfrm>
          <a:off x="2908300" y="971086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91415</xdr:rowOff>
    </xdr:from>
    <xdr:to>
      <xdr:col>20</xdr:col>
      <xdr:colOff>38100</xdr:colOff>
      <xdr:row>57</xdr:row>
      <xdr:rowOff>21565</xdr:rowOff>
    </xdr:to>
    <xdr:sp macro="" textlink="">
      <xdr:nvSpPr>
        <xdr:cNvPr id="123" name="フローチャート: 判断 122"/>
        <xdr:cNvSpPr/>
      </xdr:nvSpPr>
      <xdr:spPr>
        <a:xfrm>
          <a:off x="3746500" y="969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38092</xdr:rowOff>
    </xdr:from>
    <xdr:ext cx="534377" cy="259045"/>
    <xdr:sp macro="" textlink="">
      <xdr:nvSpPr>
        <xdr:cNvPr id="124" name="テキスト ボックス 123"/>
        <xdr:cNvSpPr txBox="1"/>
      </xdr:nvSpPr>
      <xdr:spPr>
        <a:xfrm>
          <a:off x="3530111" y="946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109662</xdr:rowOff>
    </xdr:from>
    <xdr:to>
      <xdr:col>15</xdr:col>
      <xdr:colOff>50800</xdr:colOff>
      <xdr:row>57</xdr:row>
      <xdr:rowOff>36487</xdr:rowOff>
    </xdr:to>
    <xdr:cxnSp macro="">
      <xdr:nvCxnSpPr>
        <xdr:cNvPr id="125" name="直線コネクタ 124"/>
        <xdr:cNvCxnSpPr/>
      </xdr:nvCxnSpPr>
      <xdr:spPr>
        <a:xfrm flipV="1">
          <a:off x="2019300" y="9710862"/>
          <a:ext cx="889000" cy="9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52781</xdr:rowOff>
    </xdr:from>
    <xdr:to>
      <xdr:col>15</xdr:col>
      <xdr:colOff>101600</xdr:colOff>
      <xdr:row>56</xdr:row>
      <xdr:rowOff>154381</xdr:rowOff>
    </xdr:to>
    <xdr:sp macro="" textlink="">
      <xdr:nvSpPr>
        <xdr:cNvPr id="126" name="フローチャート: 判断 125"/>
        <xdr:cNvSpPr/>
      </xdr:nvSpPr>
      <xdr:spPr>
        <a:xfrm>
          <a:off x="28575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170908</xdr:rowOff>
    </xdr:from>
    <xdr:ext cx="534377" cy="259045"/>
    <xdr:sp macro="" textlink="">
      <xdr:nvSpPr>
        <xdr:cNvPr id="127" name="テキスト ボックス 126"/>
        <xdr:cNvSpPr txBox="1"/>
      </xdr:nvSpPr>
      <xdr:spPr>
        <a:xfrm>
          <a:off x="2641111" y="942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106919</xdr:rowOff>
    </xdr:from>
    <xdr:to>
      <xdr:col>10</xdr:col>
      <xdr:colOff>114300</xdr:colOff>
      <xdr:row>57</xdr:row>
      <xdr:rowOff>36487</xdr:rowOff>
    </xdr:to>
    <xdr:cxnSp macro="">
      <xdr:nvCxnSpPr>
        <xdr:cNvPr id="128" name="直線コネクタ 127"/>
        <xdr:cNvCxnSpPr/>
      </xdr:nvCxnSpPr>
      <xdr:spPr>
        <a:xfrm>
          <a:off x="1130300" y="9536669"/>
          <a:ext cx="889000" cy="27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35682</xdr:rowOff>
    </xdr:from>
    <xdr:to>
      <xdr:col>10</xdr:col>
      <xdr:colOff>165100</xdr:colOff>
      <xdr:row>56</xdr:row>
      <xdr:rowOff>137282</xdr:rowOff>
    </xdr:to>
    <xdr:sp macro="" textlink="">
      <xdr:nvSpPr>
        <xdr:cNvPr id="129" name="フローチャート: 判断 128"/>
        <xdr:cNvSpPr/>
      </xdr:nvSpPr>
      <xdr:spPr>
        <a:xfrm>
          <a:off x="1968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153809</xdr:rowOff>
    </xdr:from>
    <xdr:ext cx="534377" cy="259045"/>
    <xdr:sp macro="" textlink="">
      <xdr:nvSpPr>
        <xdr:cNvPr id="130" name="テキスト ボックス 129"/>
        <xdr:cNvSpPr txBox="1"/>
      </xdr:nvSpPr>
      <xdr:spPr>
        <a:xfrm>
          <a:off x="1752111" y="941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31728</xdr:rowOff>
    </xdr:from>
    <xdr:to>
      <xdr:col>6</xdr:col>
      <xdr:colOff>38100</xdr:colOff>
      <xdr:row>56</xdr:row>
      <xdr:rowOff>133328</xdr:rowOff>
    </xdr:to>
    <xdr:sp macro="" textlink="">
      <xdr:nvSpPr>
        <xdr:cNvPr id="131" name="フローチャート: 判断 130"/>
        <xdr:cNvSpPr/>
      </xdr:nvSpPr>
      <xdr:spPr>
        <a:xfrm>
          <a:off x="1079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124455</xdr:rowOff>
    </xdr:from>
    <xdr:ext cx="534377" cy="259045"/>
    <xdr:sp macro="" textlink="">
      <xdr:nvSpPr>
        <xdr:cNvPr id="132" name="テキスト ボックス 131"/>
        <xdr:cNvSpPr txBox="1"/>
      </xdr:nvSpPr>
      <xdr:spPr>
        <a:xfrm>
          <a:off x="863111" y="972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160612</xdr:rowOff>
    </xdr:from>
    <xdr:to>
      <xdr:col>24</xdr:col>
      <xdr:colOff>114300</xdr:colOff>
      <xdr:row>57</xdr:row>
      <xdr:rowOff>90762</xdr:rowOff>
    </xdr:to>
    <xdr:sp macro="" textlink="">
      <xdr:nvSpPr>
        <xdr:cNvPr id="138" name="楕円 137"/>
        <xdr:cNvSpPr/>
      </xdr:nvSpPr>
      <xdr:spPr>
        <a:xfrm>
          <a:off x="4584700" y="976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139039</xdr:rowOff>
    </xdr:from>
    <xdr:ext cx="534377" cy="259045"/>
    <xdr:sp macro="" textlink="">
      <xdr:nvSpPr>
        <xdr:cNvPr id="139" name="総務費該当値テキスト"/>
        <xdr:cNvSpPr txBox="1"/>
      </xdr:nvSpPr>
      <xdr:spPr>
        <a:xfrm>
          <a:off x="4686300" y="974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79436</xdr:rowOff>
    </xdr:from>
    <xdr:to>
      <xdr:col>20</xdr:col>
      <xdr:colOff>38100</xdr:colOff>
      <xdr:row>58</xdr:row>
      <xdr:rowOff>9586</xdr:rowOff>
    </xdr:to>
    <xdr:sp macro="" textlink="">
      <xdr:nvSpPr>
        <xdr:cNvPr id="140" name="楕円 139"/>
        <xdr:cNvSpPr/>
      </xdr:nvSpPr>
      <xdr:spPr>
        <a:xfrm>
          <a:off x="3746500" y="985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713</xdr:rowOff>
    </xdr:from>
    <xdr:ext cx="534377" cy="259045"/>
    <xdr:sp macro="" textlink="">
      <xdr:nvSpPr>
        <xdr:cNvPr id="141" name="テキスト ボックス 140"/>
        <xdr:cNvSpPr txBox="1"/>
      </xdr:nvSpPr>
      <xdr:spPr>
        <a:xfrm>
          <a:off x="3530111" y="994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58862</xdr:rowOff>
    </xdr:from>
    <xdr:to>
      <xdr:col>15</xdr:col>
      <xdr:colOff>101600</xdr:colOff>
      <xdr:row>56</xdr:row>
      <xdr:rowOff>160462</xdr:rowOff>
    </xdr:to>
    <xdr:sp macro="" textlink="">
      <xdr:nvSpPr>
        <xdr:cNvPr id="142" name="楕円 141"/>
        <xdr:cNvSpPr/>
      </xdr:nvSpPr>
      <xdr:spPr>
        <a:xfrm>
          <a:off x="2857500" y="966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151589</xdr:rowOff>
    </xdr:from>
    <xdr:ext cx="534377" cy="259045"/>
    <xdr:sp macro="" textlink="">
      <xdr:nvSpPr>
        <xdr:cNvPr id="143" name="テキスト ボックス 142"/>
        <xdr:cNvSpPr txBox="1"/>
      </xdr:nvSpPr>
      <xdr:spPr>
        <a:xfrm>
          <a:off x="2641111" y="975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157137</xdr:rowOff>
    </xdr:from>
    <xdr:to>
      <xdr:col>10</xdr:col>
      <xdr:colOff>165100</xdr:colOff>
      <xdr:row>57</xdr:row>
      <xdr:rowOff>87287</xdr:rowOff>
    </xdr:to>
    <xdr:sp macro="" textlink="">
      <xdr:nvSpPr>
        <xdr:cNvPr id="144" name="楕円 143"/>
        <xdr:cNvSpPr/>
      </xdr:nvSpPr>
      <xdr:spPr>
        <a:xfrm>
          <a:off x="1968500" y="975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78414</xdr:rowOff>
    </xdr:from>
    <xdr:ext cx="534377" cy="259045"/>
    <xdr:sp macro="" textlink="">
      <xdr:nvSpPr>
        <xdr:cNvPr id="145" name="テキスト ボックス 144"/>
        <xdr:cNvSpPr txBox="1"/>
      </xdr:nvSpPr>
      <xdr:spPr>
        <a:xfrm>
          <a:off x="1752111" y="985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56119</xdr:rowOff>
    </xdr:from>
    <xdr:to>
      <xdr:col>6</xdr:col>
      <xdr:colOff>38100</xdr:colOff>
      <xdr:row>55</xdr:row>
      <xdr:rowOff>157719</xdr:rowOff>
    </xdr:to>
    <xdr:sp macro="" textlink="">
      <xdr:nvSpPr>
        <xdr:cNvPr id="146" name="楕円 145"/>
        <xdr:cNvSpPr/>
      </xdr:nvSpPr>
      <xdr:spPr>
        <a:xfrm>
          <a:off x="1079500" y="948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2796</xdr:rowOff>
    </xdr:from>
    <xdr:ext cx="534377" cy="259045"/>
    <xdr:sp macro="" textlink="">
      <xdr:nvSpPr>
        <xdr:cNvPr id="147" name="テキスト ボックス 146"/>
        <xdr:cNvSpPr txBox="1"/>
      </xdr:nvSpPr>
      <xdr:spPr>
        <a:xfrm>
          <a:off x="863111" y="926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2" name="直線コネクタ 171"/>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3" name="民生費最小値テキスト"/>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4" name="直線コネクタ 173"/>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5" name="民生費最大値テキスト"/>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6" name="直線コネクタ 175"/>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115532</xdr:rowOff>
    </xdr:from>
    <xdr:to>
      <xdr:col>24</xdr:col>
      <xdr:colOff>63500</xdr:colOff>
      <xdr:row>73</xdr:row>
      <xdr:rowOff>166548</xdr:rowOff>
    </xdr:to>
    <xdr:cxnSp macro="">
      <xdr:nvCxnSpPr>
        <xdr:cNvPr id="177" name="直線コネクタ 176"/>
        <xdr:cNvCxnSpPr/>
      </xdr:nvCxnSpPr>
      <xdr:spPr>
        <a:xfrm flipV="1">
          <a:off x="3797300" y="12631382"/>
          <a:ext cx="838200" cy="5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107675</xdr:rowOff>
    </xdr:from>
    <xdr:ext cx="599010" cy="259045"/>
    <xdr:sp macro="" textlink="">
      <xdr:nvSpPr>
        <xdr:cNvPr id="178" name="民生費平均値テキスト"/>
        <xdr:cNvSpPr txBox="1"/>
      </xdr:nvSpPr>
      <xdr:spPr>
        <a:xfrm>
          <a:off x="4686300" y="12966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79" name="フローチャート: 判断 178"/>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164503</xdr:rowOff>
    </xdr:from>
    <xdr:to>
      <xdr:col>19</xdr:col>
      <xdr:colOff>177800</xdr:colOff>
      <xdr:row>73</xdr:row>
      <xdr:rowOff>166548</xdr:rowOff>
    </xdr:to>
    <xdr:cxnSp macro="">
      <xdr:nvCxnSpPr>
        <xdr:cNvPr id="180" name="直線コネクタ 179"/>
        <xdr:cNvCxnSpPr/>
      </xdr:nvCxnSpPr>
      <xdr:spPr>
        <a:xfrm>
          <a:off x="2908300" y="12680353"/>
          <a:ext cx="889000" cy="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139979</xdr:rowOff>
    </xdr:from>
    <xdr:to>
      <xdr:col>20</xdr:col>
      <xdr:colOff>38100</xdr:colOff>
      <xdr:row>76</xdr:row>
      <xdr:rowOff>70129</xdr:rowOff>
    </xdr:to>
    <xdr:sp macro="" textlink="">
      <xdr:nvSpPr>
        <xdr:cNvPr id="181" name="フローチャート: 判断 180"/>
        <xdr:cNvSpPr/>
      </xdr:nvSpPr>
      <xdr:spPr>
        <a:xfrm>
          <a:off x="3746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61256</xdr:rowOff>
    </xdr:from>
    <xdr:ext cx="599010" cy="259045"/>
    <xdr:sp macro="" textlink="">
      <xdr:nvSpPr>
        <xdr:cNvPr id="182" name="テキスト ボックス 181"/>
        <xdr:cNvSpPr txBox="1"/>
      </xdr:nvSpPr>
      <xdr:spPr>
        <a:xfrm>
          <a:off x="3497795" y="1309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164503</xdr:rowOff>
    </xdr:from>
    <xdr:to>
      <xdr:col>15</xdr:col>
      <xdr:colOff>50800</xdr:colOff>
      <xdr:row>74</xdr:row>
      <xdr:rowOff>142304</xdr:rowOff>
    </xdr:to>
    <xdr:cxnSp macro="">
      <xdr:nvCxnSpPr>
        <xdr:cNvPr id="183" name="直線コネクタ 182"/>
        <xdr:cNvCxnSpPr/>
      </xdr:nvCxnSpPr>
      <xdr:spPr>
        <a:xfrm flipV="1">
          <a:off x="2019300" y="12680353"/>
          <a:ext cx="889000" cy="14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152882</xdr:rowOff>
    </xdr:from>
    <xdr:to>
      <xdr:col>15</xdr:col>
      <xdr:colOff>101600</xdr:colOff>
      <xdr:row>76</xdr:row>
      <xdr:rowOff>83032</xdr:rowOff>
    </xdr:to>
    <xdr:sp macro="" textlink="">
      <xdr:nvSpPr>
        <xdr:cNvPr id="184" name="フローチャート: 判断 183"/>
        <xdr:cNvSpPr/>
      </xdr:nvSpPr>
      <xdr:spPr>
        <a:xfrm>
          <a:off x="2857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74159</xdr:rowOff>
    </xdr:from>
    <xdr:ext cx="599010" cy="259045"/>
    <xdr:sp macro="" textlink="">
      <xdr:nvSpPr>
        <xdr:cNvPr id="185" name="テキスト ボックス 184"/>
        <xdr:cNvSpPr txBox="1"/>
      </xdr:nvSpPr>
      <xdr:spPr>
        <a:xfrm>
          <a:off x="2608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142304</xdr:rowOff>
    </xdr:from>
    <xdr:to>
      <xdr:col>10</xdr:col>
      <xdr:colOff>114300</xdr:colOff>
      <xdr:row>75</xdr:row>
      <xdr:rowOff>44920</xdr:rowOff>
    </xdr:to>
    <xdr:cxnSp macro="">
      <xdr:nvCxnSpPr>
        <xdr:cNvPr id="186" name="直線コネクタ 185"/>
        <xdr:cNvCxnSpPr/>
      </xdr:nvCxnSpPr>
      <xdr:spPr>
        <a:xfrm flipV="1">
          <a:off x="1130300" y="12829604"/>
          <a:ext cx="8890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63182</xdr:rowOff>
    </xdr:from>
    <xdr:to>
      <xdr:col>10</xdr:col>
      <xdr:colOff>165100</xdr:colOff>
      <xdr:row>76</xdr:row>
      <xdr:rowOff>164782</xdr:rowOff>
    </xdr:to>
    <xdr:sp macro="" textlink="">
      <xdr:nvSpPr>
        <xdr:cNvPr id="187" name="フローチャート: 判断 186"/>
        <xdr:cNvSpPr/>
      </xdr:nvSpPr>
      <xdr:spPr>
        <a:xfrm>
          <a:off x="1968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155909</xdr:rowOff>
    </xdr:from>
    <xdr:ext cx="599010" cy="259045"/>
    <xdr:sp macro="" textlink="">
      <xdr:nvSpPr>
        <xdr:cNvPr id="188" name="テキスト ボックス 187"/>
        <xdr:cNvSpPr txBox="1"/>
      </xdr:nvSpPr>
      <xdr:spPr>
        <a:xfrm>
          <a:off x="1719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101955</xdr:rowOff>
    </xdr:from>
    <xdr:to>
      <xdr:col>6</xdr:col>
      <xdr:colOff>38100</xdr:colOff>
      <xdr:row>77</xdr:row>
      <xdr:rowOff>32105</xdr:rowOff>
    </xdr:to>
    <xdr:sp macro="" textlink="">
      <xdr:nvSpPr>
        <xdr:cNvPr id="189" name="フローチャート: 判断 188"/>
        <xdr:cNvSpPr/>
      </xdr:nvSpPr>
      <xdr:spPr>
        <a:xfrm>
          <a:off x="1079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23232</xdr:rowOff>
    </xdr:from>
    <xdr:ext cx="599010" cy="259045"/>
    <xdr:sp macro="" textlink="">
      <xdr:nvSpPr>
        <xdr:cNvPr id="190" name="テキスト ボックス 189"/>
        <xdr:cNvSpPr txBox="1"/>
      </xdr:nvSpPr>
      <xdr:spPr>
        <a:xfrm>
          <a:off x="830795" y="132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64732</xdr:rowOff>
    </xdr:from>
    <xdr:to>
      <xdr:col>24</xdr:col>
      <xdr:colOff>114300</xdr:colOff>
      <xdr:row>73</xdr:row>
      <xdr:rowOff>166332</xdr:rowOff>
    </xdr:to>
    <xdr:sp macro="" textlink="">
      <xdr:nvSpPr>
        <xdr:cNvPr id="196" name="楕円 195"/>
        <xdr:cNvSpPr/>
      </xdr:nvSpPr>
      <xdr:spPr>
        <a:xfrm>
          <a:off x="4584700" y="1258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87609</xdr:rowOff>
    </xdr:from>
    <xdr:ext cx="599010" cy="259045"/>
    <xdr:sp macro="" textlink="">
      <xdr:nvSpPr>
        <xdr:cNvPr id="197" name="民生費該当値テキスト"/>
        <xdr:cNvSpPr txBox="1"/>
      </xdr:nvSpPr>
      <xdr:spPr>
        <a:xfrm>
          <a:off x="4686300" y="12432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115748</xdr:rowOff>
    </xdr:from>
    <xdr:to>
      <xdr:col>20</xdr:col>
      <xdr:colOff>38100</xdr:colOff>
      <xdr:row>74</xdr:row>
      <xdr:rowOff>45898</xdr:rowOff>
    </xdr:to>
    <xdr:sp macro="" textlink="">
      <xdr:nvSpPr>
        <xdr:cNvPr id="198" name="楕円 197"/>
        <xdr:cNvSpPr/>
      </xdr:nvSpPr>
      <xdr:spPr>
        <a:xfrm>
          <a:off x="3746500" y="1263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62425</xdr:rowOff>
    </xdr:from>
    <xdr:ext cx="599010" cy="259045"/>
    <xdr:sp macro="" textlink="">
      <xdr:nvSpPr>
        <xdr:cNvPr id="199" name="テキスト ボックス 198"/>
        <xdr:cNvSpPr txBox="1"/>
      </xdr:nvSpPr>
      <xdr:spPr>
        <a:xfrm>
          <a:off x="3497795" y="1240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113703</xdr:rowOff>
    </xdr:from>
    <xdr:to>
      <xdr:col>15</xdr:col>
      <xdr:colOff>101600</xdr:colOff>
      <xdr:row>74</xdr:row>
      <xdr:rowOff>43853</xdr:rowOff>
    </xdr:to>
    <xdr:sp macro="" textlink="">
      <xdr:nvSpPr>
        <xdr:cNvPr id="200" name="楕円 199"/>
        <xdr:cNvSpPr/>
      </xdr:nvSpPr>
      <xdr:spPr>
        <a:xfrm>
          <a:off x="2857500" y="1262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60380</xdr:rowOff>
    </xdr:from>
    <xdr:ext cx="599010" cy="259045"/>
    <xdr:sp macro="" textlink="">
      <xdr:nvSpPr>
        <xdr:cNvPr id="201" name="テキスト ボックス 200"/>
        <xdr:cNvSpPr txBox="1"/>
      </xdr:nvSpPr>
      <xdr:spPr>
        <a:xfrm>
          <a:off x="2608795" y="1240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91504</xdr:rowOff>
    </xdr:from>
    <xdr:to>
      <xdr:col>10</xdr:col>
      <xdr:colOff>165100</xdr:colOff>
      <xdr:row>75</xdr:row>
      <xdr:rowOff>21654</xdr:rowOff>
    </xdr:to>
    <xdr:sp macro="" textlink="">
      <xdr:nvSpPr>
        <xdr:cNvPr id="202" name="楕円 201"/>
        <xdr:cNvSpPr/>
      </xdr:nvSpPr>
      <xdr:spPr>
        <a:xfrm>
          <a:off x="1968500" y="127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38181</xdr:rowOff>
    </xdr:from>
    <xdr:ext cx="599010" cy="259045"/>
    <xdr:sp macro="" textlink="">
      <xdr:nvSpPr>
        <xdr:cNvPr id="203" name="テキスト ボックス 202"/>
        <xdr:cNvSpPr txBox="1"/>
      </xdr:nvSpPr>
      <xdr:spPr>
        <a:xfrm>
          <a:off x="1719795" y="1255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165570</xdr:rowOff>
    </xdr:from>
    <xdr:to>
      <xdr:col>6</xdr:col>
      <xdr:colOff>38100</xdr:colOff>
      <xdr:row>75</xdr:row>
      <xdr:rowOff>95720</xdr:rowOff>
    </xdr:to>
    <xdr:sp macro="" textlink="">
      <xdr:nvSpPr>
        <xdr:cNvPr id="204" name="楕円 203"/>
        <xdr:cNvSpPr/>
      </xdr:nvSpPr>
      <xdr:spPr>
        <a:xfrm>
          <a:off x="1079500" y="128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112247</xdr:rowOff>
    </xdr:from>
    <xdr:ext cx="599010" cy="259045"/>
    <xdr:sp macro="" textlink="">
      <xdr:nvSpPr>
        <xdr:cNvPr id="205" name="テキスト ボックス 204"/>
        <xdr:cNvSpPr txBox="1"/>
      </xdr:nvSpPr>
      <xdr:spPr>
        <a:xfrm>
          <a:off x="830795" y="1262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2" name="直線コネクタ 231"/>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3" name="衛生費最小値テキスト"/>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4" name="直線コネクタ 233"/>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5" name="衛生費最大値テキスト"/>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6" name="直線コネクタ 235"/>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126702</xdr:rowOff>
    </xdr:from>
    <xdr:to>
      <xdr:col>24</xdr:col>
      <xdr:colOff>63500</xdr:colOff>
      <xdr:row>98</xdr:row>
      <xdr:rowOff>19293</xdr:rowOff>
    </xdr:to>
    <xdr:cxnSp macro="">
      <xdr:nvCxnSpPr>
        <xdr:cNvPr id="237" name="直線コネクタ 236"/>
        <xdr:cNvCxnSpPr/>
      </xdr:nvCxnSpPr>
      <xdr:spPr>
        <a:xfrm flipV="1">
          <a:off x="3797300" y="16757352"/>
          <a:ext cx="838200" cy="6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118733</xdr:rowOff>
    </xdr:from>
    <xdr:ext cx="534377" cy="259045"/>
    <xdr:sp macro="" textlink="">
      <xdr:nvSpPr>
        <xdr:cNvPr id="238" name="衛生費平均値テキスト"/>
        <xdr:cNvSpPr txBox="1"/>
      </xdr:nvSpPr>
      <xdr:spPr>
        <a:xfrm>
          <a:off x="4686300" y="1640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39" name="フローチャート: 判断 238"/>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19293</xdr:rowOff>
    </xdr:from>
    <xdr:to>
      <xdr:col>19</xdr:col>
      <xdr:colOff>177800</xdr:colOff>
      <xdr:row>98</xdr:row>
      <xdr:rowOff>30886</xdr:rowOff>
    </xdr:to>
    <xdr:cxnSp macro="">
      <xdr:nvCxnSpPr>
        <xdr:cNvPr id="240" name="直線コネクタ 239"/>
        <xdr:cNvCxnSpPr/>
      </xdr:nvCxnSpPr>
      <xdr:spPr>
        <a:xfrm flipV="1">
          <a:off x="2908300" y="16821393"/>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155456</xdr:rowOff>
    </xdr:from>
    <xdr:to>
      <xdr:col>20</xdr:col>
      <xdr:colOff>38100</xdr:colOff>
      <xdr:row>97</xdr:row>
      <xdr:rowOff>85606</xdr:rowOff>
    </xdr:to>
    <xdr:sp macro="" textlink="">
      <xdr:nvSpPr>
        <xdr:cNvPr id="241" name="フローチャート: 判断 240"/>
        <xdr:cNvSpPr/>
      </xdr:nvSpPr>
      <xdr:spPr>
        <a:xfrm>
          <a:off x="3746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102133</xdr:rowOff>
    </xdr:from>
    <xdr:ext cx="534377" cy="259045"/>
    <xdr:sp macro="" textlink="">
      <xdr:nvSpPr>
        <xdr:cNvPr id="242" name="テキスト ボックス 241"/>
        <xdr:cNvSpPr txBox="1"/>
      </xdr:nvSpPr>
      <xdr:spPr>
        <a:xfrm>
          <a:off x="3530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15342</xdr:rowOff>
    </xdr:from>
    <xdr:to>
      <xdr:col>15</xdr:col>
      <xdr:colOff>50800</xdr:colOff>
      <xdr:row>98</xdr:row>
      <xdr:rowOff>30886</xdr:rowOff>
    </xdr:to>
    <xdr:cxnSp macro="">
      <xdr:nvCxnSpPr>
        <xdr:cNvPr id="243" name="直線コネクタ 242"/>
        <xdr:cNvCxnSpPr/>
      </xdr:nvCxnSpPr>
      <xdr:spPr>
        <a:xfrm>
          <a:off x="2019300" y="16817442"/>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154736</xdr:rowOff>
    </xdr:from>
    <xdr:to>
      <xdr:col>15</xdr:col>
      <xdr:colOff>101600</xdr:colOff>
      <xdr:row>97</xdr:row>
      <xdr:rowOff>84886</xdr:rowOff>
    </xdr:to>
    <xdr:sp macro="" textlink="">
      <xdr:nvSpPr>
        <xdr:cNvPr id="244" name="フローチャート: 判断 243"/>
        <xdr:cNvSpPr/>
      </xdr:nvSpPr>
      <xdr:spPr>
        <a:xfrm>
          <a:off x="2857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101413</xdr:rowOff>
    </xdr:from>
    <xdr:ext cx="534377" cy="259045"/>
    <xdr:sp macro="" textlink="">
      <xdr:nvSpPr>
        <xdr:cNvPr id="245" name="テキスト ボックス 244"/>
        <xdr:cNvSpPr txBox="1"/>
      </xdr:nvSpPr>
      <xdr:spPr>
        <a:xfrm>
          <a:off x="2641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15342</xdr:rowOff>
    </xdr:from>
    <xdr:to>
      <xdr:col>10</xdr:col>
      <xdr:colOff>114300</xdr:colOff>
      <xdr:row>98</xdr:row>
      <xdr:rowOff>37058</xdr:rowOff>
    </xdr:to>
    <xdr:cxnSp macro="">
      <xdr:nvCxnSpPr>
        <xdr:cNvPr id="246" name="直線コネクタ 245"/>
        <xdr:cNvCxnSpPr/>
      </xdr:nvCxnSpPr>
      <xdr:spPr>
        <a:xfrm flipV="1">
          <a:off x="1130300" y="16817442"/>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112478</xdr:rowOff>
    </xdr:from>
    <xdr:to>
      <xdr:col>10</xdr:col>
      <xdr:colOff>165100</xdr:colOff>
      <xdr:row>97</xdr:row>
      <xdr:rowOff>42628</xdr:rowOff>
    </xdr:to>
    <xdr:sp macro="" textlink="">
      <xdr:nvSpPr>
        <xdr:cNvPr id="247" name="フローチャート: 判断 246"/>
        <xdr:cNvSpPr/>
      </xdr:nvSpPr>
      <xdr:spPr>
        <a:xfrm>
          <a:off x="1968500" y="165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59155</xdr:rowOff>
    </xdr:from>
    <xdr:ext cx="534377" cy="259045"/>
    <xdr:sp macro="" textlink="">
      <xdr:nvSpPr>
        <xdr:cNvPr id="248" name="テキスト ボックス 247"/>
        <xdr:cNvSpPr txBox="1"/>
      </xdr:nvSpPr>
      <xdr:spPr>
        <a:xfrm>
          <a:off x="1752111" y="163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xdr:rowOff>
    </xdr:from>
    <xdr:to>
      <xdr:col>6</xdr:col>
      <xdr:colOff>38100</xdr:colOff>
      <xdr:row>97</xdr:row>
      <xdr:rowOff>101673</xdr:rowOff>
    </xdr:to>
    <xdr:sp macro="" textlink="">
      <xdr:nvSpPr>
        <xdr:cNvPr id="249" name="フローチャート: 判断 248"/>
        <xdr:cNvSpPr/>
      </xdr:nvSpPr>
      <xdr:spPr>
        <a:xfrm>
          <a:off x="1079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118200</xdr:rowOff>
    </xdr:from>
    <xdr:ext cx="534377" cy="259045"/>
    <xdr:sp macro="" textlink="">
      <xdr:nvSpPr>
        <xdr:cNvPr id="250" name="テキスト ボックス 249"/>
        <xdr:cNvSpPr txBox="1"/>
      </xdr:nvSpPr>
      <xdr:spPr>
        <a:xfrm>
          <a:off x="863111" y="1640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75902</xdr:rowOff>
    </xdr:from>
    <xdr:to>
      <xdr:col>24</xdr:col>
      <xdr:colOff>114300</xdr:colOff>
      <xdr:row>98</xdr:row>
      <xdr:rowOff>6052</xdr:rowOff>
    </xdr:to>
    <xdr:sp macro="" textlink="">
      <xdr:nvSpPr>
        <xdr:cNvPr id="256" name="楕円 255"/>
        <xdr:cNvSpPr/>
      </xdr:nvSpPr>
      <xdr:spPr>
        <a:xfrm>
          <a:off x="4584700" y="1670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54329</xdr:rowOff>
    </xdr:from>
    <xdr:ext cx="534377" cy="259045"/>
    <xdr:sp macro="" textlink="">
      <xdr:nvSpPr>
        <xdr:cNvPr id="257" name="衛生費該当値テキスト"/>
        <xdr:cNvSpPr txBox="1"/>
      </xdr:nvSpPr>
      <xdr:spPr>
        <a:xfrm>
          <a:off x="4686300" y="1668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139943</xdr:rowOff>
    </xdr:from>
    <xdr:to>
      <xdr:col>20</xdr:col>
      <xdr:colOff>38100</xdr:colOff>
      <xdr:row>98</xdr:row>
      <xdr:rowOff>70093</xdr:rowOff>
    </xdr:to>
    <xdr:sp macro="" textlink="">
      <xdr:nvSpPr>
        <xdr:cNvPr id="258" name="楕円 257"/>
        <xdr:cNvSpPr/>
      </xdr:nvSpPr>
      <xdr:spPr>
        <a:xfrm>
          <a:off x="3746500" y="1677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61220</xdr:rowOff>
    </xdr:from>
    <xdr:ext cx="534377" cy="259045"/>
    <xdr:sp macro="" textlink="">
      <xdr:nvSpPr>
        <xdr:cNvPr id="259" name="テキスト ボックス 258"/>
        <xdr:cNvSpPr txBox="1"/>
      </xdr:nvSpPr>
      <xdr:spPr>
        <a:xfrm>
          <a:off x="3530111" y="1686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151536</xdr:rowOff>
    </xdr:from>
    <xdr:to>
      <xdr:col>15</xdr:col>
      <xdr:colOff>101600</xdr:colOff>
      <xdr:row>98</xdr:row>
      <xdr:rowOff>81686</xdr:rowOff>
    </xdr:to>
    <xdr:sp macro="" textlink="">
      <xdr:nvSpPr>
        <xdr:cNvPr id="260" name="楕円 259"/>
        <xdr:cNvSpPr/>
      </xdr:nvSpPr>
      <xdr:spPr>
        <a:xfrm>
          <a:off x="2857500" y="1678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72813</xdr:rowOff>
    </xdr:from>
    <xdr:ext cx="534377" cy="259045"/>
    <xdr:sp macro="" textlink="">
      <xdr:nvSpPr>
        <xdr:cNvPr id="261" name="テキスト ボックス 260"/>
        <xdr:cNvSpPr txBox="1"/>
      </xdr:nvSpPr>
      <xdr:spPr>
        <a:xfrm>
          <a:off x="2641111" y="1687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135992</xdr:rowOff>
    </xdr:from>
    <xdr:to>
      <xdr:col>10</xdr:col>
      <xdr:colOff>165100</xdr:colOff>
      <xdr:row>98</xdr:row>
      <xdr:rowOff>66142</xdr:rowOff>
    </xdr:to>
    <xdr:sp macro="" textlink="">
      <xdr:nvSpPr>
        <xdr:cNvPr id="262" name="楕円 261"/>
        <xdr:cNvSpPr/>
      </xdr:nvSpPr>
      <xdr:spPr>
        <a:xfrm>
          <a:off x="1968500" y="1676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57269</xdr:rowOff>
    </xdr:from>
    <xdr:ext cx="534377" cy="259045"/>
    <xdr:sp macro="" textlink="">
      <xdr:nvSpPr>
        <xdr:cNvPr id="263" name="テキスト ボックス 262"/>
        <xdr:cNvSpPr txBox="1"/>
      </xdr:nvSpPr>
      <xdr:spPr>
        <a:xfrm>
          <a:off x="1752111" y="1685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157708</xdr:rowOff>
    </xdr:from>
    <xdr:to>
      <xdr:col>6</xdr:col>
      <xdr:colOff>38100</xdr:colOff>
      <xdr:row>98</xdr:row>
      <xdr:rowOff>87858</xdr:rowOff>
    </xdr:to>
    <xdr:sp macro="" textlink="">
      <xdr:nvSpPr>
        <xdr:cNvPr id="264" name="楕円 263"/>
        <xdr:cNvSpPr/>
      </xdr:nvSpPr>
      <xdr:spPr>
        <a:xfrm>
          <a:off x="1079500" y="1678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78985</xdr:rowOff>
    </xdr:from>
    <xdr:ext cx="534377" cy="259045"/>
    <xdr:sp macro="" textlink="">
      <xdr:nvSpPr>
        <xdr:cNvPr id="265" name="テキスト ボックス 264"/>
        <xdr:cNvSpPr txBox="1"/>
      </xdr:nvSpPr>
      <xdr:spPr>
        <a:xfrm>
          <a:off x="863111" y="1688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7" name="直線コネクタ 286"/>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0" name="労働費最大値テキスト"/>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1" name="直線コネクタ 290"/>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142443</xdr:rowOff>
    </xdr:from>
    <xdr:to>
      <xdr:col>55</xdr:col>
      <xdr:colOff>0</xdr:colOff>
      <xdr:row>36</xdr:row>
      <xdr:rowOff>58319</xdr:rowOff>
    </xdr:to>
    <xdr:cxnSp macro="">
      <xdr:nvCxnSpPr>
        <xdr:cNvPr id="292" name="直線コネクタ 291"/>
        <xdr:cNvCxnSpPr/>
      </xdr:nvCxnSpPr>
      <xdr:spPr>
        <a:xfrm flipV="1">
          <a:off x="9639300" y="6143193"/>
          <a:ext cx="838200" cy="8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113047</xdr:rowOff>
    </xdr:from>
    <xdr:ext cx="378565" cy="259045"/>
    <xdr:sp macro="" textlink="">
      <xdr:nvSpPr>
        <xdr:cNvPr id="293" name="労働費平均値テキスト"/>
        <xdr:cNvSpPr txBox="1"/>
      </xdr:nvSpPr>
      <xdr:spPr>
        <a:xfrm>
          <a:off x="10528300" y="6285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4" name="フローチャート: 判断 293"/>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6198</xdr:rowOff>
    </xdr:from>
    <xdr:to>
      <xdr:col>50</xdr:col>
      <xdr:colOff>114300</xdr:colOff>
      <xdr:row>36</xdr:row>
      <xdr:rowOff>58319</xdr:rowOff>
    </xdr:to>
    <xdr:cxnSp macro="">
      <xdr:nvCxnSpPr>
        <xdr:cNvPr id="295" name="直線コネクタ 294"/>
        <xdr:cNvCxnSpPr/>
      </xdr:nvCxnSpPr>
      <xdr:spPr>
        <a:xfrm>
          <a:off x="8750300" y="6178398"/>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129134</xdr:rowOff>
    </xdr:from>
    <xdr:to>
      <xdr:col>50</xdr:col>
      <xdr:colOff>165100</xdr:colOff>
      <xdr:row>37</xdr:row>
      <xdr:rowOff>59284</xdr:rowOff>
    </xdr:to>
    <xdr:sp macro="" textlink="">
      <xdr:nvSpPr>
        <xdr:cNvPr id="296" name="フローチャート: 判断 295"/>
        <xdr:cNvSpPr/>
      </xdr:nvSpPr>
      <xdr:spPr>
        <a:xfrm>
          <a:off x="9588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50411</xdr:rowOff>
    </xdr:from>
    <xdr:ext cx="378565" cy="259045"/>
    <xdr:sp macro="" textlink="">
      <xdr:nvSpPr>
        <xdr:cNvPr id="297" name="テキスト ボックス 296"/>
        <xdr:cNvSpPr txBox="1"/>
      </xdr:nvSpPr>
      <xdr:spPr>
        <a:xfrm>
          <a:off x="9450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165303</xdr:rowOff>
    </xdr:from>
    <xdr:to>
      <xdr:col>45</xdr:col>
      <xdr:colOff>177800</xdr:colOff>
      <xdr:row>36</xdr:row>
      <xdr:rowOff>6198</xdr:rowOff>
    </xdr:to>
    <xdr:cxnSp macro="">
      <xdr:nvCxnSpPr>
        <xdr:cNvPr id="298" name="直線コネクタ 297"/>
        <xdr:cNvCxnSpPr/>
      </xdr:nvCxnSpPr>
      <xdr:spPr>
        <a:xfrm>
          <a:off x="7861300" y="6166053"/>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117246</xdr:rowOff>
    </xdr:from>
    <xdr:to>
      <xdr:col>46</xdr:col>
      <xdr:colOff>38100</xdr:colOff>
      <xdr:row>37</xdr:row>
      <xdr:rowOff>47396</xdr:rowOff>
    </xdr:to>
    <xdr:sp macro="" textlink="">
      <xdr:nvSpPr>
        <xdr:cNvPr id="299" name="フローチャート: 判断 298"/>
        <xdr:cNvSpPr/>
      </xdr:nvSpPr>
      <xdr:spPr>
        <a:xfrm>
          <a:off x="8699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38523</xdr:rowOff>
    </xdr:from>
    <xdr:ext cx="378565" cy="259045"/>
    <xdr:sp macro="" textlink="">
      <xdr:nvSpPr>
        <xdr:cNvPr id="300" name="テキスト ボックス 299"/>
        <xdr:cNvSpPr txBox="1"/>
      </xdr:nvSpPr>
      <xdr:spPr>
        <a:xfrm>
          <a:off x="8561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51460</xdr:rowOff>
    </xdr:from>
    <xdr:to>
      <xdr:col>41</xdr:col>
      <xdr:colOff>50800</xdr:colOff>
      <xdr:row>35</xdr:row>
      <xdr:rowOff>165303</xdr:rowOff>
    </xdr:to>
    <xdr:cxnSp macro="">
      <xdr:nvCxnSpPr>
        <xdr:cNvPr id="301" name="直線コネクタ 300"/>
        <xdr:cNvCxnSpPr/>
      </xdr:nvCxnSpPr>
      <xdr:spPr>
        <a:xfrm>
          <a:off x="6972300" y="6052210"/>
          <a:ext cx="8890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76098</xdr:rowOff>
    </xdr:from>
    <xdr:to>
      <xdr:col>41</xdr:col>
      <xdr:colOff>101600</xdr:colOff>
      <xdr:row>37</xdr:row>
      <xdr:rowOff>6248</xdr:rowOff>
    </xdr:to>
    <xdr:sp macro="" textlink="">
      <xdr:nvSpPr>
        <xdr:cNvPr id="302" name="フローチャート: 判断 301"/>
        <xdr:cNvSpPr/>
      </xdr:nvSpPr>
      <xdr:spPr>
        <a:xfrm>
          <a:off x="7810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168825</xdr:rowOff>
    </xdr:from>
    <xdr:ext cx="378565" cy="259045"/>
    <xdr:sp macro="" textlink="">
      <xdr:nvSpPr>
        <xdr:cNvPr id="303" name="テキスト ボックス 302"/>
        <xdr:cNvSpPr txBox="1"/>
      </xdr:nvSpPr>
      <xdr:spPr>
        <a:xfrm>
          <a:off x="7672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165710</xdr:rowOff>
    </xdr:from>
    <xdr:to>
      <xdr:col>36</xdr:col>
      <xdr:colOff>165100</xdr:colOff>
      <xdr:row>36</xdr:row>
      <xdr:rowOff>95860</xdr:rowOff>
    </xdr:to>
    <xdr:sp macro="" textlink="">
      <xdr:nvSpPr>
        <xdr:cNvPr id="304" name="フローチャート: 判断 303"/>
        <xdr:cNvSpPr/>
      </xdr:nvSpPr>
      <xdr:spPr>
        <a:xfrm>
          <a:off x="6921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86987</xdr:rowOff>
    </xdr:from>
    <xdr:ext cx="378565" cy="259045"/>
    <xdr:sp macro="" textlink="">
      <xdr:nvSpPr>
        <xdr:cNvPr id="305" name="テキスト ボックス 304"/>
        <xdr:cNvSpPr txBox="1"/>
      </xdr:nvSpPr>
      <xdr:spPr>
        <a:xfrm>
          <a:off x="6783017" y="6259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91643</xdr:rowOff>
    </xdr:from>
    <xdr:to>
      <xdr:col>55</xdr:col>
      <xdr:colOff>50800</xdr:colOff>
      <xdr:row>36</xdr:row>
      <xdr:rowOff>21793</xdr:rowOff>
    </xdr:to>
    <xdr:sp macro="" textlink="">
      <xdr:nvSpPr>
        <xdr:cNvPr id="311" name="楕円 310"/>
        <xdr:cNvSpPr/>
      </xdr:nvSpPr>
      <xdr:spPr>
        <a:xfrm>
          <a:off x="10426700" y="609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114520</xdr:rowOff>
    </xdr:from>
    <xdr:ext cx="469744" cy="259045"/>
    <xdr:sp macro="" textlink="">
      <xdr:nvSpPr>
        <xdr:cNvPr id="312" name="労働費該当値テキスト"/>
        <xdr:cNvSpPr txBox="1"/>
      </xdr:nvSpPr>
      <xdr:spPr>
        <a:xfrm>
          <a:off x="10528300" y="5943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7519</xdr:rowOff>
    </xdr:from>
    <xdr:to>
      <xdr:col>50</xdr:col>
      <xdr:colOff>165100</xdr:colOff>
      <xdr:row>36</xdr:row>
      <xdr:rowOff>109119</xdr:rowOff>
    </xdr:to>
    <xdr:sp macro="" textlink="">
      <xdr:nvSpPr>
        <xdr:cNvPr id="313" name="楕円 312"/>
        <xdr:cNvSpPr/>
      </xdr:nvSpPr>
      <xdr:spPr>
        <a:xfrm>
          <a:off x="9588500" y="61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125646</xdr:rowOff>
    </xdr:from>
    <xdr:ext cx="378565" cy="259045"/>
    <xdr:sp macro="" textlink="">
      <xdr:nvSpPr>
        <xdr:cNvPr id="314" name="テキスト ボックス 313"/>
        <xdr:cNvSpPr txBox="1"/>
      </xdr:nvSpPr>
      <xdr:spPr>
        <a:xfrm>
          <a:off x="9450017" y="5954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126848</xdr:rowOff>
    </xdr:from>
    <xdr:to>
      <xdr:col>46</xdr:col>
      <xdr:colOff>38100</xdr:colOff>
      <xdr:row>36</xdr:row>
      <xdr:rowOff>56998</xdr:rowOff>
    </xdr:to>
    <xdr:sp macro="" textlink="">
      <xdr:nvSpPr>
        <xdr:cNvPr id="315" name="楕円 314"/>
        <xdr:cNvSpPr/>
      </xdr:nvSpPr>
      <xdr:spPr>
        <a:xfrm>
          <a:off x="8699500" y="612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73525</xdr:rowOff>
    </xdr:from>
    <xdr:ext cx="469744" cy="259045"/>
    <xdr:sp macro="" textlink="">
      <xdr:nvSpPr>
        <xdr:cNvPr id="316" name="テキスト ボックス 315"/>
        <xdr:cNvSpPr txBox="1"/>
      </xdr:nvSpPr>
      <xdr:spPr>
        <a:xfrm>
          <a:off x="8515428" y="590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114503</xdr:rowOff>
    </xdr:from>
    <xdr:to>
      <xdr:col>41</xdr:col>
      <xdr:colOff>101600</xdr:colOff>
      <xdr:row>36</xdr:row>
      <xdr:rowOff>44653</xdr:rowOff>
    </xdr:to>
    <xdr:sp macro="" textlink="">
      <xdr:nvSpPr>
        <xdr:cNvPr id="317" name="楕円 316"/>
        <xdr:cNvSpPr/>
      </xdr:nvSpPr>
      <xdr:spPr>
        <a:xfrm>
          <a:off x="7810500" y="611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61180</xdr:rowOff>
    </xdr:from>
    <xdr:ext cx="469744" cy="259045"/>
    <xdr:sp macro="" textlink="">
      <xdr:nvSpPr>
        <xdr:cNvPr id="318" name="テキスト ボックス 317"/>
        <xdr:cNvSpPr txBox="1"/>
      </xdr:nvSpPr>
      <xdr:spPr>
        <a:xfrm>
          <a:off x="7626428" y="589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660</xdr:rowOff>
    </xdr:from>
    <xdr:to>
      <xdr:col>36</xdr:col>
      <xdr:colOff>165100</xdr:colOff>
      <xdr:row>35</xdr:row>
      <xdr:rowOff>102260</xdr:rowOff>
    </xdr:to>
    <xdr:sp macro="" textlink="">
      <xdr:nvSpPr>
        <xdr:cNvPr id="319" name="楕円 318"/>
        <xdr:cNvSpPr/>
      </xdr:nvSpPr>
      <xdr:spPr>
        <a:xfrm>
          <a:off x="6921500" y="60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118787</xdr:rowOff>
    </xdr:from>
    <xdr:ext cx="469744" cy="259045"/>
    <xdr:sp macro="" textlink="">
      <xdr:nvSpPr>
        <xdr:cNvPr id="320" name="テキスト ボックス 319"/>
        <xdr:cNvSpPr txBox="1"/>
      </xdr:nvSpPr>
      <xdr:spPr>
        <a:xfrm>
          <a:off x="6737428" y="577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2" name="直線コネクタ 341"/>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3"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4" name="直線コネクタ 343"/>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5" name="農林水産業費最大値テキスト"/>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6" name="直線コネクタ 345"/>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121458</xdr:rowOff>
    </xdr:from>
    <xdr:to>
      <xdr:col>55</xdr:col>
      <xdr:colOff>0</xdr:colOff>
      <xdr:row>57</xdr:row>
      <xdr:rowOff>155153</xdr:rowOff>
    </xdr:to>
    <xdr:cxnSp macro="">
      <xdr:nvCxnSpPr>
        <xdr:cNvPr id="347" name="直線コネクタ 346"/>
        <xdr:cNvCxnSpPr/>
      </xdr:nvCxnSpPr>
      <xdr:spPr>
        <a:xfrm>
          <a:off x="9639300" y="9894108"/>
          <a:ext cx="838200" cy="3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40865</xdr:rowOff>
    </xdr:from>
    <xdr:ext cx="469744" cy="259045"/>
    <xdr:sp macro="" textlink="">
      <xdr:nvSpPr>
        <xdr:cNvPr id="348" name="農林水産業費平均値テキスト"/>
        <xdr:cNvSpPr txBox="1"/>
      </xdr:nvSpPr>
      <xdr:spPr>
        <a:xfrm>
          <a:off x="10528300" y="9642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49" name="フローチャート: 判断 348"/>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121458</xdr:rowOff>
    </xdr:from>
    <xdr:to>
      <xdr:col>50</xdr:col>
      <xdr:colOff>114300</xdr:colOff>
      <xdr:row>57</xdr:row>
      <xdr:rowOff>157439</xdr:rowOff>
    </xdr:to>
    <xdr:cxnSp macro="">
      <xdr:nvCxnSpPr>
        <xdr:cNvPr id="350" name="直線コネクタ 349"/>
        <xdr:cNvCxnSpPr/>
      </xdr:nvCxnSpPr>
      <xdr:spPr>
        <a:xfrm flipV="1">
          <a:off x="8750300" y="9894108"/>
          <a:ext cx="889000" cy="3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51" name="フローチャート: 判断 350"/>
        <xdr:cNvSpPr/>
      </xdr:nvSpPr>
      <xdr:spPr>
        <a:xfrm>
          <a:off x="9588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156872</xdr:rowOff>
    </xdr:from>
    <xdr:ext cx="469744" cy="259045"/>
    <xdr:sp macro="" textlink="">
      <xdr:nvSpPr>
        <xdr:cNvPr id="352" name="テキスト ボックス 351"/>
        <xdr:cNvSpPr txBox="1"/>
      </xdr:nvSpPr>
      <xdr:spPr>
        <a:xfrm>
          <a:off x="9404428" y="958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155245</xdr:rowOff>
    </xdr:from>
    <xdr:to>
      <xdr:col>45</xdr:col>
      <xdr:colOff>177800</xdr:colOff>
      <xdr:row>57</xdr:row>
      <xdr:rowOff>157439</xdr:rowOff>
    </xdr:to>
    <xdr:cxnSp macro="">
      <xdr:nvCxnSpPr>
        <xdr:cNvPr id="353" name="直線コネクタ 352"/>
        <xdr:cNvCxnSpPr/>
      </xdr:nvCxnSpPr>
      <xdr:spPr>
        <a:xfrm>
          <a:off x="7861300" y="9927895"/>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4" name="フローチャート: 判断 353"/>
        <xdr:cNvSpPr/>
      </xdr:nvSpPr>
      <xdr:spPr>
        <a:xfrm>
          <a:off x="8699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149511</xdr:rowOff>
    </xdr:from>
    <xdr:ext cx="469744" cy="259045"/>
    <xdr:sp macro="" textlink="">
      <xdr:nvSpPr>
        <xdr:cNvPr id="355" name="テキスト ボックス 354"/>
        <xdr:cNvSpPr txBox="1"/>
      </xdr:nvSpPr>
      <xdr:spPr>
        <a:xfrm>
          <a:off x="8515428" y="95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122464</xdr:rowOff>
    </xdr:from>
    <xdr:to>
      <xdr:col>41</xdr:col>
      <xdr:colOff>50800</xdr:colOff>
      <xdr:row>57</xdr:row>
      <xdr:rowOff>155245</xdr:rowOff>
    </xdr:to>
    <xdr:cxnSp macro="">
      <xdr:nvCxnSpPr>
        <xdr:cNvPr id="356" name="直線コネクタ 355"/>
        <xdr:cNvCxnSpPr/>
      </xdr:nvCxnSpPr>
      <xdr:spPr>
        <a:xfrm>
          <a:off x="6972300" y="9895114"/>
          <a:ext cx="889000" cy="3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38974</xdr:rowOff>
    </xdr:from>
    <xdr:to>
      <xdr:col>41</xdr:col>
      <xdr:colOff>101600</xdr:colOff>
      <xdr:row>57</xdr:row>
      <xdr:rowOff>140574</xdr:rowOff>
    </xdr:to>
    <xdr:sp macro="" textlink="">
      <xdr:nvSpPr>
        <xdr:cNvPr id="357" name="フローチャート: 判断 356"/>
        <xdr:cNvSpPr/>
      </xdr:nvSpPr>
      <xdr:spPr>
        <a:xfrm>
          <a:off x="7810500" y="981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157101</xdr:rowOff>
    </xdr:from>
    <xdr:ext cx="469744" cy="259045"/>
    <xdr:sp macro="" textlink="">
      <xdr:nvSpPr>
        <xdr:cNvPr id="358" name="テキスト ボックス 357"/>
        <xdr:cNvSpPr txBox="1"/>
      </xdr:nvSpPr>
      <xdr:spPr>
        <a:xfrm>
          <a:off x="7626428" y="958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34493</xdr:rowOff>
    </xdr:from>
    <xdr:to>
      <xdr:col>36</xdr:col>
      <xdr:colOff>165100</xdr:colOff>
      <xdr:row>57</xdr:row>
      <xdr:rowOff>136093</xdr:rowOff>
    </xdr:to>
    <xdr:sp macro="" textlink="">
      <xdr:nvSpPr>
        <xdr:cNvPr id="359" name="フローチャート: 判断 358"/>
        <xdr:cNvSpPr/>
      </xdr:nvSpPr>
      <xdr:spPr>
        <a:xfrm>
          <a:off x="6921500" y="980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152620</xdr:rowOff>
    </xdr:from>
    <xdr:ext cx="469744" cy="259045"/>
    <xdr:sp macro="" textlink="">
      <xdr:nvSpPr>
        <xdr:cNvPr id="360" name="テキスト ボックス 359"/>
        <xdr:cNvSpPr txBox="1"/>
      </xdr:nvSpPr>
      <xdr:spPr>
        <a:xfrm>
          <a:off x="6737428" y="958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104353</xdr:rowOff>
    </xdr:from>
    <xdr:to>
      <xdr:col>55</xdr:col>
      <xdr:colOff>50800</xdr:colOff>
      <xdr:row>58</xdr:row>
      <xdr:rowOff>34503</xdr:rowOff>
    </xdr:to>
    <xdr:sp macro="" textlink="">
      <xdr:nvSpPr>
        <xdr:cNvPr id="366" name="楕円 365"/>
        <xdr:cNvSpPr/>
      </xdr:nvSpPr>
      <xdr:spPr>
        <a:xfrm>
          <a:off x="10426700" y="987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82780</xdr:rowOff>
    </xdr:from>
    <xdr:ext cx="469744" cy="259045"/>
    <xdr:sp macro="" textlink="">
      <xdr:nvSpPr>
        <xdr:cNvPr id="367" name="農林水産業費該当値テキスト"/>
        <xdr:cNvSpPr txBox="1"/>
      </xdr:nvSpPr>
      <xdr:spPr>
        <a:xfrm>
          <a:off x="10528300" y="985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70658</xdr:rowOff>
    </xdr:from>
    <xdr:to>
      <xdr:col>50</xdr:col>
      <xdr:colOff>165100</xdr:colOff>
      <xdr:row>58</xdr:row>
      <xdr:rowOff>808</xdr:rowOff>
    </xdr:to>
    <xdr:sp macro="" textlink="">
      <xdr:nvSpPr>
        <xdr:cNvPr id="368" name="楕円 367"/>
        <xdr:cNvSpPr/>
      </xdr:nvSpPr>
      <xdr:spPr>
        <a:xfrm>
          <a:off x="9588500" y="984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163385</xdr:rowOff>
    </xdr:from>
    <xdr:ext cx="469744" cy="259045"/>
    <xdr:sp macro="" textlink="">
      <xdr:nvSpPr>
        <xdr:cNvPr id="369" name="テキスト ボックス 368"/>
        <xdr:cNvSpPr txBox="1"/>
      </xdr:nvSpPr>
      <xdr:spPr>
        <a:xfrm>
          <a:off x="9404428" y="993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106639</xdr:rowOff>
    </xdr:from>
    <xdr:to>
      <xdr:col>46</xdr:col>
      <xdr:colOff>38100</xdr:colOff>
      <xdr:row>58</xdr:row>
      <xdr:rowOff>36789</xdr:rowOff>
    </xdr:to>
    <xdr:sp macro="" textlink="">
      <xdr:nvSpPr>
        <xdr:cNvPr id="370" name="楕円 369"/>
        <xdr:cNvSpPr/>
      </xdr:nvSpPr>
      <xdr:spPr>
        <a:xfrm>
          <a:off x="8699500" y="987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27916</xdr:rowOff>
    </xdr:from>
    <xdr:ext cx="469744" cy="259045"/>
    <xdr:sp macro="" textlink="">
      <xdr:nvSpPr>
        <xdr:cNvPr id="371" name="テキスト ボックス 370"/>
        <xdr:cNvSpPr txBox="1"/>
      </xdr:nvSpPr>
      <xdr:spPr>
        <a:xfrm>
          <a:off x="8515428" y="997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104445</xdr:rowOff>
    </xdr:from>
    <xdr:to>
      <xdr:col>41</xdr:col>
      <xdr:colOff>101600</xdr:colOff>
      <xdr:row>58</xdr:row>
      <xdr:rowOff>34595</xdr:rowOff>
    </xdr:to>
    <xdr:sp macro="" textlink="">
      <xdr:nvSpPr>
        <xdr:cNvPr id="372" name="楕円 371"/>
        <xdr:cNvSpPr/>
      </xdr:nvSpPr>
      <xdr:spPr>
        <a:xfrm>
          <a:off x="7810500" y="98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25722</xdr:rowOff>
    </xdr:from>
    <xdr:ext cx="469744" cy="259045"/>
    <xdr:sp macro="" textlink="">
      <xdr:nvSpPr>
        <xdr:cNvPr id="373" name="テキスト ボックス 372"/>
        <xdr:cNvSpPr txBox="1"/>
      </xdr:nvSpPr>
      <xdr:spPr>
        <a:xfrm>
          <a:off x="7626428" y="996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71664</xdr:rowOff>
    </xdr:from>
    <xdr:to>
      <xdr:col>36</xdr:col>
      <xdr:colOff>165100</xdr:colOff>
      <xdr:row>58</xdr:row>
      <xdr:rowOff>1814</xdr:rowOff>
    </xdr:to>
    <xdr:sp macro="" textlink="">
      <xdr:nvSpPr>
        <xdr:cNvPr id="374" name="楕円 373"/>
        <xdr:cNvSpPr/>
      </xdr:nvSpPr>
      <xdr:spPr>
        <a:xfrm>
          <a:off x="6921500" y="984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164391</xdr:rowOff>
    </xdr:from>
    <xdr:ext cx="469744" cy="259045"/>
    <xdr:sp macro="" textlink="">
      <xdr:nvSpPr>
        <xdr:cNvPr id="375" name="テキスト ボックス 374"/>
        <xdr:cNvSpPr txBox="1"/>
      </xdr:nvSpPr>
      <xdr:spPr>
        <a:xfrm>
          <a:off x="6737428" y="993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7" name="直線コネクタ 396"/>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398" name="商工費最小値テキスト"/>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399" name="直線コネクタ 398"/>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0" name="商工費最大値テキスト"/>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1" name="直線コネクタ 400"/>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1397</xdr:rowOff>
    </xdr:from>
    <xdr:to>
      <xdr:col>55</xdr:col>
      <xdr:colOff>0</xdr:colOff>
      <xdr:row>78</xdr:row>
      <xdr:rowOff>16393</xdr:rowOff>
    </xdr:to>
    <xdr:cxnSp macro="">
      <xdr:nvCxnSpPr>
        <xdr:cNvPr id="402" name="直線コネクタ 401"/>
        <xdr:cNvCxnSpPr/>
      </xdr:nvCxnSpPr>
      <xdr:spPr>
        <a:xfrm flipV="1">
          <a:off x="9639300" y="13374497"/>
          <a:ext cx="8382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45141</xdr:rowOff>
    </xdr:from>
    <xdr:ext cx="534377" cy="259045"/>
    <xdr:sp macro="" textlink="">
      <xdr:nvSpPr>
        <xdr:cNvPr id="403" name="商工費平均値テキスト"/>
        <xdr:cNvSpPr txBox="1"/>
      </xdr:nvSpPr>
      <xdr:spPr>
        <a:xfrm>
          <a:off x="10528300" y="1307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4" name="フローチャート: 判断 403"/>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9489</xdr:rowOff>
    </xdr:from>
    <xdr:to>
      <xdr:col>50</xdr:col>
      <xdr:colOff>114300</xdr:colOff>
      <xdr:row>78</xdr:row>
      <xdr:rowOff>16393</xdr:rowOff>
    </xdr:to>
    <xdr:cxnSp macro="">
      <xdr:nvCxnSpPr>
        <xdr:cNvPr id="405" name="直線コネクタ 404"/>
        <xdr:cNvCxnSpPr/>
      </xdr:nvCxnSpPr>
      <xdr:spPr>
        <a:xfrm>
          <a:off x="8750300" y="13382589"/>
          <a:ext cx="8890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6" name="フローチャート: 判断 405"/>
        <xdr:cNvSpPr/>
      </xdr:nvSpPr>
      <xdr:spPr>
        <a:xfrm>
          <a:off x="9588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134332</xdr:rowOff>
    </xdr:from>
    <xdr:ext cx="534377" cy="259045"/>
    <xdr:sp macro="" textlink="">
      <xdr:nvSpPr>
        <xdr:cNvPr id="407" name="テキスト ボックス 406"/>
        <xdr:cNvSpPr txBox="1"/>
      </xdr:nvSpPr>
      <xdr:spPr>
        <a:xfrm>
          <a:off x="9372111" y="129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148820</xdr:rowOff>
    </xdr:from>
    <xdr:to>
      <xdr:col>45</xdr:col>
      <xdr:colOff>177800</xdr:colOff>
      <xdr:row>78</xdr:row>
      <xdr:rowOff>9489</xdr:rowOff>
    </xdr:to>
    <xdr:cxnSp macro="">
      <xdr:nvCxnSpPr>
        <xdr:cNvPr id="408" name="直線コネクタ 407"/>
        <xdr:cNvCxnSpPr/>
      </xdr:nvCxnSpPr>
      <xdr:spPr>
        <a:xfrm>
          <a:off x="7861300" y="13350470"/>
          <a:ext cx="8890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09" name="フローチャート: 判断 408"/>
        <xdr:cNvSpPr/>
      </xdr:nvSpPr>
      <xdr:spPr>
        <a:xfrm>
          <a:off x="8699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121919</xdr:rowOff>
    </xdr:from>
    <xdr:ext cx="534377" cy="259045"/>
    <xdr:sp macro="" textlink="">
      <xdr:nvSpPr>
        <xdr:cNvPr id="410" name="テキスト ボックス 409"/>
        <xdr:cNvSpPr txBox="1"/>
      </xdr:nvSpPr>
      <xdr:spPr>
        <a:xfrm>
          <a:off x="8483111" y="129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148820</xdr:rowOff>
    </xdr:from>
    <xdr:to>
      <xdr:col>41</xdr:col>
      <xdr:colOff>50800</xdr:colOff>
      <xdr:row>78</xdr:row>
      <xdr:rowOff>7272</xdr:rowOff>
    </xdr:to>
    <xdr:cxnSp macro="">
      <xdr:nvCxnSpPr>
        <xdr:cNvPr id="411" name="直線コネクタ 410"/>
        <xdr:cNvCxnSpPr/>
      </xdr:nvCxnSpPr>
      <xdr:spPr>
        <a:xfrm flipV="1">
          <a:off x="6972300" y="13350470"/>
          <a:ext cx="889000" cy="2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149273</xdr:rowOff>
    </xdr:from>
    <xdr:to>
      <xdr:col>41</xdr:col>
      <xdr:colOff>101600</xdr:colOff>
      <xdr:row>77</xdr:row>
      <xdr:rowOff>79423</xdr:rowOff>
    </xdr:to>
    <xdr:sp macro="" textlink="">
      <xdr:nvSpPr>
        <xdr:cNvPr id="412" name="フローチャート: 判断 411"/>
        <xdr:cNvSpPr/>
      </xdr:nvSpPr>
      <xdr:spPr>
        <a:xfrm>
          <a:off x="7810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95950</xdr:rowOff>
    </xdr:from>
    <xdr:ext cx="534377" cy="259045"/>
    <xdr:sp macro="" textlink="">
      <xdr:nvSpPr>
        <xdr:cNvPr id="413" name="テキスト ボックス 412"/>
        <xdr:cNvSpPr txBox="1"/>
      </xdr:nvSpPr>
      <xdr:spPr>
        <a:xfrm>
          <a:off x="7594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153068</xdr:rowOff>
    </xdr:from>
    <xdr:to>
      <xdr:col>36</xdr:col>
      <xdr:colOff>165100</xdr:colOff>
      <xdr:row>77</xdr:row>
      <xdr:rowOff>83218</xdr:rowOff>
    </xdr:to>
    <xdr:sp macro="" textlink="">
      <xdr:nvSpPr>
        <xdr:cNvPr id="414" name="フローチャート: 判断 413"/>
        <xdr:cNvSpPr/>
      </xdr:nvSpPr>
      <xdr:spPr>
        <a:xfrm>
          <a:off x="6921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99745</xdr:rowOff>
    </xdr:from>
    <xdr:ext cx="534377" cy="259045"/>
    <xdr:sp macro="" textlink="">
      <xdr:nvSpPr>
        <xdr:cNvPr id="415" name="テキスト ボックス 414"/>
        <xdr:cNvSpPr txBox="1"/>
      </xdr:nvSpPr>
      <xdr:spPr>
        <a:xfrm>
          <a:off x="6705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122047</xdr:rowOff>
    </xdr:from>
    <xdr:to>
      <xdr:col>55</xdr:col>
      <xdr:colOff>50800</xdr:colOff>
      <xdr:row>78</xdr:row>
      <xdr:rowOff>52197</xdr:rowOff>
    </xdr:to>
    <xdr:sp macro="" textlink="">
      <xdr:nvSpPr>
        <xdr:cNvPr id="421" name="楕円 420"/>
        <xdr:cNvSpPr/>
      </xdr:nvSpPr>
      <xdr:spPr>
        <a:xfrm>
          <a:off x="10426700" y="1332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36974</xdr:rowOff>
    </xdr:from>
    <xdr:ext cx="469744" cy="259045"/>
    <xdr:sp macro="" textlink="">
      <xdr:nvSpPr>
        <xdr:cNvPr id="422" name="商工費該当値テキスト"/>
        <xdr:cNvSpPr txBox="1"/>
      </xdr:nvSpPr>
      <xdr:spPr>
        <a:xfrm>
          <a:off x="10528300" y="1323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137043</xdr:rowOff>
    </xdr:from>
    <xdr:to>
      <xdr:col>50</xdr:col>
      <xdr:colOff>165100</xdr:colOff>
      <xdr:row>78</xdr:row>
      <xdr:rowOff>67193</xdr:rowOff>
    </xdr:to>
    <xdr:sp macro="" textlink="">
      <xdr:nvSpPr>
        <xdr:cNvPr id="423" name="楕円 422"/>
        <xdr:cNvSpPr/>
      </xdr:nvSpPr>
      <xdr:spPr>
        <a:xfrm>
          <a:off x="9588500" y="1333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58320</xdr:rowOff>
    </xdr:from>
    <xdr:ext cx="469744" cy="259045"/>
    <xdr:sp macro="" textlink="">
      <xdr:nvSpPr>
        <xdr:cNvPr id="424" name="テキスト ボックス 423"/>
        <xdr:cNvSpPr txBox="1"/>
      </xdr:nvSpPr>
      <xdr:spPr>
        <a:xfrm>
          <a:off x="9404428" y="1343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130139</xdr:rowOff>
    </xdr:from>
    <xdr:to>
      <xdr:col>46</xdr:col>
      <xdr:colOff>38100</xdr:colOff>
      <xdr:row>78</xdr:row>
      <xdr:rowOff>60289</xdr:rowOff>
    </xdr:to>
    <xdr:sp macro="" textlink="">
      <xdr:nvSpPr>
        <xdr:cNvPr id="425" name="楕円 424"/>
        <xdr:cNvSpPr/>
      </xdr:nvSpPr>
      <xdr:spPr>
        <a:xfrm>
          <a:off x="8699500" y="1333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51416</xdr:rowOff>
    </xdr:from>
    <xdr:ext cx="469744" cy="259045"/>
    <xdr:sp macro="" textlink="">
      <xdr:nvSpPr>
        <xdr:cNvPr id="426" name="テキスト ボックス 425"/>
        <xdr:cNvSpPr txBox="1"/>
      </xdr:nvSpPr>
      <xdr:spPr>
        <a:xfrm>
          <a:off x="8515428" y="1342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98020</xdr:rowOff>
    </xdr:from>
    <xdr:to>
      <xdr:col>41</xdr:col>
      <xdr:colOff>101600</xdr:colOff>
      <xdr:row>78</xdr:row>
      <xdr:rowOff>28170</xdr:rowOff>
    </xdr:to>
    <xdr:sp macro="" textlink="">
      <xdr:nvSpPr>
        <xdr:cNvPr id="427" name="楕円 426"/>
        <xdr:cNvSpPr/>
      </xdr:nvSpPr>
      <xdr:spPr>
        <a:xfrm>
          <a:off x="7810500" y="1329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19297</xdr:rowOff>
    </xdr:from>
    <xdr:ext cx="469744" cy="259045"/>
    <xdr:sp macro="" textlink="">
      <xdr:nvSpPr>
        <xdr:cNvPr id="428" name="テキスト ボックス 427"/>
        <xdr:cNvSpPr txBox="1"/>
      </xdr:nvSpPr>
      <xdr:spPr>
        <a:xfrm>
          <a:off x="7626428" y="1339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127922</xdr:rowOff>
    </xdr:from>
    <xdr:to>
      <xdr:col>36</xdr:col>
      <xdr:colOff>165100</xdr:colOff>
      <xdr:row>78</xdr:row>
      <xdr:rowOff>58072</xdr:rowOff>
    </xdr:to>
    <xdr:sp macro="" textlink="">
      <xdr:nvSpPr>
        <xdr:cNvPr id="429" name="楕円 428"/>
        <xdr:cNvSpPr/>
      </xdr:nvSpPr>
      <xdr:spPr>
        <a:xfrm>
          <a:off x="6921500" y="1332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49199</xdr:rowOff>
    </xdr:from>
    <xdr:ext cx="469744" cy="259045"/>
    <xdr:sp macro="" textlink="">
      <xdr:nvSpPr>
        <xdr:cNvPr id="430" name="テキスト ボックス 429"/>
        <xdr:cNvSpPr txBox="1"/>
      </xdr:nvSpPr>
      <xdr:spPr>
        <a:xfrm>
          <a:off x="6737428" y="1342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5" name="直線コネクタ 454"/>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6" name="土木費最小値テキスト"/>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7" name="直線コネクタ 456"/>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58" name="土木費最大値テキスト"/>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59" name="直線コネクタ 458"/>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104248</xdr:rowOff>
    </xdr:from>
    <xdr:to>
      <xdr:col>55</xdr:col>
      <xdr:colOff>0</xdr:colOff>
      <xdr:row>97</xdr:row>
      <xdr:rowOff>4598</xdr:rowOff>
    </xdr:to>
    <xdr:cxnSp macro="">
      <xdr:nvCxnSpPr>
        <xdr:cNvPr id="460" name="直線コネクタ 459"/>
        <xdr:cNvCxnSpPr/>
      </xdr:nvCxnSpPr>
      <xdr:spPr>
        <a:xfrm>
          <a:off x="9639300" y="16563448"/>
          <a:ext cx="838200" cy="7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86592</xdr:rowOff>
    </xdr:from>
    <xdr:ext cx="534377" cy="259045"/>
    <xdr:sp macro="" textlink="">
      <xdr:nvSpPr>
        <xdr:cNvPr id="461" name="土木費平均値テキスト"/>
        <xdr:cNvSpPr txBox="1"/>
      </xdr:nvSpPr>
      <xdr:spPr>
        <a:xfrm>
          <a:off x="10528300" y="1637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2" name="フローチャート: 判断 461"/>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104248</xdr:rowOff>
    </xdr:from>
    <xdr:to>
      <xdr:col>50</xdr:col>
      <xdr:colOff>114300</xdr:colOff>
      <xdr:row>96</xdr:row>
      <xdr:rowOff>125640</xdr:rowOff>
    </xdr:to>
    <xdr:cxnSp macro="">
      <xdr:nvCxnSpPr>
        <xdr:cNvPr id="463" name="直線コネクタ 462"/>
        <xdr:cNvCxnSpPr/>
      </xdr:nvCxnSpPr>
      <xdr:spPr>
        <a:xfrm flipV="1">
          <a:off x="8750300" y="16563448"/>
          <a:ext cx="889000" cy="2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45371</xdr:rowOff>
    </xdr:from>
    <xdr:to>
      <xdr:col>50</xdr:col>
      <xdr:colOff>165100</xdr:colOff>
      <xdr:row>96</xdr:row>
      <xdr:rowOff>146971</xdr:rowOff>
    </xdr:to>
    <xdr:sp macro="" textlink="">
      <xdr:nvSpPr>
        <xdr:cNvPr id="464" name="フローチャート: 判断 463"/>
        <xdr:cNvSpPr/>
      </xdr:nvSpPr>
      <xdr:spPr>
        <a:xfrm>
          <a:off x="9588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163498</xdr:rowOff>
    </xdr:from>
    <xdr:ext cx="534377" cy="259045"/>
    <xdr:sp macro="" textlink="">
      <xdr:nvSpPr>
        <xdr:cNvPr id="465" name="テキスト ボックス 464"/>
        <xdr:cNvSpPr txBox="1"/>
      </xdr:nvSpPr>
      <xdr:spPr>
        <a:xfrm>
          <a:off x="9372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156921</xdr:rowOff>
    </xdr:from>
    <xdr:to>
      <xdr:col>45</xdr:col>
      <xdr:colOff>177800</xdr:colOff>
      <xdr:row>96</xdr:row>
      <xdr:rowOff>125640</xdr:rowOff>
    </xdr:to>
    <xdr:cxnSp macro="">
      <xdr:nvCxnSpPr>
        <xdr:cNvPr id="466" name="直線コネクタ 465"/>
        <xdr:cNvCxnSpPr/>
      </xdr:nvCxnSpPr>
      <xdr:spPr>
        <a:xfrm>
          <a:off x="7861300" y="16444671"/>
          <a:ext cx="889000" cy="14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59677</xdr:rowOff>
    </xdr:from>
    <xdr:to>
      <xdr:col>46</xdr:col>
      <xdr:colOff>38100</xdr:colOff>
      <xdr:row>96</xdr:row>
      <xdr:rowOff>161277</xdr:rowOff>
    </xdr:to>
    <xdr:sp macro="" textlink="">
      <xdr:nvSpPr>
        <xdr:cNvPr id="467" name="フローチャート: 判断 466"/>
        <xdr:cNvSpPr/>
      </xdr:nvSpPr>
      <xdr:spPr>
        <a:xfrm>
          <a:off x="8699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xdr:rowOff>
    </xdr:from>
    <xdr:ext cx="534377" cy="259045"/>
    <xdr:sp macro="" textlink="">
      <xdr:nvSpPr>
        <xdr:cNvPr id="468" name="テキスト ボックス 467"/>
        <xdr:cNvSpPr txBox="1"/>
      </xdr:nvSpPr>
      <xdr:spPr>
        <a:xfrm>
          <a:off x="8483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148062</xdr:rowOff>
    </xdr:from>
    <xdr:to>
      <xdr:col>41</xdr:col>
      <xdr:colOff>50800</xdr:colOff>
      <xdr:row>95</xdr:row>
      <xdr:rowOff>156921</xdr:rowOff>
    </xdr:to>
    <xdr:cxnSp macro="">
      <xdr:nvCxnSpPr>
        <xdr:cNvPr id="469" name="直線コネクタ 468"/>
        <xdr:cNvCxnSpPr/>
      </xdr:nvCxnSpPr>
      <xdr:spPr>
        <a:xfrm>
          <a:off x="6972300" y="16435812"/>
          <a:ext cx="889000" cy="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73013</xdr:rowOff>
    </xdr:from>
    <xdr:to>
      <xdr:col>41</xdr:col>
      <xdr:colOff>101600</xdr:colOff>
      <xdr:row>97</xdr:row>
      <xdr:rowOff>3163</xdr:rowOff>
    </xdr:to>
    <xdr:sp macro="" textlink="">
      <xdr:nvSpPr>
        <xdr:cNvPr id="470" name="フローチャート: 判断 469"/>
        <xdr:cNvSpPr/>
      </xdr:nvSpPr>
      <xdr:spPr>
        <a:xfrm>
          <a:off x="7810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165740</xdr:rowOff>
    </xdr:from>
    <xdr:ext cx="534377" cy="259045"/>
    <xdr:sp macro="" textlink="">
      <xdr:nvSpPr>
        <xdr:cNvPr id="471" name="テキスト ボックス 470"/>
        <xdr:cNvSpPr txBox="1"/>
      </xdr:nvSpPr>
      <xdr:spPr>
        <a:xfrm>
          <a:off x="7594111" y="166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9709</xdr:rowOff>
    </xdr:from>
    <xdr:to>
      <xdr:col>36</xdr:col>
      <xdr:colOff>165100</xdr:colOff>
      <xdr:row>96</xdr:row>
      <xdr:rowOff>111309</xdr:rowOff>
    </xdr:to>
    <xdr:sp macro="" textlink="">
      <xdr:nvSpPr>
        <xdr:cNvPr id="472" name="フローチャート: 判断 471"/>
        <xdr:cNvSpPr/>
      </xdr:nvSpPr>
      <xdr:spPr>
        <a:xfrm>
          <a:off x="6921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102436</xdr:rowOff>
    </xdr:from>
    <xdr:ext cx="534377" cy="259045"/>
    <xdr:sp macro="" textlink="">
      <xdr:nvSpPr>
        <xdr:cNvPr id="473" name="テキスト ボックス 472"/>
        <xdr:cNvSpPr txBox="1"/>
      </xdr:nvSpPr>
      <xdr:spPr>
        <a:xfrm>
          <a:off x="6705111" y="165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125248</xdr:rowOff>
    </xdr:from>
    <xdr:to>
      <xdr:col>55</xdr:col>
      <xdr:colOff>50800</xdr:colOff>
      <xdr:row>97</xdr:row>
      <xdr:rowOff>55398</xdr:rowOff>
    </xdr:to>
    <xdr:sp macro="" textlink="">
      <xdr:nvSpPr>
        <xdr:cNvPr id="479" name="楕円 478"/>
        <xdr:cNvSpPr/>
      </xdr:nvSpPr>
      <xdr:spPr>
        <a:xfrm>
          <a:off x="10426700" y="1658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103675</xdr:rowOff>
    </xdr:from>
    <xdr:ext cx="534377" cy="259045"/>
    <xdr:sp macro="" textlink="">
      <xdr:nvSpPr>
        <xdr:cNvPr id="480" name="土木費該当値テキスト"/>
        <xdr:cNvSpPr txBox="1"/>
      </xdr:nvSpPr>
      <xdr:spPr>
        <a:xfrm>
          <a:off x="10528300" y="1656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53448</xdr:rowOff>
    </xdr:from>
    <xdr:to>
      <xdr:col>50</xdr:col>
      <xdr:colOff>165100</xdr:colOff>
      <xdr:row>96</xdr:row>
      <xdr:rowOff>155048</xdr:rowOff>
    </xdr:to>
    <xdr:sp macro="" textlink="">
      <xdr:nvSpPr>
        <xdr:cNvPr id="481" name="楕円 480"/>
        <xdr:cNvSpPr/>
      </xdr:nvSpPr>
      <xdr:spPr>
        <a:xfrm>
          <a:off x="9588500" y="1651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146175</xdr:rowOff>
    </xdr:from>
    <xdr:ext cx="534377" cy="259045"/>
    <xdr:sp macro="" textlink="">
      <xdr:nvSpPr>
        <xdr:cNvPr id="482" name="テキスト ボックス 481"/>
        <xdr:cNvSpPr txBox="1"/>
      </xdr:nvSpPr>
      <xdr:spPr>
        <a:xfrm>
          <a:off x="9372111" y="1660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74840</xdr:rowOff>
    </xdr:from>
    <xdr:to>
      <xdr:col>46</xdr:col>
      <xdr:colOff>38100</xdr:colOff>
      <xdr:row>97</xdr:row>
      <xdr:rowOff>4990</xdr:rowOff>
    </xdr:to>
    <xdr:sp macro="" textlink="">
      <xdr:nvSpPr>
        <xdr:cNvPr id="483" name="楕円 482"/>
        <xdr:cNvSpPr/>
      </xdr:nvSpPr>
      <xdr:spPr>
        <a:xfrm>
          <a:off x="8699500" y="1653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167567</xdr:rowOff>
    </xdr:from>
    <xdr:ext cx="534377" cy="259045"/>
    <xdr:sp macro="" textlink="">
      <xdr:nvSpPr>
        <xdr:cNvPr id="484" name="テキスト ボックス 483"/>
        <xdr:cNvSpPr txBox="1"/>
      </xdr:nvSpPr>
      <xdr:spPr>
        <a:xfrm>
          <a:off x="8483111" y="1662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106121</xdr:rowOff>
    </xdr:from>
    <xdr:to>
      <xdr:col>41</xdr:col>
      <xdr:colOff>101600</xdr:colOff>
      <xdr:row>96</xdr:row>
      <xdr:rowOff>36271</xdr:rowOff>
    </xdr:to>
    <xdr:sp macro="" textlink="">
      <xdr:nvSpPr>
        <xdr:cNvPr id="485" name="楕円 484"/>
        <xdr:cNvSpPr/>
      </xdr:nvSpPr>
      <xdr:spPr>
        <a:xfrm>
          <a:off x="7810500" y="1639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52798</xdr:rowOff>
    </xdr:from>
    <xdr:ext cx="534377" cy="259045"/>
    <xdr:sp macro="" textlink="">
      <xdr:nvSpPr>
        <xdr:cNvPr id="486" name="テキスト ボックス 485"/>
        <xdr:cNvSpPr txBox="1"/>
      </xdr:nvSpPr>
      <xdr:spPr>
        <a:xfrm>
          <a:off x="7594111" y="1616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97262</xdr:rowOff>
    </xdr:from>
    <xdr:to>
      <xdr:col>36</xdr:col>
      <xdr:colOff>165100</xdr:colOff>
      <xdr:row>96</xdr:row>
      <xdr:rowOff>27412</xdr:rowOff>
    </xdr:to>
    <xdr:sp macro="" textlink="">
      <xdr:nvSpPr>
        <xdr:cNvPr id="487" name="楕円 486"/>
        <xdr:cNvSpPr/>
      </xdr:nvSpPr>
      <xdr:spPr>
        <a:xfrm>
          <a:off x="6921500" y="1638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43939</xdr:rowOff>
    </xdr:from>
    <xdr:ext cx="534377" cy="259045"/>
    <xdr:sp macro="" textlink="">
      <xdr:nvSpPr>
        <xdr:cNvPr id="488" name="テキスト ボックス 487"/>
        <xdr:cNvSpPr txBox="1"/>
      </xdr:nvSpPr>
      <xdr:spPr>
        <a:xfrm>
          <a:off x="6705111" y="1616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5" name="直線コネクタ 514"/>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6" name="消防費最小値テキスト"/>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7" name="直線コネクタ 516"/>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18" name="消防費最大値テキスト"/>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19" name="直線コネクタ 518"/>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42600</xdr:rowOff>
    </xdr:from>
    <xdr:to>
      <xdr:col>85</xdr:col>
      <xdr:colOff>127000</xdr:colOff>
      <xdr:row>39</xdr:row>
      <xdr:rowOff>111071</xdr:rowOff>
    </xdr:to>
    <xdr:cxnSp macro="">
      <xdr:nvCxnSpPr>
        <xdr:cNvPr id="520" name="直線コネクタ 519"/>
        <xdr:cNvCxnSpPr/>
      </xdr:nvCxnSpPr>
      <xdr:spPr>
        <a:xfrm flipV="1">
          <a:off x="15481300" y="6729150"/>
          <a:ext cx="838200" cy="6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90114</xdr:rowOff>
    </xdr:from>
    <xdr:ext cx="534377" cy="259045"/>
    <xdr:sp macro="" textlink="">
      <xdr:nvSpPr>
        <xdr:cNvPr id="521" name="消防費平均値テキスト"/>
        <xdr:cNvSpPr txBox="1"/>
      </xdr:nvSpPr>
      <xdr:spPr>
        <a:xfrm>
          <a:off x="16370300" y="6262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2" name="フローチャート: 判断 521"/>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111071</xdr:rowOff>
    </xdr:from>
    <xdr:to>
      <xdr:col>81</xdr:col>
      <xdr:colOff>50800</xdr:colOff>
      <xdr:row>39</xdr:row>
      <xdr:rowOff>120541</xdr:rowOff>
    </xdr:to>
    <xdr:cxnSp macro="">
      <xdr:nvCxnSpPr>
        <xdr:cNvPr id="523" name="直線コネクタ 522"/>
        <xdr:cNvCxnSpPr/>
      </xdr:nvCxnSpPr>
      <xdr:spPr>
        <a:xfrm flipV="1">
          <a:off x="14592300" y="6797621"/>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74422</xdr:rowOff>
    </xdr:from>
    <xdr:to>
      <xdr:col>81</xdr:col>
      <xdr:colOff>101600</xdr:colOff>
      <xdr:row>38</xdr:row>
      <xdr:rowOff>4572</xdr:rowOff>
    </xdr:to>
    <xdr:sp macro="" textlink="">
      <xdr:nvSpPr>
        <xdr:cNvPr id="524" name="フローチャート: 判断 523"/>
        <xdr:cNvSpPr/>
      </xdr:nvSpPr>
      <xdr:spPr>
        <a:xfrm>
          <a:off x="15430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21099</xdr:rowOff>
    </xdr:from>
    <xdr:ext cx="534377" cy="259045"/>
    <xdr:sp macro="" textlink="">
      <xdr:nvSpPr>
        <xdr:cNvPr id="525" name="テキスト ボックス 524"/>
        <xdr:cNvSpPr txBox="1"/>
      </xdr:nvSpPr>
      <xdr:spPr>
        <a:xfrm>
          <a:off x="15214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152981</xdr:rowOff>
    </xdr:from>
    <xdr:to>
      <xdr:col>76</xdr:col>
      <xdr:colOff>114300</xdr:colOff>
      <xdr:row>39</xdr:row>
      <xdr:rowOff>120541</xdr:rowOff>
    </xdr:to>
    <xdr:cxnSp macro="">
      <xdr:nvCxnSpPr>
        <xdr:cNvPr id="526" name="直線コネクタ 525"/>
        <xdr:cNvCxnSpPr/>
      </xdr:nvCxnSpPr>
      <xdr:spPr>
        <a:xfrm>
          <a:off x="13703300" y="6668081"/>
          <a:ext cx="889000" cy="13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89227</xdr:rowOff>
    </xdr:from>
    <xdr:to>
      <xdr:col>76</xdr:col>
      <xdr:colOff>165100</xdr:colOff>
      <xdr:row>38</xdr:row>
      <xdr:rowOff>19377</xdr:rowOff>
    </xdr:to>
    <xdr:sp macro="" textlink="">
      <xdr:nvSpPr>
        <xdr:cNvPr id="527" name="フローチャート: 判断 526"/>
        <xdr:cNvSpPr/>
      </xdr:nvSpPr>
      <xdr:spPr>
        <a:xfrm>
          <a:off x="14541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35904</xdr:rowOff>
    </xdr:from>
    <xdr:ext cx="534377" cy="259045"/>
    <xdr:sp macro="" textlink="">
      <xdr:nvSpPr>
        <xdr:cNvPr id="528" name="テキスト ボックス 527"/>
        <xdr:cNvSpPr txBox="1"/>
      </xdr:nvSpPr>
      <xdr:spPr>
        <a:xfrm>
          <a:off x="14325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29101</xdr:rowOff>
    </xdr:from>
    <xdr:to>
      <xdr:col>71</xdr:col>
      <xdr:colOff>177800</xdr:colOff>
      <xdr:row>38</xdr:row>
      <xdr:rowOff>152981</xdr:rowOff>
    </xdr:to>
    <xdr:cxnSp macro="">
      <xdr:nvCxnSpPr>
        <xdr:cNvPr id="529" name="直線コネクタ 528"/>
        <xdr:cNvCxnSpPr/>
      </xdr:nvCxnSpPr>
      <xdr:spPr>
        <a:xfrm>
          <a:off x="12814300" y="6544201"/>
          <a:ext cx="889000" cy="12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68652</xdr:rowOff>
    </xdr:from>
    <xdr:to>
      <xdr:col>72</xdr:col>
      <xdr:colOff>38100</xdr:colOff>
      <xdr:row>37</xdr:row>
      <xdr:rowOff>170252</xdr:rowOff>
    </xdr:to>
    <xdr:sp macro="" textlink="">
      <xdr:nvSpPr>
        <xdr:cNvPr id="530" name="フローチャート: 判断 529"/>
        <xdr:cNvSpPr/>
      </xdr:nvSpPr>
      <xdr:spPr>
        <a:xfrm>
          <a:off x="13652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15329</xdr:rowOff>
    </xdr:from>
    <xdr:ext cx="534377" cy="259045"/>
    <xdr:sp macro="" textlink="">
      <xdr:nvSpPr>
        <xdr:cNvPr id="531" name="テキスト ボックス 530"/>
        <xdr:cNvSpPr txBox="1"/>
      </xdr:nvSpPr>
      <xdr:spPr>
        <a:xfrm>
          <a:off x="13436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50691</xdr:rowOff>
    </xdr:from>
    <xdr:to>
      <xdr:col>67</xdr:col>
      <xdr:colOff>101600</xdr:colOff>
      <xdr:row>37</xdr:row>
      <xdr:rowOff>152291</xdr:rowOff>
    </xdr:to>
    <xdr:sp macro="" textlink="">
      <xdr:nvSpPr>
        <xdr:cNvPr id="532" name="フローチャート: 判断 531"/>
        <xdr:cNvSpPr/>
      </xdr:nvSpPr>
      <xdr:spPr>
        <a:xfrm>
          <a:off x="12763500" y="63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168818</xdr:rowOff>
    </xdr:from>
    <xdr:ext cx="534377" cy="259045"/>
    <xdr:sp macro="" textlink="">
      <xdr:nvSpPr>
        <xdr:cNvPr id="533" name="テキスト ボックス 532"/>
        <xdr:cNvSpPr txBox="1"/>
      </xdr:nvSpPr>
      <xdr:spPr>
        <a:xfrm>
          <a:off x="12547111" y="61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163250</xdr:rowOff>
    </xdr:from>
    <xdr:to>
      <xdr:col>85</xdr:col>
      <xdr:colOff>177800</xdr:colOff>
      <xdr:row>39</xdr:row>
      <xdr:rowOff>93400</xdr:rowOff>
    </xdr:to>
    <xdr:sp macro="" textlink="">
      <xdr:nvSpPr>
        <xdr:cNvPr id="539" name="楕円 538"/>
        <xdr:cNvSpPr/>
      </xdr:nvSpPr>
      <xdr:spPr>
        <a:xfrm>
          <a:off x="16268700" y="667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78177</xdr:rowOff>
    </xdr:from>
    <xdr:ext cx="469744" cy="259045"/>
    <xdr:sp macro="" textlink="">
      <xdr:nvSpPr>
        <xdr:cNvPr id="540" name="消防費該当値テキスト"/>
        <xdr:cNvSpPr txBox="1"/>
      </xdr:nvSpPr>
      <xdr:spPr>
        <a:xfrm>
          <a:off x="16370300" y="659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60271</xdr:rowOff>
    </xdr:from>
    <xdr:to>
      <xdr:col>81</xdr:col>
      <xdr:colOff>101600</xdr:colOff>
      <xdr:row>39</xdr:row>
      <xdr:rowOff>161871</xdr:rowOff>
    </xdr:to>
    <xdr:sp macro="" textlink="">
      <xdr:nvSpPr>
        <xdr:cNvPr id="541" name="楕円 540"/>
        <xdr:cNvSpPr/>
      </xdr:nvSpPr>
      <xdr:spPr>
        <a:xfrm>
          <a:off x="15430500" y="674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152998</xdr:rowOff>
    </xdr:from>
    <xdr:ext cx="469744" cy="259045"/>
    <xdr:sp macro="" textlink="">
      <xdr:nvSpPr>
        <xdr:cNvPr id="542" name="テキスト ボックス 541"/>
        <xdr:cNvSpPr txBox="1"/>
      </xdr:nvSpPr>
      <xdr:spPr>
        <a:xfrm>
          <a:off x="15246428" y="683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69741</xdr:rowOff>
    </xdr:from>
    <xdr:to>
      <xdr:col>76</xdr:col>
      <xdr:colOff>165100</xdr:colOff>
      <xdr:row>39</xdr:row>
      <xdr:rowOff>171341</xdr:rowOff>
    </xdr:to>
    <xdr:sp macro="" textlink="">
      <xdr:nvSpPr>
        <xdr:cNvPr id="543" name="楕円 542"/>
        <xdr:cNvSpPr/>
      </xdr:nvSpPr>
      <xdr:spPr>
        <a:xfrm>
          <a:off x="14541500" y="675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162468</xdr:rowOff>
    </xdr:from>
    <xdr:ext cx="469744" cy="259045"/>
    <xdr:sp macro="" textlink="">
      <xdr:nvSpPr>
        <xdr:cNvPr id="544" name="テキスト ボックス 543"/>
        <xdr:cNvSpPr txBox="1"/>
      </xdr:nvSpPr>
      <xdr:spPr>
        <a:xfrm>
          <a:off x="14357428" y="684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102181</xdr:rowOff>
    </xdr:from>
    <xdr:to>
      <xdr:col>72</xdr:col>
      <xdr:colOff>38100</xdr:colOff>
      <xdr:row>39</xdr:row>
      <xdr:rowOff>32331</xdr:rowOff>
    </xdr:to>
    <xdr:sp macro="" textlink="">
      <xdr:nvSpPr>
        <xdr:cNvPr id="545" name="楕円 544"/>
        <xdr:cNvSpPr/>
      </xdr:nvSpPr>
      <xdr:spPr>
        <a:xfrm>
          <a:off x="13652500" y="661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23458</xdr:rowOff>
    </xdr:from>
    <xdr:ext cx="534377" cy="259045"/>
    <xdr:sp macro="" textlink="">
      <xdr:nvSpPr>
        <xdr:cNvPr id="546" name="テキスト ボックス 545"/>
        <xdr:cNvSpPr txBox="1"/>
      </xdr:nvSpPr>
      <xdr:spPr>
        <a:xfrm>
          <a:off x="13436111" y="671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149751</xdr:rowOff>
    </xdr:from>
    <xdr:to>
      <xdr:col>67</xdr:col>
      <xdr:colOff>101600</xdr:colOff>
      <xdr:row>38</xdr:row>
      <xdr:rowOff>79901</xdr:rowOff>
    </xdr:to>
    <xdr:sp macro="" textlink="">
      <xdr:nvSpPr>
        <xdr:cNvPr id="547" name="楕円 546"/>
        <xdr:cNvSpPr/>
      </xdr:nvSpPr>
      <xdr:spPr>
        <a:xfrm>
          <a:off x="12763500" y="649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71028</xdr:rowOff>
    </xdr:from>
    <xdr:ext cx="534377" cy="259045"/>
    <xdr:sp macro="" textlink="">
      <xdr:nvSpPr>
        <xdr:cNvPr id="548" name="テキスト ボックス 547"/>
        <xdr:cNvSpPr txBox="1"/>
      </xdr:nvSpPr>
      <xdr:spPr>
        <a:xfrm>
          <a:off x="12547111" y="658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5" name="直線コネクタ 574"/>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6" name="教育費最小値テキスト"/>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7" name="直線コネクタ 576"/>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78" name="教育費最大値テキスト"/>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79" name="直線コネクタ 578"/>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161254</xdr:rowOff>
    </xdr:from>
    <xdr:to>
      <xdr:col>85</xdr:col>
      <xdr:colOff>127000</xdr:colOff>
      <xdr:row>56</xdr:row>
      <xdr:rowOff>9888</xdr:rowOff>
    </xdr:to>
    <xdr:cxnSp macro="">
      <xdr:nvCxnSpPr>
        <xdr:cNvPr id="580" name="直線コネクタ 579"/>
        <xdr:cNvCxnSpPr/>
      </xdr:nvCxnSpPr>
      <xdr:spPr>
        <a:xfrm flipV="1">
          <a:off x="15481300" y="9591004"/>
          <a:ext cx="8382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104136</xdr:rowOff>
    </xdr:from>
    <xdr:ext cx="534377" cy="259045"/>
    <xdr:sp macro="" textlink="">
      <xdr:nvSpPr>
        <xdr:cNvPr id="581" name="教育費平均値テキスト"/>
        <xdr:cNvSpPr txBox="1"/>
      </xdr:nvSpPr>
      <xdr:spPr>
        <a:xfrm>
          <a:off x="16370300" y="936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2" name="フローチャート: 判断 581"/>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9888</xdr:rowOff>
    </xdr:from>
    <xdr:to>
      <xdr:col>81</xdr:col>
      <xdr:colOff>50800</xdr:colOff>
      <xdr:row>56</xdr:row>
      <xdr:rowOff>142476</xdr:rowOff>
    </xdr:to>
    <xdr:cxnSp macro="">
      <xdr:nvCxnSpPr>
        <xdr:cNvPr id="583" name="直線コネクタ 582"/>
        <xdr:cNvCxnSpPr/>
      </xdr:nvCxnSpPr>
      <xdr:spPr>
        <a:xfrm flipV="1">
          <a:off x="14592300" y="961108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33546</xdr:rowOff>
    </xdr:from>
    <xdr:to>
      <xdr:col>81</xdr:col>
      <xdr:colOff>101600</xdr:colOff>
      <xdr:row>55</xdr:row>
      <xdr:rowOff>135146</xdr:rowOff>
    </xdr:to>
    <xdr:sp macro="" textlink="">
      <xdr:nvSpPr>
        <xdr:cNvPr id="584" name="フローチャート: 判断 583"/>
        <xdr:cNvSpPr/>
      </xdr:nvSpPr>
      <xdr:spPr>
        <a:xfrm>
          <a:off x="15430500" y="9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151673</xdr:rowOff>
    </xdr:from>
    <xdr:ext cx="534377" cy="259045"/>
    <xdr:sp macro="" textlink="">
      <xdr:nvSpPr>
        <xdr:cNvPr id="585" name="テキスト ボックス 584"/>
        <xdr:cNvSpPr txBox="1"/>
      </xdr:nvSpPr>
      <xdr:spPr>
        <a:xfrm>
          <a:off x="15214111" y="923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11815</xdr:rowOff>
    </xdr:from>
    <xdr:to>
      <xdr:col>76</xdr:col>
      <xdr:colOff>114300</xdr:colOff>
      <xdr:row>56</xdr:row>
      <xdr:rowOff>142476</xdr:rowOff>
    </xdr:to>
    <xdr:cxnSp macro="">
      <xdr:nvCxnSpPr>
        <xdr:cNvPr id="586" name="直線コネクタ 585"/>
        <xdr:cNvCxnSpPr/>
      </xdr:nvCxnSpPr>
      <xdr:spPr>
        <a:xfrm>
          <a:off x="13703300" y="9613015"/>
          <a:ext cx="889000" cy="13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71886</xdr:rowOff>
    </xdr:from>
    <xdr:to>
      <xdr:col>76</xdr:col>
      <xdr:colOff>165100</xdr:colOff>
      <xdr:row>56</xdr:row>
      <xdr:rowOff>2036</xdr:rowOff>
    </xdr:to>
    <xdr:sp macro="" textlink="">
      <xdr:nvSpPr>
        <xdr:cNvPr id="587" name="フローチャート: 判断 586"/>
        <xdr:cNvSpPr/>
      </xdr:nvSpPr>
      <xdr:spPr>
        <a:xfrm>
          <a:off x="14541500" y="950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18563</xdr:rowOff>
    </xdr:from>
    <xdr:ext cx="534377" cy="259045"/>
    <xdr:sp macro="" textlink="">
      <xdr:nvSpPr>
        <xdr:cNvPr id="588" name="テキスト ボックス 587"/>
        <xdr:cNvSpPr txBox="1"/>
      </xdr:nvSpPr>
      <xdr:spPr>
        <a:xfrm>
          <a:off x="14325111" y="927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105312</xdr:rowOff>
    </xdr:from>
    <xdr:to>
      <xdr:col>71</xdr:col>
      <xdr:colOff>177800</xdr:colOff>
      <xdr:row>56</xdr:row>
      <xdr:rowOff>11815</xdr:rowOff>
    </xdr:to>
    <xdr:cxnSp macro="">
      <xdr:nvCxnSpPr>
        <xdr:cNvPr id="589" name="直線コネクタ 588"/>
        <xdr:cNvCxnSpPr/>
      </xdr:nvCxnSpPr>
      <xdr:spPr>
        <a:xfrm>
          <a:off x="12814300" y="9535062"/>
          <a:ext cx="889000" cy="7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155945</xdr:rowOff>
    </xdr:from>
    <xdr:to>
      <xdr:col>72</xdr:col>
      <xdr:colOff>38100</xdr:colOff>
      <xdr:row>55</xdr:row>
      <xdr:rowOff>86095</xdr:rowOff>
    </xdr:to>
    <xdr:sp macro="" textlink="">
      <xdr:nvSpPr>
        <xdr:cNvPr id="590" name="フローチャート: 判断 589"/>
        <xdr:cNvSpPr/>
      </xdr:nvSpPr>
      <xdr:spPr>
        <a:xfrm>
          <a:off x="136525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102622</xdr:rowOff>
    </xdr:from>
    <xdr:ext cx="534377" cy="259045"/>
    <xdr:sp macro="" textlink="">
      <xdr:nvSpPr>
        <xdr:cNvPr id="591" name="テキスト ボックス 590"/>
        <xdr:cNvSpPr txBox="1"/>
      </xdr:nvSpPr>
      <xdr:spPr>
        <a:xfrm>
          <a:off x="13436111" y="918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34951</xdr:rowOff>
    </xdr:from>
    <xdr:to>
      <xdr:col>67</xdr:col>
      <xdr:colOff>101600</xdr:colOff>
      <xdr:row>55</xdr:row>
      <xdr:rowOff>136551</xdr:rowOff>
    </xdr:to>
    <xdr:sp macro="" textlink="">
      <xdr:nvSpPr>
        <xdr:cNvPr id="592" name="フローチャート: 判断 591"/>
        <xdr:cNvSpPr/>
      </xdr:nvSpPr>
      <xdr:spPr>
        <a:xfrm>
          <a:off x="12763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153078</xdr:rowOff>
    </xdr:from>
    <xdr:ext cx="534377" cy="259045"/>
    <xdr:sp macro="" textlink="">
      <xdr:nvSpPr>
        <xdr:cNvPr id="593" name="テキスト ボックス 592"/>
        <xdr:cNvSpPr txBox="1"/>
      </xdr:nvSpPr>
      <xdr:spPr>
        <a:xfrm>
          <a:off x="12547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110454</xdr:rowOff>
    </xdr:from>
    <xdr:to>
      <xdr:col>85</xdr:col>
      <xdr:colOff>177800</xdr:colOff>
      <xdr:row>56</xdr:row>
      <xdr:rowOff>40604</xdr:rowOff>
    </xdr:to>
    <xdr:sp macro="" textlink="">
      <xdr:nvSpPr>
        <xdr:cNvPr id="599" name="楕円 598"/>
        <xdr:cNvSpPr/>
      </xdr:nvSpPr>
      <xdr:spPr>
        <a:xfrm>
          <a:off x="16268700" y="954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88881</xdr:rowOff>
    </xdr:from>
    <xdr:ext cx="534377" cy="259045"/>
    <xdr:sp macro="" textlink="">
      <xdr:nvSpPr>
        <xdr:cNvPr id="600" name="教育費該当値テキスト"/>
        <xdr:cNvSpPr txBox="1"/>
      </xdr:nvSpPr>
      <xdr:spPr>
        <a:xfrm>
          <a:off x="16370300" y="951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130538</xdr:rowOff>
    </xdr:from>
    <xdr:to>
      <xdr:col>81</xdr:col>
      <xdr:colOff>101600</xdr:colOff>
      <xdr:row>56</xdr:row>
      <xdr:rowOff>60688</xdr:rowOff>
    </xdr:to>
    <xdr:sp macro="" textlink="">
      <xdr:nvSpPr>
        <xdr:cNvPr id="601" name="楕円 600"/>
        <xdr:cNvSpPr/>
      </xdr:nvSpPr>
      <xdr:spPr>
        <a:xfrm>
          <a:off x="15430500" y="956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51815</xdr:rowOff>
    </xdr:from>
    <xdr:ext cx="534377" cy="259045"/>
    <xdr:sp macro="" textlink="">
      <xdr:nvSpPr>
        <xdr:cNvPr id="602" name="テキスト ボックス 601"/>
        <xdr:cNvSpPr txBox="1"/>
      </xdr:nvSpPr>
      <xdr:spPr>
        <a:xfrm>
          <a:off x="15214111" y="965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91676</xdr:rowOff>
    </xdr:from>
    <xdr:to>
      <xdr:col>76</xdr:col>
      <xdr:colOff>165100</xdr:colOff>
      <xdr:row>57</xdr:row>
      <xdr:rowOff>21826</xdr:rowOff>
    </xdr:to>
    <xdr:sp macro="" textlink="">
      <xdr:nvSpPr>
        <xdr:cNvPr id="603" name="楕円 602"/>
        <xdr:cNvSpPr/>
      </xdr:nvSpPr>
      <xdr:spPr>
        <a:xfrm>
          <a:off x="14541500" y="96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12953</xdr:rowOff>
    </xdr:from>
    <xdr:ext cx="534377" cy="259045"/>
    <xdr:sp macro="" textlink="">
      <xdr:nvSpPr>
        <xdr:cNvPr id="604" name="テキスト ボックス 603"/>
        <xdr:cNvSpPr txBox="1"/>
      </xdr:nvSpPr>
      <xdr:spPr>
        <a:xfrm>
          <a:off x="14325111" y="978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132465</xdr:rowOff>
    </xdr:from>
    <xdr:to>
      <xdr:col>72</xdr:col>
      <xdr:colOff>38100</xdr:colOff>
      <xdr:row>56</xdr:row>
      <xdr:rowOff>62615</xdr:rowOff>
    </xdr:to>
    <xdr:sp macro="" textlink="">
      <xdr:nvSpPr>
        <xdr:cNvPr id="605" name="楕円 604"/>
        <xdr:cNvSpPr/>
      </xdr:nvSpPr>
      <xdr:spPr>
        <a:xfrm>
          <a:off x="13652500" y="956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53742</xdr:rowOff>
    </xdr:from>
    <xdr:ext cx="534377" cy="259045"/>
    <xdr:sp macro="" textlink="">
      <xdr:nvSpPr>
        <xdr:cNvPr id="606" name="テキスト ボックス 605"/>
        <xdr:cNvSpPr txBox="1"/>
      </xdr:nvSpPr>
      <xdr:spPr>
        <a:xfrm>
          <a:off x="13436111" y="965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54512</xdr:rowOff>
    </xdr:from>
    <xdr:to>
      <xdr:col>67</xdr:col>
      <xdr:colOff>101600</xdr:colOff>
      <xdr:row>55</xdr:row>
      <xdr:rowOff>156112</xdr:rowOff>
    </xdr:to>
    <xdr:sp macro="" textlink="">
      <xdr:nvSpPr>
        <xdr:cNvPr id="607" name="楕円 606"/>
        <xdr:cNvSpPr/>
      </xdr:nvSpPr>
      <xdr:spPr>
        <a:xfrm>
          <a:off x="12763500" y="948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147239</xdr:rowOff>
    </xdr:from>
    <xdr:ext cx="534377" cy="259045"/>
    <xdr:sp macro="" textlink="">
      <xdr:nvSpPr>
        <xdr:cNvPr id="608" name="テキスト ボックス 607"/>
        <xdr:cNvSpPr txBox="1"/>
      </xdr:nvSpPr>
      <xdr:spPr>
        <a:xfrm>
          <a:off x="12547111" y="957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2" name="直線コネクタ 631"/>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5" name="災害復旧費最大値テキスト"/>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6" name="直線コネクタ 635"/>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158789</xdr:rowOff>
    </xdr:from>
    <xdr:to>
      <xdr:col>85</xdr:col>
      <xdr:colOff>127000</xdr:colOff>
      <xdr:row>79</xdr:row>
      <xdr:rowOff>140</xdr:rowOff>
    </xdr:to>
    <xdr:cxnSp macro="">
      <xdr:nvCxnSpPr>
        <xdr:cNvPr id="637" name="直線コネクタ 636"/>
        <xdr:cNvCxnSpPr/>
      </xdr:nvCxnSpPr>
      <xdr:spPr>
        <a:xfrm flipV="1">
          <a:off x="15481300" y="13531889"/>
          <a:ext cx="8382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106291</xdr:rowOff>
    </xdr:from>
    <xdr:ext cx="469744" cy="259045"/>
    <xdr:sp macro="" textlink="">
      <xdr:nvSpPr>
        <xdr:cNvPr id="638" name="災害復旧費平均値テキスト"/>
        <xdr:cNvSpPr txBox="1"/>
      </xdr:nvSpPr>
      <xdr:spPr>
        <a:xfrm>
          <a:off x="16370300" y="13307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39" name="フローチャート: 判断 638"/>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162903</xdr:rowOff>
    </xdr:from>
    <xdr:to>
      <xdr:col>81</xdr:col>
      <xdr:colOff>50800</xdr:colOff>
      <xdr:row>79</xdr:row>
      <xdr:rowOff>140</xdr:rowOff>
    </xdr:to>
    <xdr:cxnSp macro="">
      <xdr:nvCxnSpPr>
        <xdr:cNvPr id="640" name="直線コネクタ 639"/>
        <xdr:cNvCxnSpPr/>
      </xdr:nvCxnSpPr>
      <xdr:spPr>
        <a:xfrm>
          <a:off x="14592300" y="13536003"/>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112561</xdr:rowOff>
    </xdr:from>
    <xdr:to>
      <xdr:col>81</xdr:col>
      <xdr:colOff>101600</xdr:colOff>
      <xdr:row>79</xdr:row>
      <xdr:rowOff>42711</xdr:rowOff>
    </xdr:to>
    <xdr:sp macro="" textlink="">
      <xdr:nvSpPr>
        <xdr:cNvPr id="641" name="フローチャート: 判断 640"/>
        <xdr:cNvSpPr/>
      </xdr:nvSpPr>
      <xdr:spPr>
        <a:xfrm>
          <a:off x="15430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59238</xdr:rowOff>
    </xdr:from>
    <xdr:ext cx="469744" cy="259045"/>
    <xdr:sp macro="" textlink="">
      <xdr:nvSpPr>
        <xdr:cNvPr id="642" name="テキスト ボックス 641"/>
        <xdr:cNvSpPr txBox="1"/>
      </xdr:nvSpPr>
      <xdr:spPr>
        <a:xfrm>
          <a:off x="15246428"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156502</xdr:rowOff>
    </xdr:from>
    <xdr:to>
      <xdr:col>76</xdr:col>
      <xdr:colOff>114300</xdr:colOff>
      <xdr:row>78</xdr:row>
      <xdr:rowOff>162903</xdr:rowOff>
    </xdr:to>
    <xdr:cxnSp macro="">
      <xdr:nvCxnSpPr>
        <xdr:cNvPr id="643" name="直線コネクタ 642"/>
        <xdr:cNvCxnSpPr/>
      </xdr:nvCxnSpPr>
      <xdr:spPr>
        <a:xfrm>
          <a:off x="13703300" y="13529602"/>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113018</xdr:rowOff>
    </xdr:from>
    <xdr:to>
      <xdr:col>76</xdr:col>
      <xdr:colOff>165100</xdr:colOff>
      <xdr:row>79</xdr:row>
      <xdr:rowOff>43168</xdr:rowOff>
    </xdr:to>
    <xdr:sp macro="" textlink="">
      <xdr:nvSpPr>
        <xdr:cNvPr id="644" name="フローチャート: 判断 643"/>
        <xdr:cNvSpPr/>
      </xdr:nvSpPr>
      <xdr:spPr>
        <a:xfrm>
          <a:off x="14541500" y="134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34295</xdr:rowOff>
    </xdr:from>
    <xdr:ext cx="469744" cy="259045"/>
    <xdr:sp macro="" textlink="">
      <xdr:nvSpPr>
        <xdr:cNvPr id="645" name="テキスト ボックス 644"/>
        <xdr:cNvSpPr txBox="1"/>
      </xdr:nvSpPr>
      <xdr:spPr>
        <a:xfrm>
          <a:off x="14357428" y="1357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156502</xdr:rowOff>
    </xdr:from>
    <xdr:to>
      <xdr:col>71</xdr:col>
      <xdr:colOff>177800</xdr:colOff>
      <xdr:row>79</xdr:row>
      <xdr:rowOff>10961</xdr:rowOff>
    </xdr:to>
    <xdr:cxnSp macro="">
      <xdr:nvCxnSpPr>
        <xdr:cNvPr id="646" name="直線コネクタ 645"/>
        <xdr:cNvCxnSpPr/>
      </xdr:nvCxnSpPr>
      <xdr:spPr>
        <a:xfrm flipV="1">
          <a:off x="12814300" y="13529602"/>
          <a:ext cx="889000" cy="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125933</xdr:rowOff>
    </xdr:from>
    <xdr:to>
      <xdr:col>72</xdr:col>
      <xdr:colOff>38100</xdr:colOff>
      <xdr:row>79</xdr:row>
      <xdr:rowOff>56083</xdr:rowOff>
    </xdr:to>
    <xdr:sp macro="" textlink="">
      <xdr:nvSpPr>
        <xdr:cNvPr id="647" name="フローチャート: 判断 646"/>
        <xdr:cNvSpPr/>
      </xdr:nvSpPr>
      <xdr:spPr>
        <a:xfrm>
          <a:off x="136525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47210</xdr:rowOff>
    </xdr:from>
    <xdr:ext cx="469744" cy="259045"/>
    <xdr:sp macro="" textlink="">
      <xdr:nvSpPr>
        <xdr:cNvPr id="648" name="テキスト ボックス 647"/>
        <xdr:cNvSpPr txBox="1"/>
      </xdr:nvSpPr>
      <xdr:spPr>
        <a:xfrm>
          <a:off x="13468428" y="1359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128333</xdr:rowOff>
    </xdr:from>
    <xdr:to>
      <xdr:col>67</xdr:col>
      <xdr:colOff>101600</xdr:colOff>
      <xdr:row>79</xdr:row>
      <xdr:rowOff>58483</xdr:rowOff>
    </xdr:to>
    <xdr:sp macro="" textlink="">
      <xdr:nvSpPr>
        <xdr:cNvPr id="649" name="フローチャート: 判断 648"/>
        <xdr:cNvSpPr/>
      </xdr:nvSpPr>
      <xdr:spPr>
        <a:xfrm>
          <a:off x="12763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75010</xdr:rowOff>
    </xdr:from>
    <xdr:ext cx="378565" cy="259045"/>
    <xdr:sp macro="" textlink="">
      <xdr:nvSpPr>
        <xdr:cNvPr id="650" name="テキスト ボックス 649"/>
        <xdr:cNvSpPr txBox="1"/>
      </xdr:nvSpPr>
      <xdr:spPr>
        <a:xfrm>
          <a:off x="12625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56" name="楕円 655"/>
        <xdr:cNvSpPr/>
      </xdr:nvSpPr>
      <xdr:spPr>
        <a:xfrm>
          <a:off x="16268700" y="1348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61842</xdr:rowOff>
    </xdr:from>
    <xdr:ext cx="469744" cy="259045"/>
    <xdr:sp macro="" textlink="">
      <xdr:nvSpPr>
        <xdr:cNvPr id="657" name="災害復旧費該当値テキスト"/>
        <xdr:cNvSpPr txBox="1"/>
      </xdr:nvSpPr>
      <xdr:spPr>
        <a:xfrm>
          <a:off x="16370300" y="1343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120790</xdr:rowOff>
    </xdr:from>
    <xdr:to>
      <xdr:col>81</xdr:col>
      <xdr:colOff>101600</xdr:colOff>
      <xdr:row>79</xdr:row>
      <xdr:rowOff>50940</xdr:rowOff>
    </xdr:to>
    <xdr:sp macro="" textlink="">
      <xdr:nvSpPr>
        <xdr:cNvPr id="658" name="楕円 657"/>
        <xdr:cNvSpPr/>
      </xdr:nvSpPr>
      <xdr:spPr>
        <a:xfrm>
          <a:off x="15430500" y="134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42067</xdr:rowOff>
    </xdr:from>
    <xdr:ext cx="469744" cy="259045"/>
    <xdr:sp macro="" textlink="">
      <xdr:nvSpPr>
        <xdr:cNvPr id="659" name="テキスト ボックス 658"/>
        <xdr:cNvSpPr txBox="1"/>
      </xdr:nvSpPr>
      <xdr:spPr>
        <a:xfrm>
          <a:off x="15246428" y="135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112103</xdr:rowOff>
    </xdr:from>
    <xdr:to>
      <xdr:col>76</xdr:col>
      <xdr:colOff>165100</xdr:colOff>
      <xdr:row>79</xdr:row>
      <xdr:rowOff>42253</xdr:rowOff>
    </xdr:to>
    <xdr:sp macro="" textlink="">
      <xdr:nvSpPr>
        <xdr:cNvPr id="660" name="楕円 659"/>
        <xdr:cNvSpPr/>
      </xdr:nvSpPr>
      <xdr:spPr>
        <a:xfrm>
          <a:off x="14541500" y="1348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58780</xdr:rowOff>
    </xdr:from>
    <xdr:ext cx="469744" cy="259045"/>
    <xdr:sp macro="" textlink="">
      <xdr:nvSpPr>
        <xdr:cNvPr id="661" name="テキスト ボックス 660"/>
        <xdr:cNvSpPr txBox="1"/>
      </xdr:nvSpPr>
      <xdr:spPr>
        <a:xfrm>
          <a:off x="14357428" y="1326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105702</xdr:rowOff>
    </xdr:from>
    <xdr:to>
      <xdr:col>72</xdr:col>
      <xdr:colOff>38100</xdr:colOff>
      <xdr:row>79</xdr:row>
      <xdr:rowOff>35852</xdr:rowOff>
    </xdr:to>
    <xdr:sp macro="" textlink="">
      <xdr:nvSpPr>
        <xdr:cNvPr id="662" name="楕円 661"/>
        <xdr:cNvSpPr/>
      </xdr:nvSpPr>
      <xdr:spPr>
        <a:xfrm>
          <a:off x="13652500" y="1347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52379</xdr:rowOff>
    </xdr:from>
    <xdr:ext cx="469744" cy="259045"/>
    <xdr:sp macro="" textlink="">
      <xdr:nvSpPr>
        <xdr:cNvPr id="663" name="テキスト ボックス 662"/>
        <xdr:cNvSpPr txBox="1"/>
      </xdr:nvSpPr>
      <xdr:spPr>
        <a:xfrm>
          <a:off x="13468428" y="1325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131611</xdr:rowOff>
    </xdr:from>
    <xdr:to>
      <xdr:col>67</xdr:col>
      <xdr:colOff>101600</xdr:colOff>
      <xdr:row>79</xdr:row>
      <xdr:rowOff>61761</xdr:rowOff>
    </xdr:to>
    <xdr:sp macro="" textlink="">
      <xdr:nvSpPr>
        <xdr:cNvPr id="664" name="楕円 663"/>
        <xdr:cNvSpPr/>
      </xdr:nvSpPr>
      <xdr:spPr>
        <a:xfrm>
          <a:off x="12763500" y="1350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52888</xdr:rowOff>
    </xdr:from>
    <xdr:ext cx="378565" cy="259045"/>
    <xdr:sp macro="" textlink="">
      <xdr:nvSpPr>
        <xdr:cNvPr id="665" name="テキスト ボックス 664"/>
        <xdr:cNvSpPr txBox="1"/>
      </xdr:nvSpPr>
      <xdr:spPr>
        <a:xfrm>
          <a:off x="12625017" y="13597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2" name="テキスト ボックス 681"/>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6" name="直線コネクタ 685"/>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7" name="公債費最小値テキスト"/>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88" name="直線コネクタ 687"/>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89" name="公債費最大値テキスト"/>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90" name="直線コネクタ 689"/>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139557</xdr:rowOff>
    </xdr:from>
    <xdr:to>
      <xdr:col>85</xdr:col>
      <xdr:colOff>127000</xdr:colOff>
      <xdr:row>95</xdr:row>
      <xdr:rowOff>397</xdr:rowOff>
    </xdr:to>
    <xdr:cxnSp macro="">
      <xdr:nvCxnSpPr>
        <xdr:cNvPr id="691" name="直線コネクタ 690"/>
        <xdr:cNvCxnSpPr/>
      </xdr:nvCxnSpPr>
      <xdr:spPr>
        <a:xfrm flipV="1">
          <a:off x="15481300" y="16255857"/>
          <a:ext cx="838200" cy="3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124220</xdr:rowOff>
    </xdr:from>
    <xdr:ext cx="534377" cy="259045"/>
    <xdr:sp macro="" textlink="">
      <xdr:nvSpPr>
        <xdr:cNvPr id="692" name="公債費平均値テキスト"/>
        <xdr:cNvSpPr txBox="1"/>
      </xdr:nvSpPr>
      <xdr:spPr>
        <a:xfrm>
          <a:off x="16370300" y="1624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93" name="フローチャート: 判断 692"/>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159789</xdr:rowOff>
    </xdr:from>
    <xdr:to>
      <xdr:col>81</xdr:col>
      <xdr:colOff>50800</xdr:colOff>
      <xdr:row>95</xdr:row>
      <xdr:rowOff>397</xdr:rowOff>
    </xdr:to>
    <xdr:cxnSp macro="">
      <xdr:nvCxnSpPr>
        <xdr:cNvPr id="694" name="直線コネクタ 693"/>
        <xdr:cNvCxnSpPr/>
      </xdr:nvCxnSpPr>
      <xdr:spPr>
        <a:xfrm>
          <a:off x="14592300" y="16276089"/>
          <a:ext cx="889000" cy="1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144765</xdr:rowOff>
    </xdr:from>
    <xdr:to>
      <xdr:col>81</xdr:col>
      <xdr:colOff>101600</xdr:colOff>
      <xdr:row>95</xdr:row>
      <xdr:rowOff>74915</xdr:rowOff>
    </xdr:to>
    <xdr:sp macro="" textlink="">
      <xdr:nvSpPr>
        <xdr:cNvPr id="695" name="フローチャート: 判断 694"/>
        <xdr:cNvSpPr/>
      </xdr:nvSpPr>
      <xdr:spPr>
        <a:xfrm>
          <a:off x="15430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66042</xdr:rowOff>
    </xdr:from>
    <xdr:ext cx="534377" cy="259045"/>
    <xdr:sp macro="" textlink="">
      <xdr:nvSpPr>
        <xdr:cNvPr id="696" name="テキスト ボックス 695"/>
        <xdr:cNvSpPr txBox="1"/>
      </xdr:nvSpPr>
      <xdr:spPr>
        <a:xfrm>
          <a:off x="15214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96410</xdr:rowOff>
    </xdr:from>
    <xdr:to>
      <xdr:col>76</xdr:col>
      <xdr:colOff>114300</xdr:colOff>
      <xdr:row>94</xdr:row>
      <xdr:rowOff>159789</xdr:rowOff>
    </xdr:to>
    <xdr:cxnSp macro="">
      <xdr:nvCxnSpPr>
        <xdr:cNvPr id="697" name="直線コネクタ 696"/>
        <xdr:cNvCxnSpPr/>
      </xdr:nvCxnSpPr>
      <xdr:spPr>
        <a:xfrm>
          <a:off x="13703300" y="16212710"/>
          <a:ext cx="889000" cy="6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134020</xdr:rowOff>
    </xdr:from>
    <xdr:to>
      <xdr:col>76</xdr:col>
      <xdr:colOff>165100</xdr:colOff>
      <xdr:row>95</xdr:row>
      <xdr:rowOff>64170</xdr:rowOff>
    </xdr:to>
    <xdr:sp macro="" textlink="">
      <xdr:nvSpPr>
        <xdr:cNvPr id="698" name="フローチャート: 判断 697"/>
        <xdr:cNvSpPr/>
      </xdr:nvSpPr>
      <xdr:spPr>
        <a:xfrm>
          <a:off x="14541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55297</xdr:rowOff>
    </xdr:from>
    <xdr:ext cx="534377" cy="259045"/>
    <xdr:sp macro="" textlink="">
      <xdr:nvSpPr>
        <xdr:cNvPr id="699" name="テキスト ボックス 698"/>
        <xdr:cNvSpPr txBox="1"/>
      </xdr:nvSpPr>
      <xdr:spPr>
        <a:xfrm>
          <a:off x="14325111" y="163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61091</xdr:rowOff>
    </xdr:from>
    <xdr:to>
      <xdr:col>71</xdr:col>
      <xdr:colOff>177800</xdr:colOff>
      <xdr:row>94</xdr:row>
      <xdr:rowOff>96410</xdr:rowOff>
    </xdr:to>
    <xdr:cxnSp macro="">
      <xdr:nvCxnSpPr>
        <xdr:cNvPr id="700" name="直線コネクタ 699"/>
        <xdr:cNvCxnSpPr/>
      </xdr:nvCxnSpPr>
      <xdr:spPr>
        <a:xfrm>
          <a:off x="12814300" y="16177391"/>
          <a:ext cx="8890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129048</xdr:rowOff>
    </xdr:from>
    <xdr:to>
      <xdr:col>72</xdr:col>
      <xdr:colOff>38100</xdr:colOff>
      <xdr:row>95</xdr:row>
      <xdr:rowOff>59198</xdr:rowOff>
    </xdr:to>
    <xdr:sp macro="" textlink="">
      <xdr:nvSpPr>
        <xdr:cNvPr id="701" name="フローチャート: 判断 700"/>
        <xdr:cNvSpPr/>
      </xdr:nvSpPr>
      <xdr:spPr>
        <a:xfrm>
          <a:off x="13652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50325</xdr:rowOff>
    </xdr:from>
    <xdr:ext cx="534377" cy="259045"/>
    <xdr:sp macro="" textlink="">
      <xdr:nvSpPr>
        <xdr:cNvPr id="702" name="テキスト ボックス 701"/>
        <xdr:cNvSpPr txBox="1"/>
      </xdr:nvSpPr>
      <xdr:spPr>
        <a:xfrm>
          <a:off x="13436111" y="1633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65926</xdr:rowOff>
    </xdr:from>
    <xdr:to>
      <xdr:col>67</xdr:col>
      <xdr:colOff>101600</xdr:colOff>
      <xdr:row>94</xdr:row>
      <xdr:rowOff>167526</xdr:rowOff>
    </xdr:to>
    <xdr:sp macro="" textlink="">
      <xdr:nvSpPr>
        <xdr:cNvPr id="703" name="フローチャート: 判断 702"/>
        <xdr:cNvSpPr/>
      </xdr:nvSpPr>
      <xdr:spPr>
        <a:xfrm>
          <a:off x="12763500" y="1618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158653</xdr:rowOff>
    </xdr:from>
    <xdr:ext cx="534377" cy="259045"/>
    <xdr:sp macro="" textlink="">
      <xdr:nvSpPr>
        <xdr:cNvPr id="704" name="テキスト ボックス 703"/>
        <xdr:cNvSpPr txBox="1"/>
      </xdr:nvSpPr>
      <xdr:spPr>
        <a:xfrm>
          <a:off x="12547111" y="1627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88757</xdr:rowOff>
    </xdr:from>
    <xdr:to>
      <xdr:col>85</xdr:col>
      <xdr:colOff>177800</xdr:colOff>
      <xdr:row>95</xdr:row>
      <xdr:rowOff>18907</xdr:rowOff>
    </xdr:to>
    <xdr:sp macro="" textlink="">
      <xdr:nvSpPr>
        <xdr:cNvPr id="710" name="楕円 709"/>
        <xdr:cNvSpPr/>
      </xdr:nvSpPr>
      <xdr:spPr>
        <a:xfrm>
          <a:off x="16268700" y="1620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111634</xdr:rowOff>
    </xdr:from>
    <xdr:ext cx="534377" cy="259045"/>
    <xdr:sp macro="" textlink="">
      <xdr:nvSpPr>
        <xdr:cNvPr id="711" name="公債費該当値テキスト"/>
        <xdr:cNvSpPr txBox="1"/>
      </xdr:nvSpPr>
      <xdr:spPr>
        <a:xfrm>
          <a:off x="16370300" y="1605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121047</xdr:rowOff>
    </xdr:from>
    <xdr:to>
      <xdr:col>81</xdr:col>
      <xdr:colOff>101600</xdr:colOff>
      <xdr:row>95</xdr:row>
      <xdr:rowOff>51197</xdr:rowOff>
    </xdr:to>
    <xdr:sp macro="" textlink="">
      <xdr:nvSpPr>
        <xdr:cNvPr id="712" name="楕円 711"/>
        <xdr:cNvSpPr/>
      </xdr:nvSpPr>
      <xdr:spPr>
        <a:xfrm>
          <a:off x="15430500" y="1623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67724</xdr:rowOff>
    </xdr:from>
    <xdr:ext cx="534377" cy="259045"/>
    <xdr:sp macro="" textlink="">
      <xdr:nvSpPr>
        <xdr:cNvPr id="713" name="テキスト ボックス 712"/>
        <xdr:cNvSpPr txBox="1"/>
      </xdr:nvSpPr>
      <xdr:spPr>
        <a:xfrm>
          <a:off x="15214111" y="1601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108989</xdr:rowOff>
    </xdr:from>
    <xdr:to>
      <xdr:col>76</xdr:col>
      <xdr:colOff>165100</xdr:colOff>
      <xdr:row>95</xdr:row>
      <xdr:rowOff>39139</xdr:rowOff>
    </xdr:to>
    <xdr:sp macro="" textlink="">
      <xdr:nvSpPr>
        <xdr:cNvPr id="714" name="楕円 713"/>
        <xdr:cNvSpPr/>
      </xdr:nvSpPr>
      <xdr:spPr>
        <a:xfrm>
          <a:off x="14541500" y="1622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55666</xdr:rowOff>
    </xdr:from>
    <xdr:ext cx="534377" cy="259045"/>
    <xdr:sp macro="" textlink="">
      <xdr:nvSpPr>
        <xdr:cNvPr id="715" name="テキスト ボックス 714"/>
        <xdr:cNvSpPr txBox="1"/>
      </xdr:nvSpPr>
      <xdr:spPr>
        <a:xfrm>
          <a:off x="14325111" y="1600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45610</xdr:rowOff>
    </xdr:from>
    <xdr:to>
      <xdr:col>72</xdr:col>
      <xdr:colOff>38100</xdr:colOff>
      <xdr:row>94</xdr:row>
      <xdr:rowOff>147210</xdr:rowOff>
    </xdr:to>
    <xdr:sp macro="" textlink="">
      <xdr:nvSpPr>
        <xdr:cNvPr id="716" name="楕円 715"/>
        <xdr:cNvSpPr/>
      </xdr:nvSpPr>
      <xdr:spPr>
        <a:xfrm>
          <a:off x="13652500" y="1616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163737</xdr:rowOff>
    </xdr:from>
    <xdr:ext cx="534377" cy="259045"/>
    <xdr:sp macro="" textlink="">
      <xdr:nvSpPr>
        <xdr:cNvPr id="717" name="テキスト ボックス 716"/>
        <xdr:cNvSpPr txBox="1"/>
      </xdr:nvSpPr>
      <xdr:spPr>
        <a:xfrm>
          <a:off x="13436111" y="1593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10291</xdr:rowOff>
    </xdr:from>
    <xdr:to>
      <xdr:col>67</xdr:col>
      <xdr:colOff>101600</xdr:colOff>
      <xdr:row>94</xdr:row>
      <xdr:rowOff>111891</xdr:rowOff>
    </xdr:to>
    <xdr:sp macro="" textlink="">
      <xdr:nvSpPr>
        <xdr:cNvPr id="718" name="楕円 717"/>
        <xdr:cNvSpPr/>
      </xdr:nvSpPr>
      <xdr:spPr>
        <a:xfrm>
          <a:off x="12763500" y="1612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128418</xdr:rowOff>
    </xdr:from>
    <xdr:ext cx="534377" cy="259045"/>
    <xdr:sp macro="" textlink="">
      <xdr:nvSpPr>
        <xdr:cNvPr id="719" name="テキスト ボックス 718"/>
        <xdr:cNvSpPr txBox="1"/>
      </xdr:nvSpPr>
      <xdr:spPr>
        <a:xfrm>
          <a:off x="12547111" y="1590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3" name="直線コネクタ 742"/>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6" name="諸支出金最大値テキスト"/>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7" name="直線コネクタ 746"/>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16637</xdr:rowOff>
    </xdr:from>
    <xdr:to>
      <xdr:col>116</xdr:col>
      <xdr:colOff>63500</xdr:colOff>
      <xdr:row>36</xdr:row>
      <xdr:rowOff>70358</xdr:rowOff>
    </xdr:to>
    <xdr:cxnSp macro="">
      <xdr:nvCxnSpPr>
        <xdr:cNvPr id="748" name="直線コネクタ 747"/>
        <xdr:cNvCxnSpPr/>
      </xdr:nvCxnSpPr>
      <xdr:spPr>
        <a:xfrm flipV="1">
          <a:off x="21323300" y="6188837"/>
          <a:ext cx="8382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32275</xdr:rowOff>
    </xdr:from>
    <xdr:ext cx="378565" cy="259045"/>
    <xdr:sp macro="" textlink="">
      <xdr:nvSpPr>
        <xdr:cNvPr id="749" name="諸支出金平均値テキスト"/>
        <xdr:cNvSpPr txBox="1"/>
      </xdr:nvSpPr>
      <xdr:spPr>
        <a:xfrm>
          <a:off x="22212300" y="654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0" name="フローチャート: 判断 749"/>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70358</xdr:rowOff>
    </xdr:from>
    <xdr:to>
      <xdr:col>111</xdr:col>
      <xdr:colOff>177800</xdr:colOff>
      <xdr:row>36</xdr:row>
      <xdr:rowOff>111506</xdr:rowOff>
    </xdr:to>
    <xdr:cxnSp macro="">
      <xdr:nvCxnSpPr>
        <xdr:cNvPr id="751" name="直線コネクタ 750"/>
        <xdr:cNvCxnSpPr/>
      </xdr:nvCxnSpPr>
      <xdr:spPr>
        <a:xfrm flipV="1">
          <a:off x="20434300" y="624255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168910</xdr:rowOff>
    </xdr:from>
    <xdr:to>
      <xdr:col>112</xdr:col>
      <xdr:colOff>38100</xdr:colOff>
      <xdr:row>38</xdr:row>
      <xdr:rowOff>99060</xdr:rowOff>
    </xdr:to>
    <xdr:sp macro="" textlink="">
      <xdr:nvSpPr>
        <xdr:cNvPr id="752" name="フローチャート: 判断 751"/>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90187</xdr:rowOff>
    </xdr:from>
    <xdr:ext cx="378565" cy="259045"/>
    <xdr:sp macro="" textlink="">
      <xdr:nvSpPr>
        <xdr:cNvPr id="753" name="テキスト ボックス 752"/>
        <xdr:cNvSpPr txBox="1"/>
      </xdr:nvSpPr>
      <xdr:spPr>
        <a:xfrm>
          <a:off x="21134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111506</xdr:rowOff>
    </xdr:from>
    <xdr:to>
      <xdr:col>107</xdr:col>
      <xdr:colOff>50800</xdr:colOff>
      <xdr:row>36</xdr:row>
      <xdr:rowOff>138557</xdr:rowOff>
    </xdr:to>
    <xdr:cxnSp macro="">
      <xdr:nvCxnSpPr>
        <xdr:cNvPr id="754" name="直線コネクタ 753"/>
        <xdr:cNvCxnSpPr/>
      </xdr:nvCxnSpPr>
      <xdr:spPr>
        <a:xfrm flipV="1">
          <a:off x="19545300" y="6283706"/>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5" name="フローチャート: 判断 754"/>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158767</xdr:rowOff>
    </xdr:from>
    <xdr:ext cx="378565" cy="259045"/>
    <xdr:sp macro="" textlink="">
      <xdr:nvSpPr>
        <xdr:cNvPr id="756" name="テキスト ボックス 755"/>
        <xdr:cNvSpPr txBox="1"/>
      </xdr:nvSpPr>
      <xdr:spPr>
        <a:xfrm>
          <a:off x="20245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105791</xdr:rowOff>
    </xdr:from>
    <xdr:to>
      <xdr:col>102</xdr:col>
      <xdr:colOff>114300</xdr:colOff>
      <xdr:row>36</xdr:row>
      <xdr:rowOff>138557</xdr:rowOff>
    </xdr:to>
    <xdr:cxnSp macro="">
      <xdr:nvCxnSpPr>
        <xdr:cNvPr id="757" name="直線コネクタ 756"/>
        <xdr:cNvCxnSpPr/>
      </xdr:nvCxnSpPr>
      <xdr:spPr>
        <a:xfrm>
          <a:off x="18656300" y="6106541"/>
          <a:ext cx="889000" cy="20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58" name="フローチャート: 判断 757"/>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105046</xdr:rowOff>
    </xdr:from>
    <xdr:ext cx="378565" cy="259045"/>
    <xdr:sp macro="" textlink="">
      <xdr:nvSpPr>
        <xdr:cNvPr id="759" name="テキスト ボックス 758"/>
        <xdr:cNvSpPr txBox="1"/>
      </xdr:nvSpPr>
      <xdr:spPr>
        <a:xfrm>
          <a:off x="19356017" y="6620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50800</xdr:rowOff>
    </xdr:from>
    <xdr:to>
      <xdr:col>98</xdr:col>
      <xdr:colOff>38100</xdr:colOff>
      <xdr:row>37</xdr:row>
      <xdr:rowOff>152400</xdr:rowOff>
    </xdr:to>
    <xdr:sp macro="" textlink="">
      <xdr:nvSpPr>
        <xdr:cNvPr id="760" name="フローチャート: 判断 759"/>
        <xdr:cNvSpPr/>
      </xdr:nvSpPr>
      <xdr:spPr>
        <a:xfrm>
          <a:off x="18605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143527</xdr:rowOff>
    </xdr:from>
    <xdr:ext cx="378565" cy="259045"/>
    <xdr:sp macro="" textlink="">
      <xdr:nvSpPr>
        <xdr:cNvPr id="761" name="テキスト ボックス 760"/>
        <xdr:cNvSpPr txBox="1"/>
      </xdr:nvSpPr>
      <xdr:spPr>
        <a:xfrm>
          <a:off x="18467017" y="6487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137287</xdr:rowOff>
    </xdr:from>
    <xdr:to>
      <xdr:col>116</xdr:col>
      <xdr:colOff>114300</xdr:colOff>
      <xdr:row>36</xdr:row>
      <xdr:rowOff>67437</xdr:rowOff>
    </xdr:to>
    <xdr:sp macro="" textlink="">
      <xdr:nvSpPr>
        <xdr:cNvPr id="767" name="楕円 766"/>
        <xdr:cNvSpPr/>
      </xdr:nvSpPr>
      <xdr:spPr>
        <a:xfrm>
          <a:off x="22110700" y="613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160164</xdr:rowOff>
    </xdr:from>
    <xdr:ext cx="469744" cy="259045"/>
    <xdr:sp macro="" textlink="">
      <xdr:nvSpPr>
        <xdr:cNvPr id="768" name="諸支出金該当値テキスト"/>
        <xdr:cNvSpPr txBox="1"/>
      </xdr:nvSpPr>
      <xdr:spPr>
        <a:xfrm>
          <a:off x="22212300" y="598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19558</xdr:rowOff>
    </xdr:from>
    <xdr:to>
      <xdr:col>112</xdr:col>
      <xdr:colOff>38100</xdr:colOff>
      <xdr:row>36</xdr:row>
      <xdr:rowOff>121158</xdr:rowOff>
    </xdr:to>
    <xdr:sp macro="" textlink="">
      <xdr:nvSpPr>
        <xdr:cNvPr id="769" name="楕円 768"/>
        <xdr:cNvSpPr/>
      </xdr:nvSpPr>
      <xdr:spPr>
        <a:xfrm>
          <a:off x="21272500" y="619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137685</xdr:rowOff>
    </xdr:from>
    <xdr:ext cx="469744" cy="259045"/>
    <xdr:sp macro="" textlink="">
      <xdr:nvSpPr>
        <xdr:cNvPr id="770" name="テキスト ボックス 769"/>
        <xdr:cNvSpPr txBox="1"/>
      </xdr:nvSpPr>
      <xdr:spPr>
        <a:xfrm>
          <a:off x="21088428" y="596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60706</xdr:rowOff>
    </xdr:from>
    <xdr:to>
      <xdr:col>107</xdr:col>
      <xdr:colOff>101600</xdr:colOff>
      <xdr:row>36</xdr:row>
      <xdr:rowOff>162306</xdr:rowOff>
    </xdr:to>
    <xdr:sp macro="" textlink="">
      <xdr:nvSpPr>
        <xdr:cNvPr id="771" name="楕円 770"/>
        <xdr:cNvSpPr/>
      </xdr:nvSpPr>
      <xdr:spPr>
        <a:xfrm>
          <a:off x="20383500" y="62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7383</xdr:rowOff>
    </xdr:from>
    <xdr:ext cx="469744" cy="259045"/>
    <xdr:sp macro="" textlink="">
      <xdr:nvSpPr>
        <xdr:cNvPr id="772" name="テキスト ボックス 771"/>
        <xdr:cNvSpPr txBox="1"/>
      </xdr:nvSpPr>
      <xdr:spPr>
        <a:xfrm>
          <a:off x="20199428" y="600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87757</xdr:rowOff>
    </xdr:from>
    <xdr:to>
      <xdr:col>102</xdr:col>
      <xdr:colOff>165100</xdr:colOff>
      <xdr:row>37</xdr:row>
      <xdr:rowOff>17907</xdr:rowOff>
    </xdr:to>
    <xdr:sp macro="" textlink="">
      <xdr:nvSpPr>
        <xdr:cNvPr id="773" name="楕円 772"/>
        <xdr:cNvSpPr/>
      </xdr:nvSpPr>
      <xdr:spPr>
        <a:xfrm>
          <a:off x="19494500" y="625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34434</xdr:rowOff>
    </xdr:from>
    <xdr:ext cx="469744" cy="259045"/>
    <xdr:sp macro="" textlink="">
      <xdr:nvSpPr>
        <xdr:cNvPr id="774" name="テキスト ボックス 773"/>
        <xdr:cNvSpPr txBox="1"/>
      </xdr:nvSpPr>
      <xdr:spPr>
        <a:xfrm>
          <a:off x="19310428" y="603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54991</xdr:rowOff>
    </xdr:from>
    <xdr:to>
      <xdr:col>98</xdr:col>
      <xdr:colOff>38100</xdr:colOff>
      <xdr:row>35</xdr:row>
      <xdr:rowOff>156591</xdr:rowOff>
    </xdr:to>
    <xdr:sp macro="" textlink="">
      <xdr:nvSpPr>
        <xdr:cNvPr id="775" name="楕円 774"/>
        <xdr:cNvSpPr/>
      </xdr:nvSpPr>
      <xdr:spPr>
        <a:xfrm>
          <a:off x="18605500" y="605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1668</xdr:rowOff>
    </xdr:from>
    <xdr:ext cx="469744" cy="259045"/>
    <xdr:sp macro="" textlink="">
      <xdr:nvSpPr>
        <xdr:cNvPr id="776" name="テキスト ボックス 775"/>
        <xdr:cNvSpPr txBox="1"/>
      </xdr:nvSpPr>
      <xdr:spPr>
        <a:xfrm>
          <a:off x="18421428" y="583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子育て支援に要する経費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障害福祉に要する経費の増等による扶助費の増により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民生費が類似団体の平均値より高くなっている。</a:t>
          </a:r>
          <a:endParaRPr lang="ja-JP" altLang="ja-JP" sz="1400">
            <a:effectLst/>
          </a:endParaRPr>
        </a:p>
        <a:p>
          <a:r>
            <a:rPr kumimoji="1" lang="ja-JP" altLang="ja-JP" sz="1100">
              <a:solidFill>
                <a:schemeClr val="dk1"/>
              </a:solidFill>
              <a:effectLst/>
              <a:latin typeface="+mn-lt"/>
              <a:ea typeface="+mn-ea"/>
              <a:cs typeface="+mn-cs"/>
            </a:rPr>
            <a:t>　社会保障費については今後も増加が見込まれるが、市単独事業については、改めて費用対効果等を検証して、見直しを行うなど、扶助費の抑制に努める。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鹿児島県鹿児島市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標準財政規模に対する財政調整基金残高、実質収支額ともに健全な財政を維持していると考えている。</a:t>
          </a:r>
          <a:endParaRPr lang="ja-JP" altLang="ja-JP" sz="1400">
            <a:effectLst/>
          </a:endParaRPr>
        </a:p>
        <a:p>
          <a:r>
            <a:rPr kumimoji="1" lang="ja-JP" altLang="ja-JP" sz="1100">
              <a:solidFill>
                <a:schemeClr val="dk1"/>
              </a:solidFill>
              <a:effectLst/>
              <a:latin typeface="+mn-lt"/>
              <a:ea typeface="+mn-ea"/>
              <a:cs typeface="+mn-cs"/>
            </a:rPr>
            <a:t>　財政環境が一段と厳しくなることが予想される中、持続可能なまちづくりを進めるためには、基金の計画的かつ効果的活用がますます重要となることから、適切な基金残高を確保するとともに、実質収支、実質単年度収支についても黒字になるよう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鹿児島県鹿児島市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国民健康保険事業については赤字が発生しているが、医療費の適正化の取組などで単年度の赤字幅は縮小している。国民健康保険事業以外の会計は黒字になっており、全体としては、健全な財政が維持できている。</a:t>
          </a:r>
          <a:endParaRPr lang="ja-JP" altLang="ja-JP" sz="1400">
            <a:effectLst/>
          </a:endParaRPr>
        </a:p>
        <a:p>
          <a:r>
            <a:rPr kumimoji="1" lang="ja-JP" altLang="ja-JP" sz="1100">
              <a:solidFill>
                <a:schemeClr val="dk1"/>
              </a:solidFill>
              <a:effectLst/>
              <a:latin typeface="+mn-lt"/>
              <a:ea typeface="+mn-ea"/>
              <a:cs typeface="+mn-cs"/>
            </a:rPr>
            <a:t>　今後も、各会計において独立採算制の原則のもと、財政健全化に向けた取組みを進めることで、市全体として健全な財政に努める。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249956714</v>
      </c>
      <c r="BO4" s="461"/>
      <c r="BP4" s="461"/>
      <c r="BQ4" s="461"/>
      <c r="BR4" s="461"/>
      <c r="BS4" s="461"/>
      <c r="BT4" s="461"/>
      <c r="BU4" s="462"/>
      <c r="BV4" s="460">
        <v>244450628</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4.5</v>
      </c>
      <c r="CU4" s="642"/>
      <c r="CV4" s="642"/>
      <c r="CW4" s="642"/>
      <c r="CX4" s="642"/>
      <c r="CY4" s="642"/>
      <c r="CZ4" s="642"/>
      <c r="DA4" s="643"/>
      <c r="DB4" s="641">
        <v>4.5</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242420646</v>
      </c>
      <c r="BO5" s="466"/>
      <c r="BP5" s="466"/>
      <c r="BQ5" s="466"/>
      <c r="BR5" s="466"/>
      <c r="BS5" s="466"/>
      <c r="BT5" s="466"/>
      <c r="BU5" s="467"/>
      <c r="BV5" s="465">
        <v>237252005</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91.8</v>
      </c>
      <c r="CU5" s="436"/>
      <c r="CV5" s="436"/>
      <c r="CW5" s="436"/>
      <c r="CX5" s="436"/>
      <c r="CY5" s="436"/>
      <c r="CZ5" s="436"/>
      <c r="DA5" s="437"/>
      <c r="DB5" s="435">
        <v>90.9</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7536068</v>
      </c>
      <c r="BO6" s="466"/>
      <c r="BP6" s="466"/>
      <c r="BQ6" s="466"/>
      <c r="BR6" s="466"/>
      <c r="BS6" s="466"/>
      <c r="BT6" s="466"/>
      <c r="BU6" s="467"/>
      <c r="BV6" s="465">
        <v>7198623</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99.4</v>
      </c>
      <c r="CU6" s="616"/>
      <c r="CV6" s="616"/>
      <c r="CW6" s="616"/>
      <c r="CX6" s="616"/>
      <c r="CY6" s="616"/>
      <c r="CZ6" s="616"/>
      <c r="DA6" s="617"/>
      <c r="DB6" s="615">
        <v>98.1</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1582156</v>
      </c>
      <c r="BO7" s="466"/>
      <c r="BP7" s="466"/>
      <c r="BQ7" s="466"/>
      <c r="BR7" s="466"/>
      <c r="BS7" s="466"/>
      <c r="BT7" s="466"/>
      <c r="BU7" s="467"/>
      <c r="BV7" s="465">
        <v>1339115</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131196323</v>
      </c>
      <c r="CU7" s="466"/>
      <c r="CV7" s="466"/>
      <c r="CW7" s="466"/>
      <c r="CX7" s="466"/>
      <c r="CY7" s="466"/>
      <c r="CZ7" s="466"/>
      <c r="DA7" s="467"/>
      <c r="DB7" s="465">
        <v>130044740</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94</v>
      </c>
      <c r="AV8" s="523"/>
      <c r="AW8" s="523"/>
      <c r="AX8" s="523"/>
      <c r="AY8" s="445" t="s">
        <v>108</v>
      </c>
      <c r="AZ8" s="446"/>
      <c r="BA8" s="446"/>
      <c r="BB8" s="446"/>
      <c r="BC8" s="446"/>
      <c r="BD8" s="446"/>
      <c r="BE8" s="446"/>
      <c r="BF8" s="446"/>
      <c r="BG8" s="446"/>
      <c r="BH8" s="446"/>
      <c r="BI8" s="446"/>
      <c r="BJ8" s="446"/>
      <c r="BK8" s="446"/>
      <c r="BL8" s="446"/>
      <c r="BM8" s="447"/>
      <c r="BN8" s="465">
        <v>5953912</v>
      </c>
      <c r="BO8" s="466"/>
      <c r="BP8" s="466"/>
      <c r="BQ8" s="466"/>
      <c r="BR8" s="466"/>
      <c r="BS8" s="466"/>
      <c r="BT8" s="466"/>
      <c r="BU8" s="467"/>
      <c r="BV8" s="465">
        <v>5859508</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0.73</v>
      </c>
      <c r="CU8" s="579"/>
      <c r="CV8" s="579"/>
      <c r="CW8" s="579"/>
      <c r="CX8" s="579"/>
      <c r="CY8" s="579"/>
      <c r="CZ8" s="579"/>
      <c r="DA8" s="580"/>
      <c r="DB8" s="578">
        <v>0.72</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599814</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94</v>
      </c>
      <c r="AV9" s="523"/>
      <c r="AW9" s="523"/>
      <c r="AX9" s="523"/>
      <c r="AY9" s="445" t="s">
        <v>114</v>
      </c>
      <c r="AZ9" s="446"/>
      <c r="BA9" s="446"/>
      <c r="BB9" s="446"/>
      <c r="BC9" s="446"/>
      <c r="BD9" s="446"/>
      <c r="BE9" s="446"/>
      <c r="BF9" s="446"/>
      <c r="BG9" s="446"/>
      <c r="BH9" s="446"/>
      <c r="BI9" s="446"/>
      <c r="BJ9" s="446"/>
      <c r="BK9" s="446"/>
      <c r="BL9" s="446"/>
      <c r="BM9" s="447"/>
      <c r="BN9" s="465">
        <v>94404</v>
      </c>
      <c r="BO9" s="466"/>
      <c r="BP9" s="466"/>
      <c r="BQ9" s="466"/>
      <c r="BR9" s="466"/>
      <c r="BS9" s="466"/>
      <c r="BT9" s="466"/>
      <c r="BU9" s="467"/>
      <c r="BV9" s="465">
        <v>65209</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14.9</v>
      </c>
      <c r="CU9" s="436"/>
      <c r="CV9" s="436"/>
      <c r="CW9" s="436"/>
      <c r="CX9" s="436"/>
      <c r="CY9" s="436"/>
      <c r="CZ9" s="436"/>
      <c r="DA9" s="437"/>
      <c r="DB9" s="435">
        <v>14.5</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116</v>
      </c>
      <c r="M10" s="439"/>
      <c r="N10" s="439"/>
      <c r="O10" s="439"/>
      <c r="P10" s="439"/>
      <c r="Q10" s="440"/>
      <c r="R10" s="441">
        <v>605846</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118</v>
      </c>
      <c r="AV10" s="523"/>
      <c r="AW10" s="523"/>
      <c r="AX10" s="523"/>
      <c r="AY10" s="445" t="s">
        <v>119</v>
      </c>
      <c r="AZ10" s="446"/>
      <c r="BA10" s="446"/>
      <c r="BB10" s="446"/>
      <c r="BC10" s="446"/>
      <c r="BD10" s="446"/>
      <c r="BE10" s="446"/>
      <c r="BF10" s="446"/>
      <c r="BG10" s="446"/>
      <c r="BH10" s="446"/>
      <c r="BI10" s="446"/>
      <c r="BJ10" s="446"/>
      <c r="BK10" s="446"/>
      <c r="BL10" s="446"/>
      <c r="BM10" s="447"/>
      <c r="BN10" s="465">
        <v>5726</v>
      </c>
      <c r="BO10" s="466"/>
      <c r="BP10" s="466"/>
      <c r="BQ10" s="466"/>
      <c r="BR10" s="466"/>
      <c r="BS10" s="466"/>
      <c r="BT10" s="466"/>
      <c r="BU10" s="467"/>
      <c r="BV10" s="465">
        <v>6952</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124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604631</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1500000</v>
      </c>
      <c r="BO12" s="466"/>
      <c r="BP12" s="466"/>
      <c r="BQ12" s="466"/>
      <c r="BR12" s="466"/>
      <c r="BS12" s="466"/>
      <c r="BT12" s="466"/>
      <c r="BU12" s="467"/>
      <c r="BV12" s="465">
        <v>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601641</v>
      </c>
      <c r="S13" s="569"/>
      <c r="T13" s="569"/>
      <c r="U13" s="569"/>
      <c r="V13" s="570"/>
      <c r="W13" s="556" t="s">
        <v>139</v>
      </c>
      <c r="X13" s="478"/>
      <c r="Y13" s="478"/>
      <c r="Z13" s="478"/>
      <c r="AA13" s="478"/>
      <c r="AB13" s="479"/>
      <c r="AC13" s="441">
        <v>3598</v>
      </c>
      <c r="AD13" s="442"/>
      <c r="AE13" s="442"/>
      <c r="AF13" s="442"/>
      <c r="AG13" s="443"/>
      <c r="AH13" s="441">
        <v>3700</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-1399870</v>
      </c>
      <c r="BO13" s="466"/>
      <c r="BP13" s="466"/>
      <c r="BQ13" s="466"/>
      <c r="BR13" s="466"/>
      <c r="BS13" s="466"/>
      <c r="BT13" s="466"/>
      <c r="BU13" s="467"/>
      <c r="BV13" s="465">
        <v>72161</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2.2999999999999998</v>
      </c>
      <c r="CU13" s="436"/>
      <c r="CV13" s="436"/>
      <c r="CW13" s="436"/>
      <c r="CX13" s="436"/>
      <c r="CY13" s="436"/>
      <c r="CZ13" s="436"/>
      <c r="DA13" s="437"/>
      <c r="DB13" s="435">
        <v>2.7</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605506</v>
      </c>
      <c r="S14" s="569"/>
      <c r="T14" s="569"/>
      <c r="U14" s="569"/>
      <c r="V14" s="570"/>
      <c r="W14" s="571"/>
      <c r="X14" s="481"/>
      <c r="Y14" s="481"/>
      <c r="Z14" s="481"/>
      <c r="AA14" s="481"/>
      <c r="AB14" s="482"/>
      <c r="AC14" s="561">
        <v>1.4</v>
      </c>
      <c r="AD14" s="562"/>
      <c r="AE14" s="562"/>
      <c r="AF14" s="562"/>
      <c r="AG14" s="563"/>
      <c r="AH14" s="561">
        <v>1.4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23.9</v>
      </c>
      <c r="CU14" s="573"/>
      <c r="CV14" s="573"/>
      <c r="CW14" s="573"/>
      <c r="CX14" s="573"/>
      <c r="CY14" s="573"/>
      <c r="CZ14" s="573"/>
      <c r="DA14" s="574"/>
      <c r="DB14" s="572">
        <v>21</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146</v>
      </c>
      <c r="N15" s="566"/>
      <c r="O15" s="566"/>
      <c r="P15" s="566"/>
      <c r="Q15" s="567"/>
      <c r="R15" s="568">
        <v>602835</v>
      </c>
      <c r="S15" s="569"/>
      <c r="T15" s="569"/>
      <c r="U15" s="569"/>
      <c r="V15" s="570"/>
      <c r="W15" s="556" t="s">
        <v>147</v>
      </c>
      <c r="X15" s="478"/>
      <c r="Y15" s="478"/>
      <c r="Z15" s="478"/>
      <c r="AA15" s="478"/>
      <c r="AB15" s="479"/>
      <c r="AC15" s="441">
        <v>40046</v>
      </c>
      <c r="AD15" s="442"/>
      <c r="AE15" s="442"/>
      <c r="AF15" s="442"/>
      <c r="AG15" s="443"/>
      <c r="AH15" s="441">
        <v>39284</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72698480</v>
      </c>
      <c r="BO15" s="461"/>
      <c r="BP15" s="461"/>
      <c r="BQ15" s="461"/>
      <c r="BR15" s="461"/>
      <c r="BS15" s="461"/>
      <c r="BT15" s="461"/>
      <c r="BU15" s="462"/>
      <c r="BV15" s="460">
        <v>72088274</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15.4</v>
      </c>
      <c r="AD16" s="562"/>
      <c r="AE16" s="562"/>
      <c r="AF16" s="562"/>
      <c r="AG16" s="563"/>
      <c r="AH16" s="561">
        <v>15.2</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99219625</v>
      </c>
      <c r="BO16" s="466"/>
      <c r="BP16" s="466"/>
      <c r="BQ16" s="466"/>
      <c r="BR16" s="466"/>
      <c r="BS16" s="466"/>
      <c r="BT16" s="466"/>
      <c r="BU16" s="467"/>
      <c r="BV16" s="465">
        <v>98590093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216355</v>
      </c>
      <c r="AD17" s="442"/>
      <c r="AE17" s="442"/>
      <c r="AF17" s="442"/>
      <c r="AG17" s="443"/>
      <c r="AH17" s="441">
        <v>214720</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93358730</v>
      </c>
      <c r="BO17" s="466"/>
      <c r="BP17" s="466"/>
      <c r="BQ17" s="466"/>
      <c r="BR17" s="466"/>
      <c r="BS17" s="466"/>
      <c r="BT17" s="466"/>
      <c r="BU17" s="467"/>
      <c r="BV17" s="465">
        <v>92547015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547.58000000000004</v>
      </c>
      <c r="M18" s="530"/>
      <c r="N18" s="530"/>
      <c r="O18" s="530"/>
      <c r="P18" s="530"/>
      <c r="Q18" s="530"/>
      <c r="R18" s="531"/>
      <c r="S18" s="531"/>
      <c r="T18" s="531"/>
      <c r="U18" s="531"/>
      <c r="V18" s="532"/>
      <c r="W18" s="546"/>
      <c r="X18" s="547"/>
      <c r="Y18" s="547"/>
      <c r="Z18" s="547"/>
      <c r="AA18" s="547"/>
      <c r="AB18" s="557"/>
      <c r="AC18" s="429">
        <v>83.2</v>
      </c>
      <c r="AD18" s="430"/>
      <c r="AE18" s="430"/>
      <c r="AF18" s="430"/>
      <c r="AG18" s="533"/>
      <c r="AH18" s="429">
        <v>83.3</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122544886</v>
      </c>
      <c r="BO18" s="466"/>
      <c r="BP18" s="466"/>
      <c r="BQ18" s="466"/>
      <c r="BR18" s="466"/>
      <c r="BS18" s="466"/>
      <c r="BT18" s="466"/>
      <c r="BU18" s="467"/>
      <c r="BV18" s="465">
        <v>120513023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1095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161371700</v>
      </c>
      <c r="BO19" s="466"/>
      <c r="BP19" s="466"/>
      <c r="BQ19" s="466"/>
      <c r="BR19" s="466"/>
      <c r="BS19" s="466"/>
      <c r="BT19" s="466"/>
      <c r="BU19" s="467"/>
      <c r="BV19" s="465">
        <v>160761507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270269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270579012</v>
      </c>
      <c r="BO23" s="466"/>
      <c r="BP23" s="466"/>
      <c r="BQ23" s="466"/>
      <c r="BR23" s="466"/>
      <c r="BS23" s="466"/>
      <c r="BT23" s="466"/>
      <c r="BU23" s="467"/>
      <c r="BV23" s="465">
        <v>273388803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11540</v>
      </c>
      <c r="R24" s="442"/>
      <c r="S24" s="442"/>
      <c r="T24" s="442"/>
      <c r="U24" s="442"/>
      <c r="V24" s="443"/>
      <c r="W24" s="507"/>
      <c r="X24" s="498"/>
      <c r="Y24" s="499"/>
      <c r="Z24" s="438" t="s">
        <v>171</v>
      </c>
      <c r="AA24" s="439"/>
      <c r="AB24" s="439"/>
      <c r="AC24" s="439"/>
      <c r="AD24" s="439"/>
      <c r="AE24" s="439"/>
      <c r="AF24" s="439"/>
      <c r="AG24" s="440"/>
      <c r="AH24" s="441">
        <v>3510</v>
      </c>
      <c r="AI24" s="442"/>
      <c r="AJ24" s="442"/>
      <c r="AK24" s="442"/>
      <c r="AL24" s="443"/>
      <c r="AM24" s="441">
        <v>11232000</v>
      </c>
      <c r="AN24" s="442"/>
      <c r="AO24" s="442"/>
      <c r="AP24" s="442"/>
      <c r="AQ24" s="442"/>
      <c r="AR24" s="443"/>
      <c r="AS24" s="441">
        <v>3200</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198295744</v>
      </c>
      <c r="BO24" s="466"/>
      <c r="BP24" s="466"/>
      <c r="BQ24" s="466"/>
      <c r="BR24" s="466"/>
      <c r="BS24" s="466"/>
      <c r="BT24" s="466"/>
      <c r="BU24" s="467"/>
      <c r="BV24" s="465">
        <v>201134188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2</v>
      </c>
      <c r="M25" s="442"/>
      <c r="N25" s="442"/>
      <c r="O25" s="442"/>
      <c r="P25" s="443"/>
      <c r="Q25" s="441">
        <v>9310</v>
      </c>
      <c r="R25" s="442"/>
      <c r="S25" s="442"/>
      <c r="T25" s="442"/>
      <c r="U25" s="442"/>
      <c r="V25" s="443"/>
      <c r="W25" s="507"/>
      <c r="X25" s="498"/>
      <c r="Y25" s="499"/>
      <c r="Z25" s="438" t="s">
        <v>174</v>
      </c>
      <c r="AA25" s="439"/>
      <c r="AB25" s="439"/>
      <c r="AC25" s="439"/>
      <c r="AD25" s="439"/>
      <c r="AE25" s="439"/>
      <c r="AF25" s="439"/>
      <c r="AG25" s="440"/>
      <c r="AH25" s="441">
        <v>503</v>
      </c>
      <c r="AI25" s="442"/>
      <c r="AJ25" s="442"/>
      <c r="AK25" s="442"/>
      <c r="AL25" s="443"/>
      <c r="AM25" s="441">
        <v>1548737</v>
      </c>
      <c r="AN25" s="442"/>
      <c r="AO25" s="442"/>
      <c r="AP25" s="442"/>
      <c r="AQ25" s="442"/>
      <c r="AR25" s="443"/>
      <c r="AS25" s="441">
        <v>3079</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63140547</v>
      </c>
      <c r="BO25" s="461"/>
      <c r="BP25" s="461"/>
      <c r="BQ25" s="461"/>
      <c r="BR25" s="461"/>
      <c r="BS25" s="461"/>
      <c r="BT25" s="461"/>
      <c r="BU25" s="462"/>
      <c r="BV25" s="460">
        <v>59081370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8130</v>
      </c>
      <c r="R26" s="442"/>
      <c r="S26" s="442"/>
      <c r="T26" s="442"/>
      <c r="U26" s="442"/>
      <c r="V26" s="443"/>
      <c r="W26" s="507"/>
      <c r="X26" s="498"/>
      <c r="Y26" s="499"/>
      <c r="Z26" s="438" t="s">
        <v>177</v>
      </c>
      <c r="AA26" s="520"/>
      <c r="AB26" s="520"/>
      <c r="AC26" s="520"/>
      <c r="AD26" s="520"/>
      <c r="AE26" s="520"/>
      <c r="AF26" s="520"/>
      <c r="AG26" s="521"/>
      <c r="AH26" s="441">
        <v>486</v>
      </c>
      <c r="AI26" s="442"/>
      <c r="AJ26" s="442"/>
      <c r="AK26" s="442"/>
      <c r="AL26" s="443"/>
      <c r="AM26" s="441">
        <v>1681074</v>
      </c>
      <c r="AN26" s="442"/>
      <c r="AO26" s="442"/>
      <c r="AP26" s="442"/>
      <c r="AQ26" s="442"/>
      <c r="AR26" s="443"/>
      <c r="AS26" s="441">
        <v>3459</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137</v>
      </c>
      <c r="BO26" s="466"/>
      <c r="BP26" s="466"/>
      <c r="BQ26" s="466"/>
      <c r="BR26" s="466"/>
      <c r="BS26" s="466"/>
      <c r="BT26" s="466"/>
      <c r="BU26" s="467"/>
      <c r="BV26" s="465" t="s">
        <v>137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7900</v>
      </c>
      <c r="R27" s="442"/>
      <c r="S27" s="442"/>
      <c r="T27" s="442"/>
      <c r="U27" s="442"/>
      <c r="V27" s="443"/>
      <c r="W27" s="507"/>
      <c r="X27" s="498"/>
      <c r="Y27" s="499"/>
      <c r="Z27" s="438" t="s">
        <v>180</v>
      </c>
      <c r="AA27" s="439"/>
      <c r="AB27" s="439"/>
      <c r="AC27" s="439"/>
      <c r="AD27" s="439"/>
      <c r="AE27" s="439"/>
      <c r="AF27" s="439"/>
      <c r="AG27" s="440"/>
      <c r="AH27" s="441">
        <v>239</v>
      </c>
      <c r="AI27" s="442"/>
      <c r="AJ27" s="442"/>
      <c r="AK27" s="442"/>
      <c r="AL27" s="443"/>
      <c r="AM27" s="441">
        <v>951538</v>
      </c>
      <c r="AN27" s="442"/>
      <c r="AO27" s="442"/>
      <c r="AP27" s="442"/>
      <c r="AQ27" s="442"/>
      <c r="AR27" s="443"/>
      <c r="AS27" s="441">
        <v>3981</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1070000</v>
      </c>
      <c r="BO27" s="469"/>
      <c r="BP27" s="469"/>
      <c r="BQ27" s="469"/>
      <c r="BR27" s="469"/>
      <c r="BS27" s="469"/>
      <c r="BT27" s="469"/>
      <c r="BU27" s="470"/>
      <c r="BV27" s="468">
        <v>1070000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7380</v>
      </c>
      <c r="R28" s="442"/>
      <c r="S28" s="442"/>
      <c r="T28" s="442"/>
      <c r="U28" s="442"/>
      <c r="V28" s="443"/>
      <c r="W28" s="507"/>
      <c r="X28" s="498"/>
      <c r="Y28" s="499"/>
      <c r="Z28" s="438" t="s">
        <v>183</v>
      </c>
      <c r="AA28" s="439"/>
      <c r="AB28" s="439"/>
      <c r="AC28" s="439"/>
      <c r="AD28" s="439"/>
      <c r="AE28" s="439"/>
      <c r="AF28" s="439"/>
      <c r="AG28" s="440"/>
      <c r="AH28" s="441" t="s">
        <v>137</v>
      </c>
      <c r="AI28" s="442"/>
      <c r="AJ28" s="442"/>
      <c r="AK28" s="442"/>
      <c r="AL28" s="443"/>
      <c r="AM28" s="441" t="s">
        <v>137</v>
      </c>
      <c r="AN28" s="442"/>
      <c r="AO28" s="442"/>
      <c r="AP28" s="442"/>
      <c r="AQ28" s="442"/>
      <c r="AR28" s="443"/>
      <c r="AS28" s="441" t="s">
        <v>128</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10721364</v>
      </c>
      <c r="BO28" s="461"/>
      <c r="BP28" s="461"/>
      <c r="BQ28" s="461"/>
      <c r="BR28" s="461"/>
      <c r="BS28" s="461"/>
      <c r="BT28" s="461"/>
      <c r="BU28" s="462"/>
      <c r="BV28" s="460">
        <v>12215638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43</v>
      </c>
      <c r="M29" s="442"/>
      <c r="N29" s="442"/>
      <c r="O29" s="442"/>
      <c r="P29" s="443"/>
      <c r="Q29" s="441">
        <v>6860</v>
      </c>
      <c r="R29" s="442"/>
      <c r="S29" s="442"/>
      <c r="T29" s="442"/>
      <c r="U29" s="442"/>
      <c r="V29" s="443"/>
      <c r="W29" s="508"/>
      <c r="X29" s="509"/>
      <c r="Y29" s="510"/>
      <c r="Z29" s="438" t="s">
        <v>186</v>
      </c>
      <c r="AA29" s="439"/>
      <c r="AB29" s="439"/>
      <c r="AC29" s="439"/>
      <c r="AD29" s="439"/>
      <c r="AE29" s="439"/>
      <c r="AF29" s="439"/>
      <c r="AG29" s="440"/>
      <c r="AH29" s="441">
        <v>3749</v>
      </c>
      <c r="AI29" s="442"/>
      <c r="AJ29" s="442"/>
      <c r="AK29" s="442"/>
      <c r="AL29" s="443"/>
      <c r="AM29" s="441">
        <v>12183538</v>
      </c>
      <c r="AN29" s="442"/>
      <c r="AO29" s="442"/>
      <c r="AP29" s="442"/>
      <c r="AQ29" s="442"/>
      <c r="AR29" s="443"/>
      <c r="AS29" s="441">
        <v>3250</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14082940</v>
      </c>
      <c r="BO29" s="466"/>
      <c r="BP29" s="466"/>
      <c r="BQ29" s="466"/>
      <c r="BR29" s="466"/>
      <c r="BS29" s="466"/>
      <c r="BT29" s="466"/>
      <c r="BU29" s="467"/>
      <c r="BV29" s="465">
        <v>14831091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99.3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23853016</v>
      </c>
      <c r="BO30" s="469"/>
      <c r="BP30" s="469"/>
      <c r="BQ30" s="469"/>
      <c r="BR30" s="469"/>
      <c r="BS30" s="469"/>
      <c r="BT30" s="469"/>
      <c r="BU30" s="470"/>
      <c r="BV30" s="468">
        <v>24606221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197</v>
      </c>
      <c r="V33" s="428"/>
      <c r="W33" s="427" t="s">
        <v>196</v>
      </c>
      <c r="X33" s="427"/>
      <c r="Y33" s="427"/>
      <c r="Z33" s="427"/>
      <c r="AA33" s="427"/>
      <c r="AB33" s="427"/>
      <c r="AC33" s="427"/>
      <c r="AD33" s="427"/>
      <c r="AE33" s="427"/>
      <c r="AF33" s="427"/>
      <c r="AG33" s="427"/>
      <c r="AH33" s="427"/>
      <c r="AI33" s="427"/>
      <c r="AJ33" s="427"/>
      <c r="AK33" s="427"/>
      <c r="AL33" s="215"/>
      <c r="AM33" s="428" t="s">
        <v>197</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197</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5</v>
      </c>
      <c r="V34" s="424"/>
      <c r="W34" s="423" t="str">
        <f>IF('各会計、関係団体の財政状況及び健全化判断比率'!B28="","",'各会計、関係団体の財政状況及び健全化判断比率'!B28)</f>
        <v>鹿児島市国民健康保険事業特別会計</v>
      </c>
      <c r="X34" s="423"/>
      <c r="Y34" s="423"/>
      <c r="Z34" s="423"/>
      <c r="AA34" s="423"/>
      <c r="AB34" s="423"/>
      <c r="AC34" s="423"/>
      <c r="AD34" s="423"/>
      <c r="AE34" s="423"/>
      <c r="AF34" s="423"/>
      <c r="AG34" s="423"/>
      <c r="AH34" s="423"/>
      <c r="AI34" s="423"/>
      <c r="AJ34" s="423"/>
      <c r="AK34" s="423"/>
      <c r="AL34" s="213"/>
      <c r="AM34" s="424">
        <f>IF(AO34="","",MAX(C34:D43,U34:V43)+1)</f>
        <v>8</v>
      </c>
      <c r="AN34" s="424"/>
      <c r="AO34" s="423" t="str">
        <f>IF('各会計、関係団体の財政状況及び健全化判断比率'!B31="","",'各会計、関係団体の財政状況及び健全化判断比率'!B31)</f>
        <v>鹿児島市病院事業特別会計</v>
      </c>
      <c r="AP34" s="423"/>
      <c r="AQ34" s="423"/>
      <c r="AR34" s="423"/>
      <c r="AS34" s="423"/>
      <c r="AT34" s="423"/>
      <c r="AU34" s="423"/>
      <c r="AV34" s="423"/>
      <c r="AW34" s="423"/>
      <c r="AX34" s="423"/>
      <c r="AY34" s="423"/>
      <c r="AZ34" s="423"/>
      <c r="BA34" s="423"/>
      <c r="BB34" s="423"/>
      <c r="BC34" s="423"/>
      <c r="BD34" s="213"/>
      <c r="BE34" s="424">
        <f>IF(BG34="","",MAX(C34:D43,U34:V43,AM34:AN43)+1)</f>
        <v>14</v>
      </c>
      <c r="BF34" s="424"/>
      <c r="BG34" s="423" t="str">
        <f>IF('各会計、関係団体の財政状況及び健全化判断比率'!B37="","",'各会計、関係団体の財政状況及び健全化判断比率'!B37)</f>
        <v>鹿児島市中央卸売市場特別会計</v>
      </c>
      <c r="BH34" s="423"/>
      <c r="BI34" s="423"/>
      <c r="BJ34" s="423"/>
      <c r="BK34" s="423"/>
      <c r="BL34" s="423"/>
      <c r="BM34" s="423"/>
      <c r="BN34" s="423"/>
      <c r="BO34" s="423"/>
      <c r="BP34" s="423"/>
      <c r="BQ34" s="423"/>
      <c r="BR34" s="423"/>
      <c r="BS34" s="423"/>
      <c r="BT34" s="423"/>
      <c r="BU34" s="423"/>
      <c r="BV34" s="213"/>
      <c r="BW34" s="424">
        <f>IF(BY34="","",MAX(C34:D43,U34:V43,AM34:AN43,BE34:BF43)+1)</f>
        <v>16</v>
      </c>
      <c r="BX34" s="424"/>
      <c r="BY34" s="423" t="str">
        <f>IF('各会計、関係団体の財政状況及び健全化判断比率'!B68="","",'各会計、関係団体の財政状況及び健全化判断比率'!B68)</f>
        <v>鹿児島県市町村総合事務組合</v>
      </c>
      <c r="BZ34" s="423"/>
      <c r="CA34" s="423"/>
      <c r="CB34" s="423"/>
      <c r="CC34" s="423"/>
      <c r="CD34" s="423"/>
      <c r="CE34" s="423"/>
      <c r="CF34" s="423"/>
      <c r="CG34" s="423"/>
      <c r="CH34" s="423"/>
      <c r="CI34" s="423"/>
      <c r="CJ34" s="423"/>
      <c r="CK34" s="423"/>
      <c r="CL34" s="423"/>
      <c r="CM34" s="423"/>
      <c r="CN34" s="213"/>
      <c r="CO34" s="424">
        <f>IF(CQ34="","",MAX(C34:D43,U34:V43,AM34:AN43,BE34:BF43,BW34:BX43)+1)</f>
        <v>19</v>
      </c>
      <c r="CP34" s="424"/>
      <c r="CQ34" s="423" t="str">
        <f>IF('各会計、関係団体の財政状況及び健全化判断比率'!BS7="","",'各会計、関係団体の財政状況及び健全化判断比率'!BS7)</f>
        <v>鹿児島市衛生公社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鹿児島市土地区画整理事業清算特別会計</v>
      </c>
      <c r="F35" s="423"/>
      <c r="G35" s="423"/>
      <c r="H35" s="423"/>
      <c r="I35" s="423"/>
      <c r="J35" s="423"/>
      <c r="K35" s="423"/>
      <c r="L35" s="423"/>
      <c r="M35" s="423"/>
      <c r="N35" s="423"/>
      <c r="O35" s="423"/>
      <c r="P35" s="423"/>
      <c r="Q35" s="423"/>
      <c r="R35" s="423"/>
      <c r="S35" s="423"/>
      <c r="T35" s="213"/>
      <c r="U35" s="424">
        <f>IF(W35="","",U34+1)</f>
        <v>6</v>
      </c>
      <c r="V35" s="424"/>
      <c r="W35" s="423" t="str">
        <f>IF('各会計、関係団体の財政状況及び健全化判断比率'!B29="","",'各会計、関係団体の財政状況及び健全化判断比率'!B29)</f>
        <v>鹿児島市介護保険特別会計</v>
      </c>
      <c r="X35" s="423"/>
      <c r="Y35" s="423"/>
      <c r="Z35" s="423"/>
      <c r="AA35" s="423"/>
      <c r="AB35" s="423"/>
      <c r="AC35" s="423"/>
      <c r="AD35" s="423"/>
      <c r="AE35" s="423"/>
      <c r="AF35" s="423"/>
      <c r="AG35" s="423"/>
      <c r="AH35" s="423"/>
      <c r="AI35" s="423"/>
      <c r="AJ35" s="423"/>
      <c r="AK35" s="423"/>
      <c r="AL35" s="213"/>
      <c r="AM35" s="424">
        <f t="shared" ref="AM35:AM43" si="0">IF(AO35="","",AM34+1)</f>
        <v>9</v>
      </c>
      <c r="AN35" s="424"/>
      <c r="AO35" s="423" t="str">
        <f>IF('各会計、関係団体の財政状況及び健全化判断比率'!B32="","",'各会計、関係団体の財政状況及び健全化判断比率'!B32)</f>
        <v>鹿児島市交通事業特別会計</v>
      </c>
      <c r="AP35" s="423"/>
      <c r="AQ35" s="423"/>
      <c r="AR35" s="423"/>
      <c r="AS35" s="423"/>
      <c r="AT35" s="423"/>
      <c r="AU35" s="423"/>
      <c r="AV35" s="423"/>
      <c r="AW35" s="423"/>
      <c r="AX35" s="423"/>
      <c r="AY35" s="423"/>
      <c r="AZ35" s="423"/>
      <c r="BA35" s="423"/>
      <c r="BB35" s="423"/>
      <c r="BC35" s="423"/>
      <c r="BD35" s="213"/>
      <c r="BE35" s="424">
        <f t="shared" ref="BE35:BE43" si="1">IF(BG35="","",BE34+1)</f>
        <v>15</v>
      </c>
      <c r="BF35" s="424"/>
      <c r="BG35" s="423" t="str">
        <f>IF('各会計、関係団体の財政状況及び健全化判断比率'!B38="","",'各会計、関係団体の財政状況及び健全化判断比率'!B38)</f>
        <v>鹿児島市桜島観光施設特別会計</v>
      </c>
      <c r="BH35" s="423"/>
      <c r="BI35" s="423"/>
      <c r="BJ35" s="423"/>
      <c r="BK35" s="423"/>
      <c r="BL35" s="423"/>
      <c r="BM35" s="423"/>
      <c r="BN35" s="423"/>
      <c r="BO35" s="423"/>
      <c r="BP35" s="423"/>
      <c r="BQ35" s="423"/>
      <c r="BR35" s="423"/>
      <c r="BS35" s="423"/>
      <c r="BT35" s="423"/>
      <c r="BU35" s="423"/>
      <c r="BV35" s="213"/>
      <c r="BW35" s="424">
        <f t="shared" ref="BW35:BW43" si="2">IF(BY35="","",BW34+1)</f>
        <v>17</v>
      </c>
      <c r="BX35" s="424"/>
      <c r="BY35" s="423" t="str">
        <f>IF('各会計、関係団体の財政状況及び健全化判断比率'!B69="","",'各会計、関係団体の財政状況及び健全化判断比率'!B69)</f>
        <v>鹿児島県後期高齢者医療広域連合（一般会計）</v>
      </c>
      <c r="BZ35" s="423"/>
      <c r="CA35" s="423"/>
      <c r="CB35" s="423"/>
      <c r="CC35" s="423"/>
      <c r="CD35" s="423"/>
      <c r="CE35" s="423"/>
      <c r="CF35" s="423"/>
      <c r="CG35" s="423"/>
      <c r="CH35" s="423"/>
      <c r="CI35" s="423"/>
      <c r="CJ35" s="423"/>
      <c r="CK35" s="423"/>
      <c r="CL35" s="423"/>
      <c r="CM35" s="423"/>
      <c r="CN35" s="213"/>
      <c r="CO35" s="424">
        <f t="shared" ref="CO35:CO43" si="3">IF(CQ35="","",CO34+1)</f>
        <v>20</v>
      </c>
      <c r="CP35" s="424"/>
      <c r="CQ35" s="423" t="str">
        <f>IF('各会計、関係団体の財政状況及び健全化判断比率'!BS8="","",'各会計、関係団体の財政状況及び健全化判断比率'!BS8)</f>
        <v>鹿児島まちづくり土地区画整理協会</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鹿児島市地域下水道事業特別会計</v>
      </c>
      <c r="F36" s="423"/>
      <c r="G36" s="423"/>
      <c r="H36" s="423"/>
      <c r="I36" s="423"/>
      <c r="J36" s="423"/>
      <c r="K36" s="423"/>
      <c r="L36" s="423"/>
      <c r="M36" s="423"/>
      <c r="N36" s="423"/>
      <c r="O36" s="423"/>
      <c r="P36" s="423"/>
      <c r="Q36" s="423"/>
      <c r="R36" s="423"/>
      <c r="S36" s="423"/>
      <c r="T36" s="213"/>
      <c r="U36" s="424">
        <f t="shared" ref="U36:U43" si="4">IF(W36="","",U35+1)</f>
        <v>7</v>
      </c>
      <c r="V36" s="424"/>
      <c r="W36" s="423" t="str">
        <f>IF('各会計、関係団体の財政状況及び健全化判断比率'!B30="","",'各会計、関係団体の財政状況及び健全化判断比率'!B30)</f>
        <v>鹿児島市後期高齢者医療特別会計</v>
      </c>
      <c r="X36" s="423"/>
      <c r="Y36" s="423"/>
      <c r="Z36" s="423"/>
      <c r="AA36" s="423"/>
      <c r="AB36" s="423"/>
      <c r="AC36" s="423"/>
      <c r="AD36" s="423"/>
      <c r="AE36" s="423"/>
      <c r="AF36" s="423"/>
      <c r="AG36" s="423"/>
      <c r="AH36" s="423"/>
      <c r="AI36" s="423"/>
      <c r="AJ36" s="423"/>
      <c r="AK36" s="423"/>
      <c r="AL36" s="213"/>
      <c r="AM36" s="424">
        <f t="shared" si="0"/>
        <v>10</v>
      </c>
      <c r="AN36" s="424"/>
      <c r="AO36" s="423" t="str">
        <f>IF('各会計、関係団体の財政状況及び健全化判断比率'!B33="","",'各会計、関係団体の財政状況及び健全化判断比率'!B33)</f>
        <v>鹿児島市水道事業特別会計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18</v>
      </c>
      <c r="BX36" s="424"/>
      <c r="BY36" s="423" t="str">
        <f>IF('各会計、関係団体の財政状況及び健全化判断比率'!B70="","",'各会計、関係団体の財政状況及び健全化判断比率'!B70)</f>
        <v>鹿児島県後期高齢者医療広域連合（特別会計）</v>
      </c>
      <c r="BZ36" s="423"/>
      <c r="CA36" s="423"/>
      <c r="CB36" s="423"/>
      <c r="CC36" s="423"/>
      <c r="CD36" s="423"/>
      <c r="CE36" s="423"/>
      <c r="CF36" s="423"/>
      <c r="CG36" s="423"/>
      <c r="CH36" s="423"/>
      <c r="CI36" s="423"/>
      <c r="CJ36" s="423"/>
      <c r="CK36" s="423"/>
      <c r="CL36" s="423"/>
      <c r="CM36" s="423"/>
      <c r="CN36" s="213"/>
      <c r="CO36" s="424">
        <f t="shared" si="3"/>
        <v>21</v>
      </c>
      <c r="CP36" s="424"/>
      <c r="CQ36" s="423" t="str">
        <f>IF('各会計、関係団体の財政状況及び健全化判断比率'!BS9="","",'各会計、関係団体の財政状況及び健全化判断比率'!BS9)</f>
        <v>鹿児島市中小企業勤労者福祉サービスセンター</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f>IF(E37="","",C36+1)</f>
        <v>4</v>
      </c>
      <c r="D37" s="424"/>
      <c r="E37" s="423" t="str">
        <f>IF('各会計、関係団体の財政状況及び健全化判断比率'!B10="","",'各会計、関係団体の財政状況及び健全化判断比率'!B10)</f>
        <v>鹿児島市母子父子寡婦福祉資金貸付事業特別会計</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f t="shared" si="0"/>
        <v>11</v>
      </c>
      <c r="AN37" s="424"/>
      <c r="AO37" s="423" t="str">
        <f>IF('各会計、関係団体の財政状況及び健全化判断比率'!B34="","",'各会計、関係団体の財政状況及び健全化判断比率'!B34)</f>
        <v>鹿児島市工業用水道事業特別会計</v>
      </c>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t="str">
        <f t="shared" si="2"/>
        <v/>
      </c>
      <c r="BX37" s="424"/>
      <c r="BY37" s="423" t="str">
        <f>IF('各会計、関係団体の財政状況及び健全化判断比率'!B71="","",'各会計、関係団体の財政状況及び健全化判断比率'!B71)</f>
        <v/>
      </c>
      <c r="BZ37" s="423"/>
      <c r="CA37" s="423"/>
      <c r="CB37" s="423"/>
      <c r="CC37" s="423"/>
      <c r="CD37" s="423"/>
      <c r="CE37" s="423"/>
      <c r="CF37" s="423"/>
      <c r="CG37" s="423"/>
      <c r="CH37" s="423"/>
      <c r="CI37" s="423"/>
      <c r="CJ37" s="423"/>
      <c r="CK37" s="423"/>
      <c r="CL37" s="423"/>
      <c r="CM37" s="423"/>
      <c r="CN37" s="213"/>
      <c r="CO37" s="424">
        <f t="shared" si="3"/>
        <v>22</v>
      </c>
      <c r="CP37" s="424"/>
      <c r="CQ37" s="423" t="str">
        <f>IF('各会計、関係団体の財政状況及び健全化判断比率'!BS10="","",'各会計、関係団体の財政状況及び健全化判断比率'!BS10)</f>
        <v>かごしま教育文化振興財団</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f t="shared" si="0"/>
        <v>12</v>
      </c>
      <c r="AN38" s="424"/>
      <c r="AO38" s="423" t="str">
        <f>IF('各会計、関係団体の財政状況及び健全化判断比率'!B35="","",'各会計、関係団体の財政状況及び健全化判断比率'!B35)</f>
        <v>鹿児島市公共下水道事業特別会計</v>
      </c>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f t="shared" si="3"/>
        <v>23</v>
      </c>
      <c r="CP38" s="424"/>
      <c r="CQ38" s="423" t="str">
        <f>IF('各会計、関係団体の財政状況及び健全化判断比率'!BS11="","",'各会計、関係団体の財政状況及び健全化判断比率'!BS11)</f>
        <v>鹿児島市水族館公社</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f t="shared" si="0"/>
        <v>13</v>
      </c>
      <c r="AN39" s="424"/>
      <c r="AO39" s="423" t="str">
        <f>IF('各会計、関係団体の財政状況及び健全化判断比率'!B36="","",'各会計、関係団体の財政状況及び健全化判断比率'!B36)</f>
        <v>鹿児島市船舶事業特別会計</v>
      </c>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f t="shared" si="3"/>
        <v>24</v>
      </c>
      <c r="CP39" s="424"/>
      <c r="CQ39" s="423" t="str">
        <f>IF('各会計、関係団体の財政状況及び健全化判断比率'!BS12="","",'各会計、関係団体の財政状況及び健全化判断比率'!BS12)</f>
        <v>鹿児島国際観光</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f t="shared" si="3"/>
        <v>25</v>
      </c>
      <c r="CP40" s="424"/>
      <c r="CQ40" s="423" t="str">
        <f>IF('各会計、関係団体の財政状況及び健全化判断比率'!BS13="","",'各会計、関係団体の財政状況及び健全化判断比率'!BS13)</f>
        <v>鹿児島市健康交流推進財団</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f t="shared" si="3"/>
        <v>26</v>
      </c>
      <c r="CP41" s="424"/>
      <c r="CQ41" s="423" t="str">
        <f>IF('各会計、関係団体の財政状況及び健全化判断比率'!BS14="","",'各会計、関係団体の財政状況及び健全化判断比率'!BS14)</f>
        <v>鹿児島中央地下駐車場</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f t="shared" si="3"/>
        <v>27</v>
      </c>
      <c r="CP42" s="424"/>
      <c r="CQ42" s="423" t="str">
        <f>IF('各会計、関係団体の財政状況及び健全化判断比率'!BS15="","",'各会計、関係団体の財政状況及び健全化判断比率'!BS15)</f>
        <v>西郷南洲顕彰会</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f t="shared" si="3"/>
        <v>28</v>
      </c>
      <c r="CP43" s="424"/>
      <c r="CQ43" s="423" t="str">
        <f>IF('各会計、関係団体の財政状況及び健全化判断比率'!BS16="","",'各会計、関係団体の財政状況及び健全化判断比率'!BS16)</f>
        <v>鹿児島観光コンベンション協会</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viOAVsxGgb1hIPXqcqYzF/JPWhmeMkrvlGFuBkKc5pqjdFhULoMJVjM/8KpVzxz9fO0FgSMD9njnlITa3P0GQ==" saltValue="7mv3Wb7L44xyQesSs8EFM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44" t="s">
        <v>574</v>
      </c>
      <c r="D34" s="1244"/>
      <c r="E34" s="1245"/>
      <c r="F34" s="32" t="s">
        <v>575</v>
      </c>
      <c r="G34" s="33" t="s">
        <v>576</v>
      </c>
      <c r="H34" s="33" t="s">
        <v>577</v>
      </c>
      <c r="I34" s="33" t="s">
        <v>578</v>
      </c>
      <c r="J34" s="34" t="s">
        <v>579</v>
      </c>
      <c r="K34" s="22"/>
      <c r="L34" s="22"/>
      <c r="M34" s="22"/>
      <c r="N34" s="22"/>
      <c r="O34" s="22"/>
      <c r="P34" s="22"/>
    </row>
    <row r="35" spans="1:16" ht="39" customHeight="1" x14ac:dyDescent="0.15">
      <c r="A35" s="22"/>
      <c r="B35" s="35"/>
      <c r="C35" s="1238" t="s">
        <v>580</v>
      </c>
      <c r="D35" s="1239"/>
      <c r="E35" s="1240"/>
      <c r="F35" s="36">
        <v>4.96</v>
      </c>
      <c r="G35" s="37">
        <v>4.2300000000000004</v>
      </c>
      <c r="H35" s="37">
        <v>7.59</v>
      </c>
      <c r="I35" s="37">
        <v>7.93</v>
      </c>
      <c r="J35" s="38">
        <v>8.9600000000000009</v>
      </c>
      <c r="K35" s="22"/>
      <c r="L35" s="22"/>
      <c r="M35" s="22"/>
      <c r="N35" s="22"/>
      <c r="O35" s="22"/>
      <c r="P35" s="22"/>
    </row>
    <row r="36" spans="1:16" ht="39" customHeight="1" x14ac:dyDescent="0.15">
      <c r="A36" s="22"/>
      <c r="B36" s="35"/>
      <c r="C36" s="1238" t="s">
        <v>581</v>
      </c>
      <c r="D36" s="1239"/>
      <c r="E36" s="1240"/>
      <c r="F36" s="36">
        <v>6.74</v>
      </c>
      <c r="G36" s="37">
        <v>7.52</v>
      </c>
      <c r="H36" s="37">
        <v>7.82</v>
      </c>
      <c r="I36" s="37">
        <v>7.57</v>
      </c>
      <c r="J36" s="38">
        <v>7.53</v>
      </c>
      <c r="K36" s="22"/>
      <c r="L36" s="22"/>
      <c r="M36" s="22"/>
      <c r="N36" s="22"/>
      <c r="O36" s="22"/>
      <c r="P36" s="22"/>
    </row>
    <row r="37" spans="1:16" ht="39" customHeight="1" x14ac:dyDescent="0.15">
      <c r="A37" s="22"/>
      <c r="B37" s="35"/>
      <c r="C37" s="1238" t="s">
        <v>582</v>
      </c>
      <c r="D37" s="1239"/>
      <c r="E37" s="1240"/>
      <c r="F37" s="36">
        <v>3.95</v>
      </c>
      <c r="G37" s="37">
        <v>5.1100000000000003</v>
      </c>
      <c r="H37" s="37">
        <v>4.1100000000000003</v>
      </c>
      <c r="I37" s="37">
        <v>4.2699999999999996</v>
      </c>
      <c r="J37" s="38">
        <v>4.4800000000000004</v>
      </c>
      <c r="K37" s="22"/>
      <c r="L37" s="22"/>
      <c r="M37" s="22"/>
      <c r="N37" s="22"/>
      <c r="O37" s="22"/>
      <c r="P37" s="22"/>
    </row>
    <row r="38" spans="1:16" ht="39" customHeight="1" x14ac:dyDescent="0.15">
      <c r="A38" s="22"/>
      <c r="B38" s="35"/>
      <c r="C38" s="1238" t="s">
        <v>583</v>
      </c>
      <c r="D38" s="1239"/>
      <c r="E38" s="1240"/>
      <c r="F38" s="36">
        <v>2.46</v>
      </c>
      <c r="G38" s="37">
        <v>2.81</v>
      </c>
      <c r="H38" s="37">
        <v>3.42</v>
      </c>
      <c r="I38" s="37">
        <v>3.94</v>
      </c>
      <c r="J38" s="38">
        <v>4.08</v>
      </c>
      <c r="K38" s="22"/>
      <c r="L38" s="22"/>
      <c r="M38" s="22"/>
      <c r="N38" s="22"/>
      <c r="O38" s="22"/>
      <c r="P38" s="22"/>
    </row>
    <row r="39" spans="1:16" ht="39" customHeight="1" x14ac:dyDescent="0.15">
      <c r="A39" s="22"/>
      <c r="B39" s="35"/>
      <c r="C39" s="1238" t="s">
        <v>584</v>
      </c>
      <c r="D39" s="1239"/>
      <c r="E39" s="1240"/>
      <c r="F39" s="36">
        <v>0.22</v>
      </c>
      <c r="G39" s="37">
        <v>0.54</v>
      </c>
      <c r="H39" s="37">
        <v>0.49</v>
      </c>
      <c r="I39" s="37">
        <v>1.0900000000000001</v>
      </c>
      <c r="J39" s="38">
        <v>1.07</v>
      </c>
      <c r="K39" s="22"/>
      <c r="L39" s="22"/>
      <c r="M39" s="22"/>
      <c r="N39" s="22"/>
      <c r="O39" s="22"/>
      <c r="P39" s="22"/>
    </row>
    <row r="40" spans="1:16" ht="39" customHeight="1" x14ac:dyDescent="0.15">
      <c r="A40" s="22"/>
      <c r="B40" s="35"/>
      <c r="C40" s="1238" t="s">
        <v>585</v>
      </c>
      <c r="D40" s="1239"/>
      <c r="E40" s="1240"/>
      <c r="F40" s="36" t="s">
        <v>586</v>
      </c>
      <c r="G40" s="37">
        <v>0.1</v>
      </c>
      <c r="H40" s="37">
        <v>2.09</v>
      </c>
      <c r="I40" s="37">
        <v>1.28</v>
      </c>
      <c r="J40" s="38">
        <v>0.8</v>
      </c>
      <c r="K40" s="22"/>
      <c r="L40" s="22"/>
      <c r="M40" s="22"/>
      <c r="N40" s="22"/>
      <c r="O40" s="22"/>
      <c r="P40" s="22"/>
    </row>
    <row r="41" spans="1:16" ht="39" customHeight="1" x14ac:dyDescent="0.15">
      <c r="A41" s="22"/>
      <c r="B41" s="35"/>
      <c r="C41" s="1238" t="s">
        <v>587</v>
      </c>
      <c r="D41" s="1239"/>
      <c r="E41" s="1240"/>
      <c r="F41" s="36">
        <v>0.89</v>
      </c>
      <c r="G41" s="37">
        <v>0.86</v>
      </c>
      <c r="H41" s="37">
        <v>0.72</v>
      </c>
      <c r="I41" s="37">
        <v>0.67</v>
      </c>
      <c r="J41" s="38">
        <v>0.5</v>
      </c>
      <c r="K41" s="22"/>
      <c r="L41" s="22"/>
      <c r="M41" s="22"/>
      <c r="N41" s="22"/>
      <c r="O41" s="22"/>
      <c r="P41" s="22"/>
    </row>
    <row r="42" spans="1:16" ht="39" customHeight="1" x14ac:dyDescent="0.15">
      <c r="A42" s="22"/>
      <c r="B42" s="39"/>
      <c r="C42" s="1238" t="s">
        <v>588</v>
      </c>
      <c r="D42" s="1239"/>
      <c r="E42" s="1240"/>
      <c r="F42" s="36" t="s">
        <v>526</v>
      </c>
      <c r="G42" s="37" t="s">
        <v>526</v>
      </c>
      <c r="H42" s="37" t="s">
        <v>526</v>
      </c>
      <c r="I42" s="37" t="s">
        <v>526</v>
      </c>
      <c r="J42" s="38" t="s">
        <v>526</v>
      </c>
      <c r="K42" s="22"/>
      <c r="L42" s="22"/>
      <c r="M42" s="22"/>
      <c r="N42" s="22"/>
      <c r="O42" s="22"/>
      <c r="P42" s="22"/>
    </row>
    <row r="43" spans="1:16" ht="39" customHeight="1" thickBot="1" x14ac:dyDescent="0.2">
      <c r="A43" s="22"/>
      <c r="B43" s="40"/>
      <c r="C43" s="1241" t="s">
        <v>589</v>
      </c>
      <c r="D43" s="1242"/>
      <c r="E43" s="1243"/>
      <c r="F43" s="41">
        <v>0.39</v>
      </c>
      <c r="G43" s="42">
        <v>0.46</v>
      </c>
      <c r="H43" s="42">
        <v>0.5</v>
      </c>
      <c r="I43" s="42">
        <v>0.38</v>
      </c>
      <c r="J43" s="43">
        <v>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5WMk2CjUhepG6rpdTpswTC+zRSZ4SDQFtqHsgbwZRwJPfZQzqnHLqHrQOCLCNbQUuQg1jeuP4r74wLdXzMImA==" saltValue="K8yv9RpKQWXAhMlJDSOZ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26003</v>
      </c>
      <c r="L45" s="60">
        <v>25216</v>
      </c>
      <c r="M45" s="60">
        <v>23842</v>
      </c>
      <c r="N45" s="60">
        <v>23539</v>
      </c>
      <c r="O45" s="61">
        <v>24172</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526</v>
      </c>
      <c r="L46" s="64" t="s">
        <v>526</v>
      </c>
      <c r="M46" s="64" t="s">
        <v>526</v>
      </c>
      <c r="N46" s="64" t="s">
        <v>526</v>
      </c>
      <c r="O46" s="65" t="s">
        <v>526</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526</v>
      </c>
      <c r="L47" s="64" t="s">
        <v>526</v>
      </c>
      <c r="M47" s="64" t="s">
        <v>526</v>
      </c>
      <c r="N47" s="64" t="s">
        <v>526</v>
      </c>
      <c r="O47" s="65" t="s">
        <v>526</v>
      </c>
      <c r="P47" s="48"/>
      <c r="Q47" s="48"/>
      <c r="R47" s="48"/>
      <c r="S47" s="48"/>
      <c r="T47" s="48"/>
      <c r="U47" s="48"/>
    </row>
    <row r="48" spans="1:21" ht="30.75" customHeight="1" x14ac:dyDescent="0.15">
      <c r="A48" s="48"/>
      <c r="B48" s="1266"/>
      <c r="C48" s="1267"/>
      <c r="D48" s="62"/>
      <c r="E48" s="1248" t="s">
        <v>15</v>
      </c>
      <c r="F48" s="1248"/>
      <c r="G48" s="1248"/>
      <c r="H48" s="1248"/>
      <c r="I48" s="1248"/>
      <c r="J48" s="1249"/>
      <c r="K48" s="63">
        <v>1596</v>
      </c>
      <c r="L48" s="64">
        <v>1663</v>
      </c>
      <c r="M48" s="64">
        <v>1591</v>
      </c>
      <c r="N48" s="64">
        <v>1298</v>
      </c>
      <c r="O48" s="65">
        <v>1171</v>
      </c>
      <c r="P48" s="48"/>
      <c r="Q48" s="48"/>
      <c r="R48" s="48"/>
      <c r="S48" s="48"/>
      <c r="T48" s="48"/>
      <c r="U48" s="48"/>
    </row>
    <row r="49" spans="1:21" ht="30.75" customHeight="1" x14ac:dyDescent="0.15">
      <c r="A49" s="48"/>
      <c r="B49" s="1266"/>
      <c r="C49" s="1267"/>
      <c r="D49" s="62"/>
      <c r="E49" s="1248" t="s">
        <v>16</v>
      </c>
      <c r="F49" s="1248"/>
      <c r="G49" s="1248"/>
      <c r="H49" s="1248"/>
      <c r="I49" s="1248"/>
      <c r="J49" s="1249"/>
      <c r="K49" s="63" t="s">
        <v>526</v>
      </c>
      <c r="L49" s="64" t="s">
        <v>526</v>
      </c>
      <c r="M49" s="64" t="s">
        <v>526</v>
      </c>
      <c r="N49" s="64" t="s">
        <v>526</v>
      </c>
      <c r="O49" s="65" t="s">
        <v>526</v>
      </c>
      <c r="P49" s="48"/>
      <c r="Q49" s="48"/>
      <c r="R49" s="48"/>
      <c r="S49" s="48"/>
      <c r="T49" s="48"/>
      <c r="U49" s="48"/>
    </row>
    <row r="50" spans="1:21" ht="30.75" customHeight="1" x14ac:dyDescent="0.15">
      <c r="A50" s="48"/>
      <c r="B50" s="1266"/>
      <c r="C50" s="1267"/>
      <c r="D50" s="62"/>
      <c r="E50" s="1248" t="s">
        <v>17</v>
      </c>
      <c r="F50" s="1248"/>
      <c r="G50" s="1248"/>
      <c r="H50" s="1248"/>
      <c r="I50" s="1248"/>
      <c r="J50" s="1249"/>
      <c r="K50" s="63">
        <v>66</v>
      </c>
      <c r="L50" s="64">
        <v>67</v>
      </c>
      <c r="M50" s="64">
        <v>67</v>
      </c>
      <c r="N50" s="64">
        <v>73</v>
      </c>
      <c r="O50" s="65">
        <v>63</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526</v>
      </c>
      <c r="L51" s="64" t="s">
        <v>526</v>
      </c>
      <c r="M51" s="64" t="s">
        <v>526</v>
      </c>
      <c r="N51" s="64" t="s">
        <v>526</v>
      </c>
      <c r="O51" s="65" t="s">
        <v>526</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23262</v>
      </c>
      <c r="L52" s="64">
        <v>22902</v>
      </c>
      <c r="M52" s="64">
        <v>22819</v>
      </c>
      <c r="N52" s="64">
        <v>22409</v>
      </c>
      <c r="O52" s="65">
        <v>22696</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4403</v>
      </c>
      <c r="L53" s="69">
        <v>4044</v>
      </c>
      <c r="M53" s="69">
        <v>2681</v>
      </c>
      <c r="N53" s="69">
        <v>2501</v>
      </c>
      <c r="O53" s="70">
        <v>2710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590</v>
      </c>
      <c r="L56" s="80" t="s">
        <v>591</v>
      </c>
      <c r="M56" s="80" t="s">
        <v>592</v>
      </c>
      <c r="N56" s="80" t="s">
        <v>593</v>
      </c>
      <c r="O56" s="81" t="s">
        <v>594</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624</v>
      </c>
      <c r="L57" s="83" t="s">
        <v>624</v>
      </c>
      <c r="M57" s="83" t="s">
        <v>624</v>
      </c>
      <c r="N57" s="83" t="s">
        <v>624</v>
      </c>
      <c r="O57" s="84" t="s">
        <v>624</v>
      </c>
    </row>
    <row r="58" spans="1:21" ht="31.5" customHeight="1" thickBot="1" x14ac:dyDescent="0.2">
      <c r="B58" s="1256"/>
      <c r="C58" s="1257"/>
      <c r="D58" s="1261" t="s">
        <v>27</v>
      </c>
      <c r="E58" s="1262"/>
      <c r="F58" s="1262"/>
      <c r="G58" s="1262"/>
      <c r="H58" s="1262"/>
      <c r="I58" s="1262"/>
      <c r="J58" s="1263"/>
      <c r="K58" s="85" t="s">
        <v>625</v>
      </c>
      <c r="L58" s="86" t="s">
        <v>625</v>
      </c>
      <c r="M58" s="86" t="s">
        <v>624</v>
      </c>
      <c r="N58" s="86" t="s">
        <v>624</v>
      </c>
      <c r="O58" s="87" t="s">
        <v>625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KI6eAhpvbtpY+4NbL46lsOds5dwyGC/Uepfg+QCicifJzVRLFJxOSaveMmAPhZeaoJr8fnBu3nxT0NmEFYhnQ==" saltValue="+N5A5hPNXM6VbWdFrWd3W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567</v>
      </c>
      <c r="J40" s="99" t="s">
        <v>568</v>
      </c>
      <c r="K40" s="99" t="s">
        <v>569</v>
      </c>
      <c r="L40" s="99" t="s">
        <v>570</v>
      </c>
      <c r="M40" s="100" t="s">
        <v>571</v>
      </c>
    </row>
    <row r="41" spans="2:13" ht="27.75" customHeight="1" x14ac:dyDescent="0.15">
      <c r="B41" s="1284" t="s">
        <v>30</v>
      </c>
      <c r="C41" s="1285"/>
      <c r="D41" s="101"/>
      <c r="E41" s="1286" t="s">
        <v>31</v>
      </c>
      <c r="F41" s="1286"/>
      <c r="G41" s="1286"/>
      <c r="H41" s="1287"/>
      <c r="I41" s="102">
        <v>280358</v>
      </c>
      <c r="J41" s="103">
        <v>280124</v>
      </c>
      <c r="K41" s="103">
        <v>278200</v>
      </c>
      <c r="L41" s="103">
        <v>273389</v>
      </c>
      <c r="M41" s="104">
        <v>270579</v>
      </c>
    </row>
    <row r="42" spans="2:13" ht="27.75" customHeight="1" x14ac:dyDescent="0.15">
      <c r="B42" s="1274"/>
      <c r="C42" s="1275"/>
      <c r="D42" s="105"/>
      <c r="E42" s="1278" t="s">
        <v>32</v>
      </c>
      <c r="F42" s="1278"/>
      <c r="G42" s="1278"/>
      <c r="H42" s="1279"/>
      <c r="I42" s="106">
        <v>636</v>
      </c>
      <c r="J42" s="107">
        <v>580</v>
      </c>
      <c r="K42" s="107">
        <v>524</v>
      </c>
      <c r="L42" s="107">
        <v>524</v>
      </c>
      <c r="M42" s="108">
        <v>413</v>
      </c>
    </row>
    <row r="43" spans="2:13" ht="27.75" customHeight="1" x14ac:dyDescent="0.15">
      <c r="B43" s="1274"/>
      <c r="C43" s="1275"/>
      <c r="D43" s="105"/>
      <c r="E43" s="1278" t="s">
        <v>33</v>
      </c>
      <c r="F43" s="1278"/>
      <c r="G43" s="1278"/>
      <c r="H43" s="1279"/>
      <c r="I43" s="106">
        <v>24947</v>
      </c>
      <c r="J43" s="107">
        <v>24509</v>
      </c>
      <c r="K43" s="107">
        <v>24523</v>
      </c>
      <c r="L43" s="107">
        <v>26223</v>
      </c>
      <c r="M43" s="108">
        <v>24399</v>
      </c>
    </row>
    <row r="44" spans="2:13" ht="27.75" customHeight="1" x14ac:dyDescent="0.15">
      <c r="B44" s="1274"/>
      <c r="C44" s="1275"/>
      <c r="D44" s="105"/>
      <c r="E44" s="1278" t="s">
        <v>34</v>
      </c>
      <c r="F44" s="1278"/>
      <c r="G44" s="1278"/>
      <c r="H44" s="1279"/>
      <c r="I44" s="106" t="s">
        <v>526</v>
      </c>
      <c r="J44" s="107" t="s">
        <v>526</v>
      </c>
      <c r="K44" s="107" t="s">
        <v>526</v>
      </c>
      <c r="L44" s="107" t="s">
        <v>526</v>
      </c>
      <c r="M44" s="108" t="s">
        <v>526</v>
      </c>
    </row>
    <row r="45" spans="2:13" ht="27.75" customHeight="1" x14ac:dyDescent="0.15">
      <c r="B45" s="1274"/>
      <c r="C45" s="1275"/>
      <c r="D45" s="105"/>
      <c r="E45" s="1278" t="s">
        <v>35</v>
      </c>
      <c r="F45" s="1278"/>
      <c r="G45" s="1278"/>
      <c r="H45" s="1279"/>
      <c r="I45" s="106">
        <v>33266</v>
      </c>
      <c r="J45" s="107">
        <v>33941</v>
      </c>
      <c r="K45" s="107">
        <v>32355</v>
      </c>
      <c r="L45" s="107">
        <v>31932</v>
      </c>
      <c r="M45" s="108">
        <v>31750</v>
      </c>
    </row>
    <row r="46" spans="2:13" ht="27.75" customHeight="1" x14ac:dyDescent="0.15">
      <c r="B46" s="1274"/>
      <c r="C46" s="1275"/>
      <c r="D46" s="109"/>
      <c r="E46" s="1278" t="s">
        <v>36</v>
      </c>
      <c r="F46" s="1278"/>
      <c r="G46" s="1278"/>
      <c r="H46" s="1279"/>
      <c r="I46" s="106">
        <v>285</v>
      </c>
      <c r="J46" s="107">
        <v>290</v>
      </c>
      <c r="K46" s="107">
        <v>196</v>
      </c>
      <c r="L46" s="107">
        <v>207</v>
      </c>
      <c r="M46" s="108">
        <v>303</v>
      </c>
    </row>
    <row r="47" spans="2:13" ht="27.75" customHeight="1" x14ac:dyDescent="0.15">
      <c r="B47" s="1274"/>
      <c r="C47" s="1275"/>
      <c r="D47" s="110"/>
      <c r="E47" s="1288" t="s">
        <v>37</v>
      </c>
      <c r="F47" s="1289"/>
      <c r="G47" s="1289"/>
      <c r="H47" s="1290"/>
      <c r="I47" s="106" t="s">
        <v>526</v>
      </c>
      <c r="J47" s="107" t="s">
        <v>526</v>
      </c>
      <c r="K47" s="107" t="s">
        <v>526</v>
      </c>
      <c r="L47" s="107" t="s">
        <v>526</v>
      </c>
      <c r="M47" s="108" t="s">
        <v>526</v>
      </c>
    </row>
    <row r="48" spans="2:13" ht="27.75" customHeight="1" x14ac:dyDescent="0.15">
      <c r="B48" s="1274"/>
      <c r="C48" s="1275"/>
      <c r="D48" s="105"/>
      <c r="E48" s="1278" t="s">
        <v>38</v>
      </c>
      <c r="F48" s="1278"/>
      <c r="G48" s="1278"/>
      <c r="H48" s="1279"/>
      <c r="I48" s="106" t="s">
        <v>526</v>
      </c>
      <c r="J48" s="107" t="s">
        <v>526</v>
      </c>
      <c r="K48" s="107" t="s">
        <v>526</v>
      </c>
      <c r="L48" s="107" t="s">
        <v>526</v>
      </c>
      <c r="M48" s="108" t="s">
        <v>526</v>
      </c>
    </row>
    <row r="49" spans="2:13" ht="27.75" customHeight="1" x14ac:dyDescent="0.15">
      <c r="B49" s="1276"/>
      <c r="C49" s="1277"/>
      <c r="D49" s="105"/>
      <c r="E49" s="1278" t="s">
        <v>39</v>
      </c>
      <c r="F49" s="1278"/>
      <c r="G49" s="1278"/>
      <c r="H49" s="1279"/>
      <c r="I49" s="106" t="s">
        <v>526</v>
      </c>
      <c r="J49" s="107" t="s">
        <v>526</v>
      </c>
      <c r="K49" s="107" t="s">
        <v>526</v>
      </c>
      <c r="L49" s="107" t="s">
        <v>526</v>
      </c>
      <c r="M49" s="108" t="s">
        <v>526</v>
      </c>
    </row>
    <row r="50" spans="2:13" ht="27.75" customHeight="1" x14ac:dyDescent="0.15">
      <c r="B50" s="1272" t="s">
        <v>40</v>
      </c>
      <c r="C50" s="1273"/>
      <c r="D50" s="111"/>
      <c r="E50" s="1278" t="s">
        <v>41</v>
      </c>
      <c r="F50" s="1278"/>
      <c r="G50" s="1278"/>
      <c r="H50" s="1279"/>
      <c r="I50" s="106">
        <v>50920</v>
      </c>
      <c r="J50" s="107">
        <v>49710</v>
      </c>
      <c r="K50" s="107">
        <v>51661</v>
      </c>
      <c r="L50" s="107">
        <v>51157</v>
      </c>
      <c r="M50" s="108">
        <v>49711</v>
      </c>
    </row>
    <row r="51" spans="2:13" ht="27.75" customHeight="1" x14ac:dyDescent="0.15">
      <c r="B51" s="1274"/>
      <c r="C51" s="1275"/>
      <c r="D51" s="105"/>
      <c r="E51" s="1278" t="s">
        <v>42</v>
      </c>
      <c r="F51" s="1278"/>
      <c r="G51" s="1278"/>
      <c r="H51" s="1279"/>
      <c r="I51" s="106">
        <v>57828</v>
      </c>
      <c r="J51" s="107">
        <v>58597</v>
      </c>
      <c r="K51" s="107">
        <v>55862</v>
      </c>
      <c r="L51" s="107">
        <v>58993</v>
      </c>
      <c r="M51" s="108">
        <v>55361</v>
      </c>
    </row>
    <row r="52" spans="2:13" ht="27.75" customHeight="1" x14ac:dyDescent="0.15">
      <c r="B52" s="1276"/>
      <c r="C52" s="1277"/>
      <c r="D52" s="105"/>
      <c r="E52" s="1278" t="s">
        <v>43</v>
      </c>
      <c r="F52" s="1278"/>
      <c r="G52" s="1278"/>
      <c r="H52" s="1279"/>
      <c r="I52" s="106">
        <v>201802</v>
      </c>
      <c r="J52" s="107">
        <v>203650</v>
      </c>
      <c r="K52" s="107">
        <v>201019</v>
      </c>
      <c r="L52" s="107">
        <v>198455</v>
      </c>
      <c r="M52" s="108">
        <v>195134</v>
      </c>
    </row>
    <row r="53" spans="2:13" ht="27.75" customHeight="1" thickBot="1" x14ac:dyDescent="0.2">
      <c r="B53" s="1280" t="s">
        <v>44</v>
      </c>
      <c r="C53" s="1281"/>
      <c r="D53" s="112"/>
      <c r="E53" s="1282" t="s">
        <v>45</v>
      </c>
      <c r="F53" s="1282"/>
      <c r="G53" s="1282"/>
      <c r="H53" s="1283"/>
      <c r="I53" s="113">
        <v>28943</v>
      </c>
      <c r="J53" s="114">
        <v>27486</v>
      </c>
      <c r="K53" s="114">
        <v>27258</v>
      </c>
      <c r="L53" s="114">
        <v>23671</v>
      </c>
      <c r="M53" s="115">
        <v>27238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XQtjKxJG7lEHBuy9qo3q1rSmpmwswZDXnLdXmzyljbxIYdTVuqNfHuHkbMVF7Xc0IBMzG6MaPVqIAi8fSjOWg==" saltValue="PBeqrDYj4IzWKz0gcnUk2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569</v>
      </c>
      <c r="G54" s="124" t="s">
        <v>570</v>
      </c>
      <c r="H54" s="125" t="s">
        <v>571</v>
      </c>
    </row>
    <row r="55" spans="2:8" ht="52.5" customHeight="1" x14ac:dyDescent="0.15">
      <c r="B55" s="126"/>
      <c r="C55" s="1299" t="s">
        <v>48</v>
      </c>
      <c r="D55" s="1299"/>
      <c r="E55" s="1300"/>
      <c r="F55" s="127">
        <v>12209</v>
      </c>
      <c r="G55" s="127">
        <v>12216</v>
      </c>
      <c r="H55" s="128">
        <v>10721</v>
      </c>
    </row>
    <row r="56" spans="2:8" ht="52.5" customHeight="1" x14ac:dyDescent="0.15">
      <c r="B56" s="129"/>
      <c r="C56" s="1301" t="s">
        <v>49</v>
      </c>
      <c r="D56" s="1301"/>
      <c r="E56" s="1302"/>
      <c r="F56" s="130">
        <v>14597</v>
      </c>
      <c r="G56" s="130">
        <v>14831</v>
      </c>
      <c r="H56" s="131">
        <v>14083</v>
      </c>
    </row>
    <row r="57" spans="2:8" ht="53.25" customHeight="1" x14ac:dyDescent="0.15">
      <c r="B57" s="129"/>
      <c r="C57" s="1303" t="s">
        <v>50</v>
      </c>
      <c r="D57" s="1303"/>
      <c r="E57" s="1304"/>
      <c r="F57" s="132">
        <v>26062</v>
      </c>
      <c r="G57" s="132">
        <v>24606</v>
      </c>
      <c r="H57" s="133">
        <v>23853</v>
      </c>
    </row>
    <row r="58" spans="2:8" ht="45.75" customHeight="1" x14ac:dyDescent="0.15">
      <c r="B58" s="134"/>
      <c r="C58" s="1291" t="s">
        <v>615</v>
      </c>
      <c r="D58" s="1292"/>
      <c r="E58" s="1293"/>
      <c r="F58" s="135">
        <v>9957</v>
      </c>
      <c r="G58" s="135">
        <v>9207</v>
      </c>
      <c r="H58" s="136">
        <v>9162</v>
      </c>
    </row>
    <row r="59" spans="2:8" ht="45.75" customHeight="1" x14ac:dyDescent="0.15">
      <c r="B59" s="134"/>
      <c r="C59" s="1291" t="s">
        <v>616</v>
      </c>
      <c r="D59" s="1292"/>
      <c r="E59" s="1293"/>
      <c r="F59" s="135">
        <v>5925</v>
      </c>
      <c r="G59" s="135">
        <v>5825</v>
      </c>
      <c r="H59" s="136">
        <v>5725</v>
      </c>
    </row>
    <row r="60" spans="2:8" ht="45.75" customHeight="1" x14ac:dyDescent="0.15">
      <c r="B60" s="134"/>
      <c r="C60" s="1291" t="s">
        <v>617</v>
      </c>
      <c r="D60" s="1292"/>
      <c r="E60" s="1293"/>
      <c r="F60" s="135">
        <v>4376</v>
      </c>
      <c r="G60" s="135">
        <v>4276</v>
      </c>
      <c r="H60" s="136">
        <v>4176</v>
      </c>
    </row>
    <row r="61" spans="2:8" ht="45.75" customHeight="1" x14ac:dyDescent="0.15">
      <c r="B61" s="134"/>
      <c r="C61" s="1291" t="s">
        <v>618</v>
      </c>
      <c r="D61" s="1292"/>
      <c r="E61" s="1293"/>
      <c r="F61" s="135">
        <v>3617</v>
      </c>
      <c r="G61" s="135">
        <v>3223</v>
      </c>
      <c r="H61" s="136">
        <v>2828</v>
      </c>
    </row>
    <row r="62" spans="2:8" ht="45.75" customHeight="1" thickBot="1" x14ac:dyDescent="0.2">
      <c r="B62" s="137"/>
      <c r="C62" s="1294" t="s">
        <v>619</v>
      </c>
      <c r="D62" s="1295"/>
      <c r="E62" s="1296"/>
      <c r="F62" s="138">
        <v>694</v>
      </c>
      <c r="G62" s="138">
        <v>694</v>
      </c>
      <c r="H62" s="139">
        <v>694</v>
      </c>
    </row>
    <row r="63" spans="2:8" ht="52.5" customHeight="1" thickBot="1" x14ac:dyDescent="0.2">
      <c r="B63" s="140"/>
      <c r="C63" s="1297" t="s">
        <v>51</v>
      </c>
      <c r="D63" s="1297"/>
      <c r="E63" s="1298"/>
      <c r="F63" s="141">
        <v>52867</v>
      </c>
      <c r="G63" s="141">
        <v>51653</v>
      </c>
      <c r="H63" s="142">
        <v>48657</v>
      </c>
    </row>
    <row r="64" spans="2:8" ht="15" customHeight="1" x14ac:dyDescent="0.15"/>
    <row r="65" ht="0" hidden="1" customHeight="1" x14ac:dyDescent="0.15"/>
    <row r="66" ht="0" hidden="1" customHeight="1" x14ac:dyDescent="0.15"/>
  </sheetData>
  <sheetProtection algorithmName="SHA-512" hashValue="ndxF9YNWmkRYYU5mKPlHqPjoOJVRMZx11/waPRu3TUIaySSajVz+kYhJVVhEfLsHDg2KIRRalmWw2MIanJOryA==" saltValue="vMLAjYZiGSzvSFmUSob+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627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628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636</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629</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567</v>
      </c>
      <c r="BQ50" s="1311"/>
      <c r="BR50" s="1311"/>
      <c r="BS50" s="1311"/>
      <c r="BT50" s="1311"/>
      <c r="BU50" s="1311"/>
      <c r="BV50" s="1311"/>
      <c r="BW50" s="1311"/>
      <c r="BX50" s="1311" t="s">
        <v>568</v>
      </c>
      <c r="BY50" s="1311"/>
      <c r="BZ50" s="1311"/>
      <c r="CA50" s="1311"/>
      <c r="CB50" s="1311"/>
      <c r="CC50" s="1311"/>
      <c r="CD50" s="1311"/>
      <c r="CE50" s="1311"/>
      <c r="CF50" s="1311" t="s">
        <v>569</v>
      </c>
      <c r="CG50" s="1311"/>
      <c r="CH50" s="1311"/>
      <c r="CI50" s="1311"/>
      <c r="CJ50" s="1311"/>
      <c r="CK50" s="1311"/>
      <c r="CL50" s="1311"/>
      <c r="CM50" s="1311"/>
      <c r="CN50" s="1311" t="s">
        <v>570</v>
      </c>
      <c r="CO50" s="1311"/>
      <c r="CP50" s="1311"/>
      <c r="CQ50" s="1311"/>
      <c r="CR50" s="1311"/>
      <c r="CS50" s="1311"/>
      <c r="CT50" s="1311"/>
      <c r="CU50" s="1311"/>
      <c r="CV50" s="1311" t="s">
        <v>571</v>
      </c>
      <c r="CW50" s="1311"/>
      <c r="CX50" s="1311"/>
      <c r="CY50" s="1311"/>
      <c r="CZ50" s="1311"/>
      <c r="DA50" s="1311"/>
      <c r="DB50" s="1311"/>
      <c r="DC50" s="1311"/>
    </row>
    <row r="51" spans="1:109" ht="13.5" customHeight="1" x14ac:dyDescent="0.15">
      <c r="B51" s="394"/>
      <c r="G51" s="1322"/>
      <c r="H51" s="1322"/>
      <c r="I51" s="1327"/>
      <c r="J51" s="1327"/>
      <c r="K51" s="1312"/>
      <c r="L51" s="1312"/>
      <c r="M51" s="1312"/>
      <c r="N51" s="1312"/>
      <c r="AM51" s="403"/>
      <c r="AN51" s="1310" t="s">
        <v>630</v>
      </c>
      <c r="AO51" s="1310"/>
      <c r="AP51" s="1310"/>
      <c r="AQ51" s="1310"/>
      <c r="AR51" s="1310"/>
      <c r="AS51" s="1310"/>
      <c r="AT51" s="1310"/>
      <c r="AU51" s="1310"/>
      <c r="AV51" s="1310"/>
      <c r="AW51" s="1310"/>
      <c r="AX51" s="1310"/>
      <c r="AY51" s="1310"/>
      <c r="AZ51" s="1310"/>
      <c r="BA51" s="1310"/>
      <c r="BB51" s="1310" t="s">
        <v>631</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v>24.4</v>
      </c>
      <c r="BY51" s="1307"/>
      <c r="BZ51" s="1307"/>
      <c r="CA51" s="1307"/>
      <c r="CB51" s="1307"/>
      <c r="CC51" s="1307"/>
      <c r="CD51" s="1307"/>
      <c r="CE51" s="1307"/>
      <c r="CF51" s="1307">
        <v>24.2</v>
      </c>
      <c r="CG51" s="1307"/>
      <c r="CH51" s="1307"/>
      <c r="CI51" s="1307"/>
      <c r="CJ51" s="1307"/>
      <c r="CK51" s="1307"/>
      <c r="CL51" s="1307"/>
      <c r="CM51" s="1307"/>
      <c r="CN51" s="1307">
        <v>21</v>
      </c>
      <c r="CO51" s="1307"/>
      <c r="CP51" s="1307"/>
      <c r="CQ51" s="1307"/>
      <c r="CR51" s="1307"/>
      <c r="CS51" s="1307"/>
      <c r="CT51" s="1307"/>
      <c r="CU51" s="1307"/>
      <c r="CV51" s="1307">
        <v>23.9</v>
      </c>
      <c r="CW51" s="1307"/>
      <c r="CX51" s="1307"/>
      <c r="CY51" s="1307"/>
      <c r="CZ51" s="1307"/>
      <c r="DA51" s="1307"/>
      <c r="DB51" s="1307"/>
      <c r="DC51" s="1307"/>
    </row>
    <row r="52" spans="1:109" x14ac:dyDescent="0.15">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632</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54.8</v>
      </c>
      <c r="BY53" s="1307"/>
      <c r="BZ53" s="1307"/>
      <c r="CA53" s="1307"/>
      <c r="CB53" s="1307"/>
      <c r="CC53" s="1307"/>
      <c r="CD53" s="1307"/>
      <c r="CE53" s="1307"/>
      <c r="CF53" s="1307">
        <v>56.2</v>
      </c>
      <c r="CG53" s="1307"/>
      <c r="CH53" s="1307"/>
      <c r="CI53" s="1307"/>
      <c r="CJ53" s="1307"/>
      <c r="CK53" s="1307"/>
      <c r="CL53" s="1307"/>
      <c r="CM53" s="1307"/>
      <c r="CN53" s="1307">
        <v>57.6</v>
      </c>
      <c r="CO53" s="1307"/>
      <c r="CP53" s="1307"/>
      <c r="CQ53" s="1307"/>
      <c r="CR53" s="1307"/>
      <c r="CS53" s="1307"/>
      <c r="CT53" s="1307"/>
      <c r="CU53" s="1307"/>
      <c r="CV53" s="1307">
        <v>58.6</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633</v>
      </c>
      <c r="AO55" s="1311"/>
      <c r="AP55" s="1311"/>
      <c r="AQ55" s="1311"/>
      <c r="AR55" s="1311"/>
      <c r="AS55" s="1311"/>
      <c r="AT55" s="1311"/>
      <c r="AU55" s="1311"/>
      <c r="AV55" s="1311"/>
      <c r="AW55" s="1311"/>
      <c r="AX55" s="1311"/>
      <c r="AY55" s="1311"/>
      <c r="AZ55" s="1311"/>
      <c r="BA55" s="1311"/>
      <c r="BB55" s="1310" t="s">
        <v>631</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41.4</v>
      </c>
      <c r="BY55" s="1307"/>
      <c r="BZ55" s="1307"/>
      <c r="CA55" s="1307"/>
      <c r="CB55" s="1307"/>
      <c r="CC55" s="1307"/>
      <c r="CD55" s="1307"/>
      <c r="CE55" s="1307"/>
      <c r="CF55" s="1307">
        <v>38.9</v>
      </c>
      <c r="CG55" s="1307"/>
      <c r="CH55" s="1307"/>
      <c r="CI55" s="1307"/>
      <c r="CJ55" s="1307"/>
      <c r="CK55" s="1307"/>
      <c r="CL55" s="1307"/>
      <c r="CM55" s="1307"/>
      <c r="CN55" s="1307">
        <v>37.6</v>
      </c>
      <c r="CO55" s="1307"/>
      <c r="CP55" s="1307"/>
      <c r="CQ55" s="1307"/>
      <c r="CR55" s="1307"/>
      <c r="CS55" s="1307"/>
      <c r="CT55" s="1307"/>
      <c r="CU55" s="1307"/>
      <c r="CV55" s="1307">
        <v>34</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632</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60.2</v>
      </c>
      <c r="BY57" s="1307"/>
      <c r="BZ57" s="1307"/>
      <c r="CA57" s="1307"/>
      <c r="CB57" s="1307"/>
      <c r="CC57" s="1307"/>
      <c r="CD57" s="1307"/>
      <c r="CE57" s="1307"/>
      <c r="CF57" s="1307">
        <v>59.3</v>
      </c>
      <c r="CG57" s="1307"/>
      <c r="CH57" s="1307"/>
      <c r="CI57" s="1307"/>
      <c r="CJ57" s="1307"/>
      <c r="CK57" s="1307"/>
      <c r="CL57" s="1307"/>
      <c r="CM57" s="1307"/>
      <c r="CN57" s="1307">
        <v>60</v>
      </c>
      <c r="CO57" s="1307"/>
      <c r="CP57" s="1307"/>
      <c r="CQ57" s="1307"/>
      <c r="CR57" s="1307"/>
      <c r="CS57" s="1307"/>
      <c r="CT57" s="1307"/>
      <c r="CU57" s="1307"/>
      <c r="CV57" s="1307">
        <v>60.8</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634</v>
      </c>
    </row>
    <row r="64" spans="1:109" x14ac:dyDescent="0.15">
      <c r="B64" s="394"/>
      <c r="G64" s="401"/>
      <c r="I64" s="414"/>
      <c r="J64" s="414"/>
      <c r="K64" s="414"/>
      <c r="L64" s="414"/>
      <c r="M64" s="414"/>
      <c r="N64" s="415"/>
      <c r="AM64" s="401"/>
      <c r="AN64" s="401" t="s">
        <v>628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637</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629</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567</v>
      </c>
      <c r="BQ72" s="1311"/>
      <c r="BR72" s="1311"/>
      <c r="BS72" s="1311"/>
      <c r="BT72" s="1311"/>
      <c r="BU72" s="1311"/>
      <c r="BV72" s="1311"/>
      <c r="BW72" s="1311"/>
      <c r="BX72" s="1311" t="s">
        <v>568</v>
      </c>
      <c r="BY72" s="1311"/>
      <c r="BZ72" s="1311"/>
      <c r="CA72" s="1311"/>
      <c r="CB72" s="1311"/>
      <c r="CC72" s="1311"/>
      <c r="CD72" s="1311"/>
      <c r="CE72" s="1311"/>
      <c r="CF72" s="1311" t="s">
        <v>569</v>
      </c>
      <c r="CG72" s="1311"/>
      <c r="CH72" s="1311"/>
      <c r="CI72" s="1311"/>
      <c r="CJ72" s="1311"/>
      <c r="CK72" s="1311"/>
      <c r="CL72" s="1311"/>
      <c r="CM72" s="1311"/>
      <c r="CN72" s="1311" t="s">
        <v>570</v>
      </c>
      <c r="CO72" s="1311"/>
      <c r="CP72" s="1311"/>
      <c r="CQ72" s="1311"/>
      <c r="CR72" s="1311"/>
      <c r="CS72" s="1311"/>
      <c r="CT72" s="1311"/>
      <c r="CU72" s="1311"/>
      <c r="CV72" s="1311" t="s">
        <v>571</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630</v>
      </c>
      <c r="AO73" s="1310"/>
      <c r="AP73" s="1310"/>
      <c r="AQ73" s="1310"/>
      <c r="AR73" s="1310"/>
      <c r="AS73" s="1310"/>
      <c r="AT73" s="1310"/>
      <c r="AU73" s="1310"/>
      <c r="AV73" s="1310"/>
      <c r="AW73" s="1310"/>
      <c r="AX73" s="1310"/>
      <c r="AY73" s="1310"/>
      <c r="AZ73" s="1310"/>
      <c r="BA73" s="1310"/>
      <c r="BB73" s="1310" t="s">
        <v>631</v>
      </c>
      <c r="BC73" s="1310"/>
      <c r="BD73" s="1310"/>
      <c r="BE73" s="1310"/>
      <c r="BF73" s="1310"/>
      <c r="BG73" s="1310"/>
      <c r="BH73" s="1310"/>
      <c r="BI73" s="1310"/>
      <c r="BJ73" s="1310"/>
      <c r="BK73" s="1310"/>
      <c r="BL73" s="1310"/>
      <c r="BM73" s="1310"/>
      <c r="BN73" s="1310"/>
      <c r="BO73" s="1310"/>
      <c r="BP73" s="1307">
        <v>25.6</v>
      </c>
      <c r="BQ73" s="1307"/>
      <c r="BR73" s="1307"/>
      <c r="BS73" s="1307"/>
      <c r="BT73" s="1307"/>
      <c r="BU73" s="1307"/>
      <c r="BV73" s="1307"/>
      <c r="BW73" s="1307"/>
      <c r="BX73" s="1307">
        <v>24.4</v>
      </c>
      <c r="BY73" s="1307"/>
      <c r="BZ73" s="1307"/>
      <c r="CA73" s="1307"/>
      <c r="CB73" s="1307"/>
      <c r="CC73" s="1307"/>
      <c r="CD73" s="1307"/>
      <c r="CE73" s="1307"/>
      <c r="CF73" s="1307">
        <v>24.2</v>
      </c>
      <c r="CG73" s="1307"/>
      <c r="CH73" s="1307"/>
      <c r="CI73" s="1307"/>
      <c r="CJ73" s="1307"/>
      <c r="CK73" s="1307"/>
      <c r="CL73" s="1307"/>
      <c r="CM73" s="1307"/>
      <c r="CN73" s="1307">
        <v>21</v>
      </c>
      <c r="CO73" s="1307"/>
      <c r="CP73" s="1307"/>
      <c r="CQ73" s="1307"/>
      <c r="CR73" s="1307"/>
      <c r="CS73" s="1307"/>
      <c r="CT73" s="1307"/>
      <c r="CU73" s="1307"/>
      <c r="CV73" s="1307">
        <v>23.9</v>
      </c>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635</v>
      </c>
      <c r="BC75" s="1310"/>
      <c r="BD75" s="1310"/>
      <c r="BE75" s="1310"/>
      <c r="BF75" s="1310"/>
      <c r="BG75" s="1310"/>
      <c r="BH75" s="1310"/>
      <c r="BI75" s="1310"/>
      <c r="BJ75" s="1310"/>
      <c r="BK75" s="1310"/>
      <c r="BL75" s="1310"/>
      <c r="BM75" s="1310"/>
      <c r="BN75" s="1310"/>
      <c r="BO75" s="1310"/>
      <c r="BP75" s="1307">
        <v>4.2</v>
      </c>
      <c r="BQ75" s="1307"/>
      <c r="BR75" s="1307"/>
      <c r="BS75" s="1307"/>
      <c r="BT75" s="1307"/>
      <c r="BU75" s="1307"/>
      <c r="BV75" s="1307"/>
      <c r="BW75" s="1307"/>
      <c r="BX75" s="1307">
        <v>3.9</v>
      </c>
      <c r="BY75" s="1307"/>
      <c r="BZ75" s="1307"/>
      <c r="CA75" s="1307"/>
      <c r="CB75" s="1307"/>
      <c r="CC75" s="1307"/>
      <c r="CD75" s="1307"/>
      <c r="CE75" s="1307"/>
      <c r="CF75" s="1307">
        <v>3.2</v>
      </c>
      <c r="CG75" s="1307"/>
      <c r="CH75" s="1307"/>
      <c r="CI75" s="1307"/>
      <c r="CJ75" s="1307"/>
      <c r="CK75" s="1307"/>
      <c r="CL75" s="1307"/>
      <c r="CM75" s="1307"/>
      <c r="CN75" s="1307">
        <v>2.7</v>
      </c>
      <c r="CO75" s="1307"/>
      <c r="CP75" s="1307"/>
      <c r="CQ75" s="1307"/>
      <c r="CR75" s="1307"/>
      <c r="CS75" s="1307"/>
      <c r="CT75" s="1307"/>
      <c r="CU75" s="1307"/>
      <c r="CV75" s="1307">
        <v>2.2999999999999998</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633</v>
      </c>
      <c r="AO77" s="1311"/>
      <c r="AP77" s="1311"/>
      <c r="AQ77" s="1311"/>
      <c r="AR77" s="1311"/>
      <c r="AS77" s="1311"/>
      <c r="AT77" s="1311"/>
      <c r="AU77" s="1311"/>
      <c r="AV77" s="1311"/>
      <c r="AW77" s="1311"/>
      <c r="AX77" s="1311"/>
      <c r="AY77" s="1311"/>
      <c r="AZ77" s="1311"/>
      <c r="BA77" s="1311"/>
      <c r="BB77" s="1310" t="s">
        <v>631</v>
      </c>
      <c r="BC77" s="1310"/>
      <c r="BD77" s="1310"/>
      <c r="BE77" s="1310"/>
      <c r="BF77" s="1310"/>
      <c r="BG77" s="1310"/>
      <c r="BH77" s="1310"/>
      <c r="BI77" s="1310"/>
      <c r="BJ77" s="1310"/>
      <c r="BK77" s="1310"/>
      <c r="BL77" s="1310"/>
      <c r="BM77" s="1310"/>
      <c r="BN77" s="1310"/>
      <c r="BO77" s="1310"/>
      <c r="BP77" s="1307">
        <v>47</v>
      </c>
      <c r="BQ77" s="1307"/>
      <c r="BR77" s="1307"/>
      <c r="BS77" s="1307"/>
      <c r="BT77" s="1307"/>
      <c r="BU77" s="1307"/>
      <c r="BV77" s="1307"/>
      <c r="BW77" s="1307"/>
      <c r="BX77" s="1307">
        <v>41.4</v>
      </c>
      <c r="BY77" s="1307"/>
      <c r="BZ77" s="1307"/>
      <c r="CA77" s="1307"/>
      <c r="CB77" s="1307"/>
      <c r="CC77" s="1307"/>
      <c r="CD77" s="1307"/>
      <c r="CE77" s="1307"/>
      <c r="CF77" s="1307">
        <v>38.9</v>
      </c>
      <c r="CG77" s="1307"/>
      <c r="CH77" s="1307"/>
      <c r="CI77" s="1307"/>
      <c r="CJ77" s="1307"/>
      <c r="CK77" s="1307"/>
      <c r="CL77" s="1307"/>
      <c r="CM77" s="1307"/>
      <c r="CN77" s="1307">
        <v>37.6</v>
      </c>
      <c r="CO77" s="1307"/>
      <c r="CP77" s="1307"/>
      <c r="CQ77" s="1307"/>
      <c r="CR77" s="1307"/>
      <c r="CS77" s="1307"/>
      <c r="CT77" s="1307"/>
      <c r="CU77" s="1307"/>
      <c r="CV77" s="1307">
        <v>34</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635</v>
      </c>
      <c r="BC79" s="1310"/>
      <c r="BD79" s="1310"/>
      <c r="BE79" s="1310"/>
      <c r="BF79" s="1310"/>
      <c r="BG79" s="1310"/>
      <c r="BH79" s="1310"/>
      <c r="BI79" s="1310"/>
      <c r="BJ79" s="1310"/>
      <c r="BK79" s="1310"/>
      <c r="BL79" s="1310"/>
      <c r="BM79" s="1310"/>
      <c r="BN79" s="1310"/>
      <c r="BO79" s="1310"/>
      <c r="BP79" s="1307">
        <v>7.3</v>
      </c>
      <c r="BQ79" s="1307"/>
      <c r="BR79" s="1307"/>
      <c r="BS79" s="1307"/>
      <c r="BT79" s="1307"/>
      <c r="BU79" s="1307"/>
      <c r="BV79" s="1307"/>
      <c r="BW79" s="1307"/>
      <c r="BX79" s="1307">
        <v>6.7</v>
      </c>
      <c r="BY79" s="1307"/>
      <c r="BZ79" s="1307"/>
      <c r="CA79" s="1307"/>
      <c r="CB79" s="1307"/>
      <c r="CC79" s="1307"/>
      <c r="CD79" s="1307"/>
      <c r="CE79" s="1307"/>
      <c r="CF79" s="1307">
        <v>6.4</v>
      </c>
      <c r="CG79" s="1307"/>
      <c r="CH79" s="1307"/>
      <c r="CI79" s="1307"/>
      <c r="CJ79" s="1307"/>
      <c r="CK79" s="1307"/>
      <c r="CL79" s="1307"/>
      <c r="CM79" s="1307"/>
      <c r="CN79" s="1307">
        <v>6.1</v>
      </c>
      <c r="CO79" s="1307"/>
      <c r="CP79" s="1307"/>
      <c r="CQ79" s="1307"/>
      <c r="CR79" s="1307"/>
      <c r="CS79" s="1307"/>
      <c r="CT79" s="1307"/>
      <c r="CU79" s="1307"/>
      <c r="CV79" s="1307">
        <v>5.9</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EV2Cp8m1NquW99/jQoukVoFBT5QIbRtFkpgQctla1KYPrKs+wHDe5e9uGbvrLl48q3Pe310AaUnt6cGVpcZ39Q==" saltValue="zlzQc1yz8lJbmeY0unurC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a4pn6smgyJlqdVm0Oh6NDn1Gcm2B+ytkTstVqDFjSXvHmjbICsOA73T5fWrGYz+EQvj8/rvoHSG19YPWqsMgg==" saltValue="TT2AG9cNUZYxRE6OhmXiR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P2wLhUYIgMPMRHiWYTmCUy/pfkaFiSrELJOrAeQ3a4ThGbsEnNPfifnMWVoHJAVJqAI2PQs8Ur/S+O08Gg55w==" saltValue="KkcT+9GVmgTNkSsEfRRPH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564</v>
      </c>
      <c r="G2" s="156"/>
      <c r="H2" s="157"/>
    </row>
    <row r="3" spans="1:8" x14ac:dyDescent="0.15">
      <c r="A3" s="153" t="s">
        <v>557</v>
      </c>
      <c r="B3" s="158"/>
      <c r="C3" s="159"/>
      <c r="D3" s="160">
        <v>70007</v>
      </c>
      <c r="E3" s="161"/>
      <c r="F3" s="162">
        <v>51613</v>
      </c>
      <c r="G3" s="163"/>
      <c r="H3" s="164"/>
    </row>
    <row r="4" spans="1:8" x14ac:dyDescent="0.15">
      <c r="A4" s="165"/>
      <c r="B4" s="166"/>
      <c r="C4" s="167"/>
      <c r="D4" s="168">
        <v>39186</v>
      </c>
      <c r="E4" s="169"/>
      <c r="F4" s="170">
        <v>25872</v>
      </c>
      <c r="G4" s="171"/>
      <c r="H4" s="172"/>
    </row>
    <row r="5" spans="1:8" x14ac:dyDescent="0.15">
      <c r="A5" s="153" t="s">
        <v>559</v>
      </c>
      <c r="B5" s="158"/>
      <c r="C5" s="159"/>
      <c r="D5" s="160">
        <v>61544</v>
      </c>
      <c r="E5" s="161"/>
      <c r="F5" s="162">
        <v>50880</v>
      </c>
      <c r="G5" s="163"/>
      <c r="H5" s="164"/>
    </row>
    <row r="6" spans="1:8" x14ac:dyDescent="0.15">
      <c r="A6" s="165"/>
      <c r="B6" s="166"/>
      <c r="C6" s="167"/>
      <c r="D6" s="168">
        <v>31017</v>
      </c>
      <c r="E6" s="169"/>
      <c r="F6" s="170">
        <v>27819</v>
      </c>
      <c r="G6" s="171"/>
      <c r="H6" s="172"/>
    </row>
    <row r="7" spans="1:8" x14ac:dyDescent="0.15">
      <c r="A7" s="153" t="s">
        <v>560</v>
      </c>
      <c r="B7" s="158"/>
      <c r="C7" s="159"/>
      <c r="D7" s="160">
        <v>51553</v>
      </c>
      <c r="E7" s="161"/>
      <c r="F7" s="162">
        <v>46395</v>
      </c>
      <c r="G7" s="163"/>
      <c r="H7" s="164"/>
    </row>
    <row r="8" spans="1:8" x14ac:dyDescent="0.15">
      <c r="A8" s="165"/>
      <c r="B8" s="166"/>
      <c r="C8" s="167"/>
      <c r="D8" s="168">
        <v>31338</v>
      </c>
      <c r="E8" s="169"/>
      <c r="F8" s="170">
        <v>26304</v>
      </c>
      <c r="G8" s="171"/>
      <c r="H8" s="172"/>
    </row>
    <row r="9" spans="1:8" x14ac:dyDescent="0.15">
      <c r="A9" s="153" t="s">
        <v>561</v>
      </c>
      <c r="B9" s="158"/>
      <c r="C9" s="159"/>
      <c r="D9" s="160">
        <v>53339</v>
      </c>
      <c r="E9" s="161"/>
      <c r="F9" s="162">
        <v>48088</v>
      </c>
      <c r="G9" s="163"/>
      <c r="H9" s="164"/>
    </row>
    <row r="10" spans="1:8" x14ac:dyDescent="0.15">
      <c r="A10" s="165"/>
      <c r="B10" s="166"/>
      <c r="C10" s="167"/>
      <c r="D10" s="168">
        <v>33657</v>
      </c>
      <c r="E10" s="169"/>
      <c r="F10" s="170">
        <v>25183</v>
      </c>
      <c r="G10" s="171"/>
      <c r="H10" s="172"/>
    </row>
    <row r="11" spans="1:8" x14ac:dyDescent="0.15">
      <c r="A11" s="153" t="s">
        <v>562</v>
      </c>
      <c r="B11" s="158"/>
      <c r="C11" s="159"/>
      <c r="D11" s="160">
        <v>51611</v>
      </c>
      <c r="E11" s="161"/>
      <c r="F11" s="162">
        <v>46457</v>
      </c>
      <c r="G11" s="163"/>
      <c r="H11" s="164"/>
    </row>
    <row r="12" spans="1:8" x14ac:dyDescent="0.15">
      <c r="A12" s="165"/>
      <c r="B12" s="166"/>
      <c r="C12" s="173"/>
      <c r="D12" s="168">
        <v>31387</v>
      </c>
      <c r="E12" s="169"/>
      <c r="F12" s="170">
        <v>24020</v>
      </c>
      <c r="G12" s="171"/>
      <c r="H12" s="172"/>
    </row>
    <row r="13" spans="1:8" x14ac:dyDescent="0.15">
      <c r="A13" s="153"/>
      <c r="B13" s="158"/>
      <c r="C13" s="174"/>
      <c r="D13" s="175">
        <v>57611</v>
      </c>
      <c r="E13" s="176"/>
      <c r="F13" s="177">
        <v>48687</v>
      </c>
      <c r="G13" s="178"/>
      <c r="H13" s="164"/>
    </row>
    <row r="14" spans="1:8" x14ac:dyDescent="0.15">
      <c r="A14" s="165"/>
      <c r="B14" s="166"/>
      <c r="C14" s="167"/>
      <c r="D14" s="168">
        <v>33317</v>
      </c>
      <c r="E14" s="169"/>
      <c r="F14" s="170">
        <v>25840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4.16</v>
      </c>
      <c r="C19" s="179">
        <f>ROUND(VALUE(SUBSTITUTE(実質収支比率等に係る経年分析!G$48,"▲","-")),2)</f>
        <v>5.43</v>
      </c>
      <c r="D19" s="179">
        <f>ROUND(VALUE(SUBSTITUTE(実質収支比率等に係る経年分析!H$48,"▲","-")),2)</f>
        <v>4.47</v>
      </c>
      <c r="E19" s="179">
        <f>ROUND(VALUE(SUBSTITUTE(実質収支比率等に係る経年分析!I$48,"▲","-")),2)</f>
        <v>4.51</v>
      </c>
      <c r="F19" s="179">
        <f>ROUND(VALUE(SUBSTITUTE(実質収支比率等に係る経年分析!J$48,"▲","-")),2)</f>
        <v>4.54</v>
      </c>
    </row>
    <row r="20" spans="1:11" x14ac:dyDescent="0.15">
      <c r="A20" s="179" t="s">
        <v>55</v>
      </c>
      <c r="B20" s="179">
        <f>ROUND(VALUE(SUBSTITUTE(実質収支比率等に係る経年分析!F$47,"▲","-")),2)</f>
        <v>8.56</v>
      </c>
      <c r="C20" s="179">
        <f>ROUND(VALUE(SUBSTITUTE(実質収支比率等に係る経年分析!G$47,"▲","-")),2)</f>
        <v>9.3699999999999992</v>
      </c>
      <c r="D20" s="179">
        <f>ROUND(VALUE(SUBSTITUTE(実質収支比率等に係る経年分析!H$47,"▲","-")),2)</f>
        <v>9.42</v>
      </c>
      <c r="E20" s="179">
        <f>ROUND(VALUE(SUBSTITUTE(実質収支比率等に係る経年分析!I$47,"▲","-")),2)</f>
        <v>9.39</v>
      </c>
      <c r="F20" s="179">
        <f>ROUND(VALUE(SUBSTITUTE(実質収支比率等に係る経年分析!J$47,"▲","-")),2)</f>
        <v>8.17</v>
      </c>
    </row>
    <row r="21" spans="1:11" x14ac:dyDescent="0.15">
      <c r="A21" s="179" t="s">
        <v>56</v>
      </c>
      <c r="B21" s="179">
        <f>IF(ISNUMBER(VALUE(SUBSTITUTE(実質収支比率等に係る経年分析!F$49,"▲","-"))),ROUND(VALUE(SUBSTITUTE(実質収支比率等に係る経年分析!F$49,"▲","-")),2),NA())</f>
        <v>0.31</v>
      </c>
      <c r="C21" s="179">
        <f>IF(ISNUMBER(VALUE(SUBSTITUTE(実質収支比率等に係る経年分析!G$49,"▲","-"))),ROUND(VALUE(SUBSTITUTE(実質収支比率等に係る経年分析!G$49,"▲","-")),2),NA())</f>
        <v>2.0299999999999998</v>
      </c>
      <c r="D21" s="179">
        <f>IF(ISNUMBER(VALUE(SUBSTITUTE(実質収支比率等に係る経年分析!H$49,"▲","-"))),ROUND(VALUE(SUBSTITUTE(実質収支比率等に係る経年分析!H$49,"▲","-")),2),NA())</f>
        <v>-0.98</v>
      </c>
      <c r="E21" s="179">
        <f>IF(ISNUMBER(VALUE(SUBSTITUTE(実質収支比率等に係る経年分析!I$49,"▲","-"))),ROUND(VALUE(SUBSTITUTE(実質収支比率等に係る経年分析!I$49,"▲","-")),2),NA())</f>
        <v>0.06</v>
      </c>
      <c r="F21" s="179">
        <f>IF(ISNUMBER(VALUE(SUBSTITUTE(実質収支比率等に係る経年分析!J$49,"▲","-"))),ROUND(VALUE(SUBSTITUTE(実質収支比率等に係る経年分析!J$49,"▲","-")),2),NA())</f>
        <v>-1.07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0.39</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0.46</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0.38</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0.2</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鹿児島市船舶事業特別会計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0.89</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0.86</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0.72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0.67</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0.5</v>
      </c>
    </row>
    <row r="30" spans="1:11" x14ac:dyDescent="0.15">
      <c r="A30" s="180" t="str">
        <f>IF(連結実質赤字比率に係る赤字・黒字の構成分析!C$40="",NA(),連結実質赤字比率に係る赤字・黒字の構成分析!C$40)</f>
        <v>鹿児島市交通事業特別会計</v>
      </c>
      <c r="B30" s="180">
        <f>IF(ROUND(VALUE(SUBSTITUTE(連結実質赤字比率に係る赤字・黒字の構成分析!F$40,"▲", "-")), 2) &lt; 0, ABS(ROUND(VALUE(SUBSTITUTE(連結実質赤字比率に係る赤字・黒字の構成分析!F$40,"▲", "-")), 2)), NA())</f>
        <v>0.22</v>
      </c>
      <c r="C30" s="180" t="e">
        <f>IF(ROUND(VALUE(SUBSTITUTE(連結実質赤字比率に係る赤字・黒字の構成分析!F$40,"▲", "-")), 2) &gt;= 0, ABS(ROUND(VALUE(SUBSTITUTE(連結実質赤字比率に係る赤字・黒字の構成分析!F$40,"▲", "-")), 2)), NA())</f>
        <v>#N/A</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2.09</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1.28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0.8</v>
      </c>
    </row>
    <row r="31" spans="1:11" x14ac:dyDescent="0.15">
      <c r="A31" s="180" t="str">
        <f>IF(連結実質赤字比率に係る赤字・黒字の構成分析!C$39="",NA(),連結実質赤字比率に係る赤字・黒字の構成分析!C$39)</f>
        <v>鹿児島市介護保険特別会計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0.54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0.49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1.0900000000000001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1.07</v>
      </c>
    </row>
    <row r="32" spans="1:11" x14ac:dyDescent="0.15">
      <c r="A32" s="180" t="str">
        <f>IF(連結実質赤字比率に係る赤字・黒字の構成分析!C$38="",NA(),連結実質赤字比率に係る赤字・黒字の構成分析!C$38)</f>
        <v>鹿児島市公共下水道事業特別会計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2.46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2.81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3.42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3.94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4.08</v>
      </c>
    </row>
    <row r="33" spans="1:16" x14ac:dyDescent="0.15">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3.95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5.1100000000000003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4.1100000000000003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4.2699999999999996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4.4800000000000004</v>
      </c>
    </row>
    <row r="34" spans="1:16" x14ac:dyDescent="0.15">
      <c r="A34" s="180" t="str">
        <f>IF(連結実質赤字比率に係る赤字・黒字の構成分析!C$36="",NA(),連結実質赤字比率に係る赤字・黒字の構成分析!C$36)</f>
        <v>鹿児島市水道事業特別会計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6.74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7.52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7.82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7.57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7.53</v>
      </c>
    </row>
    <row r="35" spans="1:16" x14ac:dyDescent="0.15">
      <c r="A35" s="180" t="str">
        <f>IF(連結実質赤字比率に係る赤字・黒字の構成分析!C$35="",NA(),連結実質赤字比率に係る赤字・黒字の構成分析!C$35)</f>
        <v>鹿児島市病院事業特別会計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4.96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4.2300000000000004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7.59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7.93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8.9600000000000009</v>
      </c>
    </row>
    <row r="36" spans="1:16" x14ac:dyDescent="0.15">
      <c r="A36" s="180" t="str">
        <f>IF(連結実質赤字比率に係る赤字・黒字の構成分析!C$34="",NA(),連結実質赤字比率に係る赤字・黒字の構成分析!C$34)</f>
        <v>鹿児島市国民健康保険事業特別会計</v>
      </c>
      <c r="B36" s="180">
        <f>IF(ROUND(VALUE(SUBSTITUTE(連結実質赤字比率に係る赤字・黒字の構成分析!F$34,"▲", "-")), 2) &lt; 0, ABS(ROUND(VALUE(SUBSTITUTE(連結実質赤字比率に係る赤字・黒字の構成分析!F$34,"▲", "-")), 2)), NA())</f>
        <v>3.15</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3.97</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4.09</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2.89</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2.37</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23262</v>
      </c>
      <c r="E42" s="181"/>
      <c r="F42" s="181"/>
      <c r="G42" s="181">
        <f>'実質公債費比率（分子）の構造'!L$52</f>
        <v>22902</v>
      </c>
      <c r="H42" s="181"/>
      <c r="I42" s="181"/>
      <c r="J42" s="181">
        <f>'実質公債費比率（分子）の構造'!M$52</f>
        <v>22819</v>
      </c>
      <c r="K42" s="181"/>
      <c r="L42" s="181"/>
      <c r="M42" s="181">
        <f>'実質公債費比率（分子）の構造'!N$52</f>
        <v>22409</v>
      </c>
      <c r="N42" s="181"/>
      <c r="O42" s="181"/>
      <c r="P42" s="181">
        <f>'実質公債費比率（分子）の構造'!O$52</f>
        <v>22696</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66</v>
      </c>
      <c r="C44" s="181"/>
      <c r="D44" s="181"/>
      <c r="E44" s="181">
        <f>'実質公債費比率（分子）の構造'!L$50</f>
        <v>67</v>
      </c>
      <c r="F44" s="181"/>
      <c r="G44" s="181"/>
      <c r="H44" s="181">
        <f>'実質公債費比率（分子）の構造'!M$50</f>
        <v>67</v>
      </c>
      <c r="I44" s="181"/>
      <c r="J44" s="181"/>
      <c r="K44" s="181">
        <f>'実質公債費比率（分子）の構造'!N$50</f>
        <v>73</v>
      </c>
      <c r="L44" s="181"/>
      <c r="M44" s="181"/>
      <c r="N44" s="181">
        <f>'実質公債費比率（分子）の構造'!O$50</f>
        <v>63</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1596</v>
      </c>
      <c r="C46" s="181"/>
      <c r="D46" s="181"/>
      <c r="E46" s="181">
        <f>'実質公債費比率（分子）の構造'!L$48</f>
        <v>1663</v>
      </c>
      <c r="F46" s="181"/>
      <c r="G46" s="181"/>
      <c r="H46" s="181">
        <f>'実質公債費比率（分子）の構造'!M$48</f>
        <v>1591</v>
      </c>
      <c r="I46" s="181"/>
      <c r="J46" s="181"/>
      <c r="K46" s="181">
        <f>'実質公債費比率（分子）の構造'!N$48</f>
        <v>1298</v>
      </c>
      <c r="L46" s="181"/>
      <c r="M46" s="181"/>
      <c r="N46" s="181">
        <f>'実質公債費比率（分子）の構造'!O$48</f>
        <v>1171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26003</v>
      </c>
      <c r="C49" s="181"/>
      <c r="D49" s="181"/>
      <c r="E49" s="181">
        <f>'実質公債費比率（分子）の構造'!L$45</f>
        <v>25216</v>
      </c>
      <c r="F49" s="181"/>
      <c r="G49" s="181"/>
      <c r="H49" s="181">
        <f>'実質公債費比率（分子）の構造'!M$45</f>
        <v>23842</v>
      </c>
      <c r="I49" s="181"/>
      <c r="J49" s="181"/>
      <c r="K49" s="181">
        <f>'実質公債費比率（分子）の構造'!N$45</f>
        <v>23539</v>
      </c>
      <c r="L49" s="181"/>
      <c r="M49" s="181"/>
      <c r="N49" s="181">
        <f>'実質公債費比率（分子）の構造'!O$45</f>
        <v>24172</v>
      </c>
      <c r="O49" s="181"/>
      <c r="P49" s="181"/>
    </row>
    <row r="50" spans="1:16" x14ac:dyDescent="0.15">
      <c r="A50" s="181" t="s">
        <v>71</v>
      </c>
      <c r="B50" s="181" t="e">
        <f>NA()</f>
        <v>#N/A</v>
      </c>
      <c r="C50" s="181">
        <f>IF(ISNUMBER('実質公債費比率（分子）の構造'!K$53),'実質公債費比率（分子）の構造'!K$53,NA())</f>
        <v>4403</v>
      </c>
      <c r="D50" s="181" t="e">
        <f>NA()</f>
        <v>#N/A</v>
      </c>
      <c r="E50" s="181" t="e">
        <f>NA()</f>
        <v>#N/A</v>
      </c>
      <c r="F50" s="181">
        <f>IF(ISNUMBER('実質公債費比率（分子）の構造'!L$53),'実質公債費比率（分子）の構造'!L$53,NA())</f>
        <v>4044</v>
      </c>
      <c r="G50" s="181" t="e">
        <f>NA()</f>
        <v>#N/A</v>
      </c>
      <c r="H50" s="181" t="e">
        <f>NA()</f>
        <v>#N/A</v>
      </c>
      <c r="I50" s="181">
        <f>IF(ISNUMBER('実質公債費比率（分子）の構造'!M$53),'実質公債費比率（分子）の構造'!M$53,NA())</f>
        <v>2681</v>
      </c>
      <c r="J50" s="181" t="e">
        <f>NA()</f>
        <v>#N/A</v>
      </c>
      <c r="K50" s="181" t="e">
        <f>NA()</f>
        <v>#N/A</v>
      </c>
      <c r="L50" s="181">
        <f>IF(ISNUMBER('実質公債費比率（分子）の構造'!N$53),'実質公債費比率（分子）の構造'!N$53,NA())</f>
        <v>2501</v>
      </c>
      <c r="M50" s="181" t="e">
        <f>NA()</f>
        <v>#N/A</v>
      </c>
      <c r="N50" s="181" t="e">
        <f>NA()</f>
        <v>#N/A</v>
      </c>
      <c r="O50" s="181">
        <f>IF(ISNUMBER('実質公債費比率（分子）の構造'!O$53),'実質公債費比率（分子）の構造'!O$53,NA())</f>
        <v>2710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201802</v>
      </c>
      <c r="E56" s="180"/>
      <c r="F56" s="180"/>
      <c r="G56" s="180">
        <f>'将来負担比率（分子）の構造'!J$52</f>
        <v>203650</v>
      </c>
      <c r="H56" s="180"/>
      <c r="I56" s="180"/>
      <c r="J56" s="180">
        <f>'将来負担比率（分子）の構造'!K$52</f>
        <v>201019</v>
      </c>
      <c r="K56" s="180"/>
      <c r="L56" s="180"/>
      <c r="M56" s="180">
        <f>'将来負担比率（分子）の構造'!L$52</f>
        <v>198455</v>
      </c>
      <c r="N56" s="180"/>
      <c r="O56" s="180"/>
      <c r="P56" s="180">
        <f>'将来負担比率（分子）の構造'!M$52</f>
        <v>195134</v>
      </c>
    </row>
    <row r="57" spans="1:16" x14ac:dyDescent="0.15">
      <c r="A57" s="180" t="s">
        <v>42</v>
      </c>
      <c r="B57" s="180"/>
      <c r="C57" s="180"/>
      <c r="D57" s="180">
        <f>'将来負担比率（分子）の構造'!I$51</f>
        <v>57828</v>
      </c>
      <c r="E57" s="180"/>
      <c r="F57" s="180"/>
      <c r="G57" s="180">
        <f>'将来負担比率（分子）の構造'!J$51</f>
        <v>58597</v>
      </c>
      <c r="H57" s="180"/>
      <c r="I57" s="180"/>
      <c r="J57" s="180">
        <f>'将来負担比率（分子）の構造'!K$51</f>
        <v>55862</v>
      </c>
      <c r="K57" s="180"/>
      <c r="L57" s="180"/>
      <c r="M57" s="180">
        <f>'将来負担比率（分子）の構造'!L$51</f>
        <v>58993</v>
      </c>
      <c r="N57" s="180"/>
      <c r="O57" s="180"/>
      <c r="P57" s="180">
        <f>'将来負担比率（分子）の構造'!M$51</f>
        <v>55361</v>
      </c>
    </row>
    <row r="58" spans="1:16" x14ac:dyDescent="0.15">
      <c r="A58" s="180" t="s">
        <v>41</v>
      </c>
      <c r="B58" s="180"/>
      <c r="C58" s="180"/>
      <c r="D58" s="180">
        <f>'将来負担比率（分子）の構造'!I$50</f>
        <v>50920</v>
      </c>
      <c r="E58" s="180"/>
      <c r="F58" s="180"/>
      <c r="G58" s="180">
        <f>'将来負担比率（分子）の構造'!J$50</f>
        <v>49710</v>
      </c>
      <c r="H58" s="180"/>
      <c r="I58" s="180"/>
      <c r="J58" s="180">
        <f>'将来負担比率（分子）の構造'!K$50</f>
        <v>51661</v>
      </c>
      <c r="K58" s="180"/>
      <c r="L58" s="180"/>
      <c r="M58" s="180">
        <f>'将来負担比率（分子）の構造'!L$50</f>
        <v>51157</v>
      </c>
      <c r="N58" s="180"/>
      <c r="O58" s="180"/>
      <c r="P58" s="180">
        <f>'将来負担比率（分子）の構造'!M$50</f>
        <v>49711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285</v>
      </c>
      <c r="C61" s="180"/>
      <c r="D61" s="180"/>
      <c r="E61" s="180">
        <f>'将来負担比率（分子）の構造'!J$46</f>
        <v>290</v>
      </c>
      <c r="F61" s="180"/>
      <c r="G61" s="180"/>
      <c r="H61" s="180">
        <f>'将来負担比率（分子）の構造'!K$46</f>
        <v>196</v>
      </c>
      <c r="I61" s="180"/>
      <c r="J61" s="180"/>
      <c r="K61" s="180">
        <f>'将来負担比率（分子）の構造'!L$46</f>
        <v>207</v>
      </c>
      <c r="L61" s="180"/>
      <c r="M61" s="180"/>
      <c r="N61" s="180">
        <f>'将来負担比率（分子）の構造'!M$46</f>
        <v>303</v>
      </c>
      <c r="O61" s="180"/>
      <c r="P61" s="180"/>
    </row>
    <row r="62" spans="1:16" x14ac:dyDescent="0.15">
      <c r="A62" s="180" t="s">
        <v>35</v>
      </c>
      <c r="B62" s="180">
        <f>'将来負担比率（分子）の構造'!I$45</f>
        <v>33266</v>
      </c>
      <c r="C62" s="180"/>
      <c r="D62" s="180"/>
      <c r="E62" s="180">
        <f>'将来負担比率（分子）の構造'!J$45</f>
        <v>33941</v>
      </c>
      <c r="F62" s="180"/>
      <c r="G62" s="180"/>
      <c r="H62" s="180">
        <f>'将来負担比率（分子）の構造'!K$45</f>
        <v>32355</v>
      </c>
      <c r="I62" s="180"/>
      <c r="J62" s="180"/>
      <c r="K62" s="180">
        <f>'将来負担比率（分子）の構造'!L$45</f>
        <v>31932</v>
      </c>
      <c r="L62" s="180"/>
      <c r="M62" s="180"/>
      <c r="N62" s="180">
        <f>'将来負担比率（分子）の構造'!M$45</f>
        <v>31750</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24947</v>
      </c>
      <c r="C64" s="180"/>
      <c r="D64" s="180"/>
      <c r="E64" s="180">
        <f>'将来負担比率（分子）の構造'!J$43</f>
        <v>24509</v>
      </c>
      <c r="F64" s="180"/>
      <c r="G64" s="180"/>
      <c r="H64" s="180">
        <f>'将来負担比率（分子）の構造'!K$43</f>
        <v>24523</v>
      </c>
      <c r="I64" s="180"/>
      <c r="J64" s="180"/>
      <c r="K64" s="180">
        <f>'将来負担比率（分子）の構造'!L$43</f>
        <v>26223</v>
      </c>
      <c r="L64" s="180"/>
      <c r="M64" s="180"/>
      <c r="N64" s="180">
        <f>'将来負担比率（分子）の構造'!M$43</f>
        <v>24399</v>
      </c>
      <c r="O64" s="180"/>
      <c r="P64" s="180"/>
    </row>
    <row r="65" spans="1:16" x14ac:dyDescent="0.15">
      <c r="A65" s="180" t="s">
        <v>32</v>
      </c>
      <c r="B65" s="180">
        <f>'将来負担比率（分子）の構造'!I$42</f>
        <v>636</v>
      </c>
      <c r="C65" s="180"/>
      <c r="D65" s="180"/>
      <c r="E65" s="180">
        <f>'将来負担比率（分子）の構造'!J$42</f>
        <v>580</v>
      </c>
      <c r="F65" s="180"/>
      <c r="G65" s="180"/>
      <c r="H65" s="180">
        <f>'将来負担比率（分子）の構造'!K$42</f>
        <v>524</v>
      </c>
      <c r="I65" s="180"/>
      <c r="J65" s="180"/>
      <c r="K65" s="180">
        <f>'将来負担比率（分子）の構造'!L$42</f>
        <v>524</v>
      </c>
      <c r="L65" s="180"/>
      <c r="M65" s="180"/>
      <c r="N65" s="180">
        <f>'将来負担比率（分子）の構造'!M$42</f>
        <v>413</v>
      </c>
      <c r="O65" s="180"/>
      <c r="P65" s="180"/>
    </row>
    <row r="66" spans="1:16" x14ac:dyDescent="0.15">
      <c r="A66" s="180" t="s">
        <v>31</v>
      </c>
      <c r="B66" s="180">
        <f>'将来負担比率（分子）の構造'!I$41</f>
        <v>280358</v>
      </c>
      <c r="C66" s="180"/>
      <c r="D66" s="180"/>
      <c r="E66" s="180">
        <f>'将来負担比率（分子）の構造'!J$41</f>
        <v>280124</v>
      </c>
      <c r="F66" s="180"/>
      <c r="G66" s="180"/>
      <c r="H66" s="180">
        <f>'将来負担比率（分子）の構造'!K$41</f>
        <v>278200</v>
      </c>
      <c r="I66" s="180"/>
      <c r="J66" s="180"/>
      <c r="K66" s="180">
        <f>'将来負担比率（分子）の構造'!L$41</f>
        <v>273389</v>
      </c>
      <c r="L66" s="180"/>
      <c r="M66" s="180"/>
      <c r="N66" s="180">
        <f>'将来負担比率（分子）の構造'!M$41</f>
        <v>270579</v>
      </c>
      <c r="O66" s="180"/>
      <c r="P66" s="180"/>
    </row>
    <row r="67" spans="1:16" x14ac:dyDescent="0.15">
      <c r="A67" s="180" t="s">
        <v>75</v>
      </c>
      <c r="B67" s="180" t="e">
        <f>NA()</f>
        <v>#N/A</v>
      </c>
      <c r="C67" s="180">
        <f>IF(ISNUMBER('将来負担比率（分子）の構造'!I$53), IF('将来負担比率（分子）の構造'!I$53 &lt; 0, 0, '将来負担比率（分子）の構造'!I$53), NA())</f>
        <v>28943</v>
      </c>
      <c r="D67" s="180" t="e">
        <f>NA()</f>
        <v>#N/A</v>
      </c>
      <c r="E67" s="180" t="e">
        <f>NA()</f>
        <v>#N/A</v>
      </c>
      <c r="F67" s="180">
        <f>IF(ISNUMBER('将来負担比率（分子）の構造'!J$53), IF('将来負担比率（分子）の構造'!J$53 &lt; 0, 0, '将来負担比率（分子）の構造'!J$53), NA())</f>
        <v>27486</v>
      </c>
      <c r="G67" s="180" t="e">
        <f>NA()</f>
        <v>#N/A</v>
      </c>
      <c r="H67" s="180" t="e">
        <f>NA()</f>
        <v>#N/A</v>
      </c>
      <c r="I67" s="180">
        <f>IF(ISNUMBER('将来負担比率（分子）の構造'!K$53), IF('将来負担比率（分子）の構造'!K$53 &lt; 0, 0, '将来負担比率（分子）の構造'!K$53), NA())</f>
        <v>27258</v>
      </c>
      <c r="J67" s="180" t="e">
        <f>NA()</f>
        <v>#N/A</v>
      </c>
      <c r="K67" s="180" t="e">
        <f>NA()</f>
        <v>#N/A</v>
      </c>
      <c r="L67" s="180">
        <f>IF(ISNUMBER('将来負担比率（分子）の構造'!L$53), IF('将来負担比率（分子）の構造'!L$53 &lt; 0, 0, '将来負担比率（分子）の構造'!L$53), NA())</f>
        <v>23671</v>
      </c>
      <c r="M67" s="180" t="e">
        <f>NA()</f>
        <v>#N/A</v>
      </c>
      <c r="N67" s="180" t="e">
        <f>NA()</f>
        <v>#N/A</v>
      </c>
      <c r="O67" s="180">
        <f>IF(ISNUMBER('将来負担比率（分子）の構造'!M$53), IF('将来負担比率（分子）の構造'!M$53 &lt; 0, 0, '将来負担比率（分子）の構造'!M$53), NA())</f>
        <v>27238</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12209</v>
      </c>
      <c r="C72" s="184">
        <f>基金残高に係る経年分析!G55</f>
        <v>12216</v>
      </c>
      <c r="D72" s="184">
        <f>基金残高に係る経年分析!H55</f>
        <v>10721</v>
      </c>
    </row>
    <row r="73" spans="1:16" x14ac:dyDescent="0.15">
      <c r="A73" s="183" t="s">
        <v>78</v>
      </c>
      <c r="B73" s="184">
        <f>基金残高に係る経年分析!F56</f>
        <v>14597</v>
      </c>
      <c r="C73" s="184">
        <f>基金残高に係る経年分析!G56</f>
        <v>14831</v>
      </c>
      <c r="D73" s="184">
        <f>基金残高に係る経年分析!H56</f>
        <v>14083</v>
      </c>
    </row>
    <row r="74" spans="1:16" x14ac:dyDescent="0.15">
      <c r="A74" s="183" t="s">
        <v>79</v>
      </c>
      <c r="B74" s="184">
        <f>基金残高に係る経年分析!F57</f>
        <v>26062</v>
      </c>
      <c r="C74" s="184">
        <f>基金残高に係る経年分析!G57</f>
        <v>24606</v>
      </c>
      <c r="D74" s="184">
        <f>基金残高に係る経年分析!H57</f>
        <v>23853</v>
      </c>
    </row>
  </sheetData>
  <sheetProtection algorithmName="SHA-512" hashValue="KX9U3vx9HUY+hFBJSBrDLJKq0Ojdm4t/NFfV+IRbFLkS1VnJnhg2kGj8GI0BrWdCsUYNwPkkCjp7nNUErDqfsw==" saltValue="OjVtkyBBNfeNSnN3Ll6+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87427345</v>
      </c>
      <c r="S5" s="727"/>
      <c r="T5" s="727"/>
      <c r="U5" s="727"/>
      <c r="V5" s="727"/>
      <c r="W5" s="727"/>
      <c r="X5" s="727"/>
      <c r="Y5" s="773"/>
      <c r="Z5" s="791">
        <v>35</v>
      </c>
      <c r="AA5" s="791"/>
      <c r="AB5" s="791"/>
      <c r="AC5" s="791"/>
      <c r="AD5" s="792">
        <v>80409059</v>
      </c>
      <c r="AE5" s="792"/>
      <c r="AF5" s="792"/>
      <c r="AG5" s="792"/>
      <c r="AH5" s="792"/>
      <c r="AI5" s="792"/>
      <c r="AJ5" s="792"/>
      <c r="AK5" s="792"/>
      <c r="AL5" s="774">
        <v>65.2</v>
      </c>
      <c r="AM5" s="743"/>
      <c r="AN5" s="743"/>
      <c r="AO5" s="775"/>
      <c r="AP5" s="760" t="s">
        <v>226</v>
      </c>
      <c r="AQ5" s="761"/>
      <c r="AR5" s="761"/>
      <c r="AS5" s="761"/>
      <c r="AT5" s="761"/>
      <c r="AU5" s="761"/>
      <c r="AV5" s="761"/>
      <c r="AW5" s="761"/>
      <c r="AX5" s="761"/>
      <c r="AY5" s="761"/>
      <c r="AZ5" s="761"/>
      <c r="BA5" s="761"/>
      <c r="BB5" s="761"/>
      <c r="BC5" s="761"/>
      <c r="BD5" s="761"/>
      <c r="BE5" s="761"/>
      <c r="BF5" s="762"/>
      <c r="BG5" s="661">
        <v>78365858</v>
      </c>
      <c r="BH5" s="664"/>
      <c r="BI5" s="664"/>
      <c r="BJ5" s="664"/>
      <c r="BK5" s="664"/>
      <c r="BL5" s="664"/>
      <c r="BM5" s="664"/>
      <c r="BN5" s="665"/>
      <c r="BO5" s="723">
        <v>89.6</v>
      </c>
      <c r="BP5" s="723"/>
      <c r="BQ5" s="723"/>
      <c r="BR5" s="723"/>
      <c r="BS5" s="724">
        <v>1075792</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1786356</v>
      </c>
      <c r="S6" s="664"/>
      <c r="T6" s="664"/>
      <c r="U6" s="664"/>
      <c r="V6" s="664"/>
      <c r="W6" s="664"/>
      <c r="X6" s="664"/>
      <c r="Y6" s="665"/>
      <c r="Z6" s="723">
        <v>0.7</v>
      </c>
      <c r="AA6" s="723"/>
      <c r="AB6" s="723"/>
      <c r="AC6" s="723"/>
      <c r="AD6" s="724">
        <v>1786356</v>
      </c>
      <c r="AE6" s="724"/>
      <c r="AF6" s="724"/>
      <c r="AG6" s="724"/>
      <c r="AH6" s="724"/>
      <c r="AI6" s="724"/>
      <c r="AJ6" s="724"/>
      <c r="AK6" s="724"/>
      <c r="AL6" s="666">
        <v>1.4</v>
      </c>
      <c r="AM6" s="667"/>
      <c r="AN6" s="667"/>
      <c r="AO6" s="725"/>
      <c r="AP6" s="658" t="s">
        <v>231</v>
      </c>
      <c r="AQ6" s="659"/>
      <c r="AR6" s="659"/>
      <c r="AS6" s="659"/>
      <c r="AT6" s="659"/>
      <c r="AU6" s="659"/>
      <c r="AV6" s="659"/>
      <c r="AW6" s="659"/>
      <c r="AX6" s="659"/>
      <c r="AY6" s="659"/>
      <c r="AZ6" s="659"/>
      <c r="BA6" s="659"/>
      <c r="BB6" s="659"/>
      <c r="BC6" s="659"/>
      <c r="BD6" s="659"/>
      <c r="BE6" s="659"/>
      <c r="BF6" s="660"/>
      <c r="BG6" s="661">
        <v>78365858</v>
      </c>
      <c r="BH6" s="664"/>
      <c r="BI6" s="664"/>
      <c r="BJ6" s="664"/>
      <c r="BK6" s="664"/>
      <c r="BL6" s="664"/>
      <c r="BM6" s="664"/>
      <c r="BN6" s="665"/>
      <c r="BO6" s="723">
        <v>89.6</v>
      </c>
      <c r="BP6" s="723"/>
      <c r="BQ6" s="723"/>
      <c r="BR6" s="723"/>
      <c r="BS6" s="724">
        <v>1075792</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1098863</v>
      </c>
      <c r="CS6" s="664"/>
      <c r="CT6" s="664"/>
      <c r="CU6" s="664"/>
      <c r="CV6" s="664"/>
      <c r="CW6" s="664"/>
      <c r="CX6" s="664"/>
      <c r="CY6" s="665"/>
      <c r="CZ6" s="774">
        <v>0.5</v>
      </c>
      <c r="DA6" s="743"/>
      <c r="DB6" s="743"/>
      <c r="DC6" s="777"/>
      <c r="DD6" s="669" t="s">
        <v>233</v>
      </c>
      <c r="DE6" s="664"/>
      <c r="DF6" s="664"/>
      <c r="DG6" s="664"/>
      <c r="DH6" s="664"/>
      <c r="DI6" s="664"/>
      <c r="DJ6" s="664"/>
      <c r="DK6" s="664"/>
      <c r="DL6" s="664"/>
      <c r="DM6" s="664"/>
      <c r="DN6" s="664"/>
      <c r="DO6" s="664"/>
      <c r="DP6" s="665"/>
      <c r="DQ6" s="669">
        <v>1092858</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138044</v>
      </c>
      <c r="S7" s="664"/>
      <c r="T7" s="664"/>
      <c r="U7" s="664"/>
      <c r="V7" s="664"/>
      <c r="W7" s="664"/>
      <c r="X7" s="664"/>
      <c r="Y7" s="665"/>
      <c r="Z7" s="723">
        <v>0.1</v>
      </c>
      <c r="AA7" s="723"/>
      <c r="AB7" s="723"/>
      <c r="AC7" s="723"/>
      <c r="AD7" s="724">
        <v>138044</v>
      </c>
      <c r="AE7" s="724"/>
      <c r="AF7" s="724"/>
      <c r="AG7" s="724"/>
      <c r="AH7" s="724"/>
      <c r="AI7" s="724"/>
      <c r="AJ7" s="724"/>
      <c r="AK7" s="724"/>
      <c r="AL7" s="666">
        <v>0.1</v>
      </c>
      <c r="AM7" s="667"/>
      <c r="AN7" s="667"/>
      <c r="AO7" s="725"/>
      <c r="AP7" s="658" t="s">
        <v>235</v>
      </c>
      <c r="AQ7" s="659"/>
      <c r="AR7" s="659"/>
      <c r="AS7" s="659"/>
      <c r="AT7" s="659"/>
      <c r="AU7" s="659"/>
      <c r="AV7" s="659"/>
      <c r="AW7" s="659"/>
      <c r="AX7" s="659"/>
      <c r="AY7" s="659"/>
      <c r="AZ7" s="659"/>
      <c r="BA7" s="659"/>
      <c r="BB7" s="659"/>
      <c r="BC7" s="659"/>
      <c r="BD7" s="659"/>
      <c r="BE7" s="659"/>
      <c r="BF7" s="660"/>
      <c r="BG7" s="661">
        <v>36653420</v>
      </c>
      <c r="BH7" s="664"/>
      <c r="BI7" s="664"/>
      <c r="BJ7" s="664"/>
      <c r="BK7" s="664"/>
      <c r="BL7" s="664"/>
      <c r="BM7" s="664"/>
      <c r="BN7" s="665"/>
      <c r="BO7" s="723">
        <v>41.9</v>
      </c>
      <c r="BP7" s="723"/>
      <c r="BQ7" s="723"/>
      <c r="BR7" s="723"/>
      <c r="BS7" s="724">
        <v>1075792</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19265312</v>
      </c>
      <c r="CS7" s="664"/>
      <c r="CT7" s="664"/>
      <c r="CU7" s="664"/>
      <c r="CV7" s="664"/>
      <c r="CW7" s="664"/>
      <c r="CX7" s="664"/>
      <c r="CY7" s="665"/>
      <c r="CZ7" s="723">
        <v>7.9</v>
      </c>
      <c r="DA7" s="723"/>
      <c r="DB7" s="723"/>
      <c r="DC7" s="723"/>
      <c r="DD7" s="669">
        <v>976933</v>
      </c>
      <c r="DE7" s="664"/>
      <c r="DF7" s="664"/>
      <c r="DG7" s="664"/>
      <c r="DH7" s="664"/>
      <c r="DI7" s="664"/>
      <c r="DJ7" s="664"/>
      <c r="DK7" s="664"/>
      <c r="DL7" s="664"/>
      <c r="DM7" s="664"/>
      <c r="DN7" s="664"/>
      <c r="DO7" s="664"/>
      <c r="DP7" s="665"/>
      <c r="DQ7" s="669">
        <v>17363392</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152875</v>
      </c>
      <c r="S8" s="664"/>
      <c r="T8" s="664"/>
      <c r="U8" s="664"/>
      <c r="V8" s="664"/>
      <c r="W8" s="664"/>
      <c r="X8" s="664"/>
      <c r="Y8" s="665"/>
      <c r="Z8" s="723">
        <v>0.1</v>
      </c>
      <c r="AA8" s="723"/>
      <c r="AB8" s="723"/>
      <c r="AC8" s="723"/>
      <c r="AD8" s="724">
        <v>152875</v>
      </c>
      <c r="AE8" s="724"/>
      <c r="AF8" s="724"/>
      <c r="AG8" s="724"/>
      <c r="AH8" s="724"/>
      <c r="AI8" s="724"/>
      <c r="AJ8" s="724"/>
      <c r="AK8" s="724"/>
      <c r="AL8" s="666">
        <v>0.1</v>
      </c>
      <c r="AM8" s="667"/>
      <c r="AN8" s="667"/>
      <c r="AO8" s="725"/>
      <c r="AP8" s="658" t="s">
        <v>238</v>
      </c>
      <c r="AQ8" s="659"/>
      <c r="AR8" s="659"/>
      <c r="AS8" s="659"/>
      <c r="AT8" s="659"/>
      <c r="AU8" s="659"/>
      <c r="AV8" s="659"/>
      <c r="AW8" s="659"/>
      <c r="AX8" s="659"/>
      <c r="AY8" s="659"/>
      <c r="AZ8" s="659"/>
      <c r="BA8" s="659"/>
      <c r="BB8" s="659"/>
      <c r="BC8" s="659"/>
      <c r="BD8" s="659"/>
      <c r="BE8" s="659"/>
      <c r="BF8" s="660"/>
      <c r="BG8" s="661">
        <v>979868</v>
      </c>
      <c r="BH8" s="664"/>
      <c r="BI8" s="664"/>
      <c r="BJ8" s="664"/>
      <c r="BK8" s="664"/>
      <c r="BL8" s="664"/>
      <c r="BM8" s="664"/>
      <c r="BN8" s="665"/>
      <c r="BO8" s="723">
        <v>1.1000000000000001</v>
      </c>
      <c r="BP8" s="723"/>
      <c r="BQ8" s="723"/>
      <c r="BR8" s="723"/>
      <c r="BS8" s="669" t="s">
        <v>233</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118147006</v>
      </c>
      <c r="CS8" s="664"/>
      <c r="CT8" s="664"/>
      <c r="CU8" s="664"/>
      <c r="CV8" s="664"/>
      <c r="CW8" s="664"/>
      <c r="CX8" s="664"/>
      <c r="CY8" s="665"/>
      <c r="CZ8" s="723">
        <v>48.7</v>
      </c>
      <c r="DA8" s="723"/>
      <c r="DB8" s="723"/>
      <c r="DC8" s="723"/>
      <c r="DD8" s="669">
        <v>1843404</v>
      </c>
      <c r="DE8" s="664"/>
      <c r="DF8" s="664"/>
      <c r="DG8" s="664"/>
      <c r="DH8" s="664"/>
      <c r="DI8" s="664"/>
      <c r="DJ8" s="664"/>
      <c r="DK8" s="664"/>
      <c r="DL8" s="664"/>
      <c r="DM8" s="664"/>
      <c r="DN8" s="664"/>
      <c r="DO8" s="664"/>
      <c r="DP8" s="665"/>
      <c r="DQ8" s="669">
        <v>52540919</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178850</v>
      </c>
      <c r="S9" s="664"/>
      <c r="T9" s="664"/>
      <c r="U9" s="664"/>
      <c r="V9" s="664"/>
      <c r="W9" s="664"/>
      <c r="X9" s="664"/>
      <c r="Y9" s="665"/>
      <c r="Z9" s="723">
        <v>0.1</v>
      </c>
      <c r="AA9" s="723"/>
      <c r="AB9" s="723"/>
      <c r="AC9" s="723"/>
      <c r="AD9" s="724">
        <v>178850</v>
      </c>
      <c r="AE9" s="724"/>
      <c r="AF9" s="724"/>
      <c r="AG9" s="724"/>
      <c r="AH9" s="724"/>
      <c r="AI9" s="724"/>
      <c r="AJ9" s="724"/>
      <c r="AK9" s="724"/>
      <c r="AL9" s="666">
        <v>0.1</v>
      </c>
      <c r="AM9" s="667"/>
      <c r="AN9" s="667"/>
      <c r="AO9" s="725"/>
      <c r="AP9" s="658" t="s">
        <v>241</v>
      </c>
      <c r="AQ9" s="659"/>
      <c r="AR9" s="659"/>
      <c r="AS9" s="659"/>
      <c r="AT9" s="659"/>
      <c r="AU9" s="659"/>
      <c r="AV9" s="659"/>
      <c r="AW9" s="659"/>
      <c r="AX9" s="659"/>
      <c r="AY9" s="659"/>
      <c r="AZ9" s="659"/>
      <c r="BA9" s="659"/>
      <c r="BB9" s="659"/>
      <c r="BC9" s="659"/>
      <c r="BD9" s="659"/>
      <c r="BE9" s="659"/>
      <c r="BF9" s="660"/>
      <c r="BG9" s="661">
        <v>28514728</v>
      </c>
      <c r="BH9" s="664"/>
      <c r="BI9" s="664"/>
      <c r="BJ9" s="664"/>
      <c r="BK9" s="664"/>
      <c r="BL9" s="664"/>
      <c r="BM9" s="664"/>
      <c r="BN9" s="665"/>
      <c r="BO9" s="723">
        <v>32.6</v>
      </c>
      <c r="BP9" s="723"/>
      <c r="BQ9" s="723"/>
      <c r="BR9" s="723"/>
      <c r="BS9" s="669" t="s">
        <v>242</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17926251</v>
      </c>
      <c r="CS9" s="664"/>
      <c r="CT9" s="664"/>
      <c r="CU9" s="664"/>
      <c r="CV9" s="664"/>
      <c r="CW9" s="664"/>
      <c r="CX9" s="664"/>
      <c r="CY9" s="665"/>
      <c r="CZ9" s="723">
        <v>7.4</v>
      </c>
      <c r="DA9" s="723"/>
      <c r="DB9" s="723"/>
      <c r="DC9" s="723"/>
      <c r="DD9" s="669">
        <v>2690098</v>
      </c>
      <c r="DE9" s="664"/>
      <c r="DF9" s="664"/>
      <c r="DG9" s="664"/>
      <c r="DH9" s="664"/>
      <c r="DI9" s="664"/>
      <c r="DJ9" s="664"/>
      <c r="DK9" s="664"/>
      <c r="DL9" s="664"/>
      <c r="DM9" s="664"/>
      <c r="DN9" s="664"/>
      <c r="DO9" s="664"/>
      <c r="DP9" s="665"/>
      <c r="DQ9" s="669">
        <v>14435573</v>
      </c>
      <c r="DR9" s="664"/>
      <c r="DS9" s="664"/>
      <c r="DT9" s="664"/>
      <c r="DU9" s="664"/>
      <c r="DV9" s="664"/>
      <c r="DW9" s="664"/>
      <c r="DX9" s="664"/>
      <c r="DY9" s="664"/>
      <c r="DZ9" s="664"/>
      <c r="EA9" s="664"/>
      <c r="EB9" s="664"/>
      <c r="EC9" s="704"/>
    </row>
    <row r="10" spans="2:143" ht="11.25" customHeight="1" x14ac:dyDescent="0.15">
      <c r="B10" s="658" t="s">
        <v>244</v>
      </c>
      <c r="C10" s="659"/>
      <c r="D10" s="659"/>
      <c r="E10" s="659"/>
      <c r="F10" s="659"/>
      <c r="G10" s="659"/>
      <c r="H10" s="659"/>
      <c r="I10" s="659"/>
      <c r="J10" s="659"/>
      <c r="K10" s="659"/>
      <c r="L10" s="659"/>
      <c r="M10" s="659"/>
      <c r="N10" s="659"/>
      <c r="O10" s="659"/>
      <c r="P10" s="659"/>
      <c r="Q10" s="660"/>
      <c r="R10" s="661" t="s">
        <v>137</v>
      </c>
      <c r="S10" s="664"/>
      <c r="T10" s="664"/>
      <c r="U10" s="664"/>
      <c r="V10" s="664"/>
      <c r="W10" s="664"/>
      <c r="X10" s="664"/>
      <c r="Y10" s="665"/>
      <c r="Z10" s="723" t="s">
        <v>242</v>
      </c>
      <c r="AA10" s="723"/>
      <c r="AB10" s="723"/>
      <c r="AC10" s="723"/>
      <c r="AD10" s="724" t="s">
        <v>242</v>
      </c>
      <c r="AE10" s="724"/>
      <c r="AF10" s="724"/>
      <c r="AG10" s="724"/>
      <c r="AH10" s="724"/>
      <c r="AI10" s="724"/>
      <c r="AJ10" s="724"/>
      <c r="AK10" s="724"/>
      <c r="AL10" s="666" t="s">
        <v>233</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1728016</v>
      </c>
      <c r="BH10" s="664"/>
      <c r="BI10" s="664"/>
      <c r="BJ10" s="664"/>
      <c r="BK10" s="664"/>
      <c r="BL10" s="664"/>
      <c r="BM10" s="664"/>
      <c r="BN10" s="665"/>
      <c r="BO10" s="723">
        <v>2</v>
      </c>
      <c r="BP10" s="723"/>
      <c r="BQ10" s="723"/>
      <c r="BR10" s="723"/>
      <c r="BS10" s="669" t="s">
        <v>242</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v>676862</v>
      </c>
      <c r="CS10" s="664"/>
      <c r="CT10" s="664"/>
      <c r="CU10" s="664"/>
      <c r="CV10" s="664"/>
      <c r="CW10" s="664"/>
      <c r="CX10" s="664"/>
      <c r="CY10" s="665"/>
      <c r="CZ10" s="723">
        <v>0.3</v>
      </c>
      <c r="DA10" s="723"/>
      <c r="DB10" s="723"/>
      <c r="DC10" s="723"/>
      <c r="DD10" s="669" t="s">
        <v>137</v>
      </c>
      <c r="DE10" s="664"/>
      <c r="DF10" s="664"/>
      <c r="DG10" s="664"/>
      <c r="DH10" s="664"/>
      <c r="DI10" s="664"/>
      <c r="DJ10" s="664"/>
      <c r="DK10" s="664"/>
      <c r="DL10" s="664"/>
      <c r="DM10" s="664"/>
      <c r="DN10" s="664"/>
      <c r="DO10" s="664"/>
      <c r="DP10" s="665"/>
      <c r="DQ10" s="669">
        <v>664225</v>
      </c>
      <c r="DR10" s="664"/>
      <c r="DS10" s="664"/>
      <c r="DT10" s="664"/>
      <c r="DU10" s="664"/>
      <c r="DV10" s="664"/>
      <c r="DW10" s="664"/>
      <c r="DX10" s="664"/>
      <c r="DY10" s="664"/>
      <c r="DZ10" s="664"/>
      <c r="EA10" s="664"/>
      <c r="EB10" s="664"/>
      <c r="EC10" s="704"/>
    </row>
    <row r="11" spans="2:143" ht="11.25" customHeight="1" x14ac:dyDescent="0.15">
      <c r="B11" s="658" t="s">
        <v>247</v>
      </c>
      <c r="C11" s="659"/>
      <c r="D11" s="659"/>
      <c r="E11" s="659"/>
      <c r="F11" s="659"/>
      <c r="G11" s="659"/>
      <c r="H11" s="659"/>
      <c r="I11" s="659"/>
      <c r="J11" s="659"/>
      <c r="K11" s="659"/>
      <c r="L11" s="659"/>
      <c r="M11" s="659"/>
      <c r="N11" s="659"/>
      <c r="O11" s="659"/>
      <c r="P11" s="659"/>
      <c r="Q11" s="660"/>
      <c r="R11" s="661" t="s">
        <v>242</v>
      </c>
      <c r="S11" s="664"/>
      <c r="T11" s="664"/>
      <c r="U11" s="664"/>
      <c r="V11" s="664"/>
      <c r="W11" s="664"/>
      <c r="X11" s="664"/>
      <c r="Y11" s="665"/>
      <c r="Z11" s="723" t="s">
        <v>137</v>
      </c>
      <c r="AA11" s="723"/>
      <c r="AB11" s="723"/>
      <c r="AC11" s="723"/>
      <c r="AD11" s="724" t="s">
        <v>242</v>
      </c>
      <c r="AE11" s="724"/>
      <c r="AF11" s="724"/>
      <c r="AG11" s="724"/>
      <c r="AH11" s="724"/>
      <c r="AI11" s="724"/>
      <c r="AJ11" s="724"/>
      <c r="AK11" s="724"/>
      <c r="AL11" s="666" t="s">
        <v>242</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5430808</v>
      </c>
      <c r="BH11" s="664"/>
      <c r="BI11" s="664"/>
      <c r="BJ11" s="664"/>
      <c r="BK11" s="664"/>
      <c r="BL11" s="664"/>
      <c r="BM11" s="664"/>
      <c r="BN11" s="665"/>
      <c r="BO11" s="723">
        <v>6.2</v>
      </c>
      <c r="BP11" s="723"/>
      <c r="BQ11" s="723"/>
      <c r="BR11" s="723"/>
      <c r="BS11" s="669">
        <v>1075792</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2063127</v>
      </c>
      <c r="CS11" s="664"/>
      <c r="CT11" s="664"/>
      <c r="CU11" s="664"/>
      <c r="CV11" s="664"/>
      <c r="CW11" s="664"/>
      <c r="CX11" s="664"/>
      <c r="CY11" s="665"/>
      <c r="CZ11" s="723">
        <v>0.9</v>
      </c>
      <c r="DA11" s="723"/>
      <c r="DB11" s="723"/>
      <c r="DC11" s="723"/>
      <c r="DD11" s="669">
        <v>756659</v>
      </c>
      <c r="DE11" s="664"/>
      <c r="DF11" s="664"/>
      <c r="DG11" s="664"/>
      <c r="DH11" s="664"/>
      <c r="DI11" s="664"/>
      <c r="DJ11" s="664"/>
      <c r="DK11" s="664"/>
      <c r="DL11" s="664"/>
      <c r="DM11" s="664"/>
      <c r="DN11" s="664"/>
      <c r="DO11" s="664"/>
      <c r="DP11" s="665"/>
      <c r="DQ11" s="669">
        <v>1793102</v>
      </c>
      <c r="DR11" s="664"/>
      <c r="DS11" s="664"/>
      <c r="DT11" s="664"/>
      <c r="DU11" s="664"/>
      <c r="DV11" s="664"/>
      <c r="DW11" s="664"/>
      <c r="DX11" s="664"/>
      <c r="DY11" s="664"/>
      <c r="DZ11" s="664"/>
      <c r="EA11" s="664"/>
      <c r="EB11" s="664"/>
      <c r="EC11" s="704"/>
    </row>
    <row r="12" spans="2:143" ht="11.25" customHeight="1" x14ac:dyDescent="0.15">
      <c r="B12" s="658" t="s">
        <v>250</v>
      </c>
      <c r="C12" s="659"/>
      <c r="D12" s="659"/>
      <c r="E12" s="659"/>
      <c r="F12" s="659"/>
      <c r="G12" s="659"/>
      <c r="H12" s="659"/>
      <c r="I12" s="659"/>
      <c r="J12" s="659"/>
      <c r="K12" s="659"/>
      <c r="L12" s="659"/>
      <c r="M12" s="659"/>
      <c r="N12" s="659"/>
      <c r="O12" s="659"/>
      <c r="P12" s="659"/>
      <c r="Q12" s="660"/>
      <c r="R12" s="661">
        <v>11569029</v>
      </c>
      <c r="S12" s="664"/>
      <c r="T12" s="664"/>
      <c r="U12" s="664"/>
      <c r="V12" s="664"/>
      <c r="W12" s="664"/>
      <c r="X12" s="664"/>
      <c r="Y12" s="665"/>
      <c r="Z12" s="723">
        <v>4.5999999999999996</v>
      </c>
      <c r="AA12" s="723"/>
      <c r="AB12" s="723"/>
      <c r="AC12" s="723"/>
      <c r="AD12" s="724">
        <v>11569029</v>
      </c>
      <c r="AE12" s="724"/>
      <c r="AF12" s="724"/>
      <c r="AG12" s="724"/>
      <c r="AH12" s="724"/>
      <c r="AI12" s="724"/>
      <c r="AJ12" s="724"/>
      <c r="AK12" s="724"/>
      <c r="AL12" s="666">
        <v>9.4</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36466840</v>
      </c>
      <c r="BH12" s="664"/>
      <c r="BI12" s="664"/>
      <c r="BJ12" s="664"/>
      <c r="BK12" s="664"/>
      <c r="BL12" s="664"/>
      <c r="BM12" s="664"/>
      <c r="BN12" s="665"/>
      <c r="BO12" s="723">
        <v>41.7</v>
      </c>
      <c r="BP12" s="723"/>
      <c r="BQ12" s="723"/>
      <c r="BR12" s="723"/>
      <c r="BS12" s="669" t="s">
        <v>242</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3657982</v>
      </c>
      <c r="CS12" s="664"/>
      <c r="CT12" s="664"/>
      <c r="CU12" s="664"/>
      <c r="CV12" s="664"/>
      <c r="CW12" s="664"/>
      <c r="CX12" s="664"/>
      <c r="CY12" s="665"/>
      <c r="CZ12" s="723">
        <v>1.5</v>
      </c>
      <c r="DA12" s="723"/>
      <c r="DB12" s="723"/>
      <c r="DC12" s="723"/>
      <c r="DD12" s="669">
        <v>950339</v>
      </c>
      <c r="DE12" s="664"/>
      <c r="DF12" s="664"/>
      <c r="DG12" s="664"/>
      <c r="DH12" s="664"/>
      <c r="DI12" s="664"/>
      <c r="DJ12" s="664"/>
      <c r="DK12" s="664"/>
      <c r="DL12" s="664"/>
      <c r="DM12" s="664"/>
      <c r="DN12" s="664"/>
      <c r="DO12" s="664"/>
      <c r="DP12" s="665"/>
      <c r="DQ12" s="669">
        <v>3353271</v>
      </c>
      <c r="DR12" s="664"/>
      <c r="DS12" s="664"/>
      <c r="DT12" s="664"/>
      <c r="DU12" s="664"/>
      <c r="DV12" s="664"/>
      <c r="DW12" s="664"/>
      <c r="DX12" s="664"/>
      <c r="DY12" s="664"/>
      <c r="DZ12" s="664"/>
      <c r="EA12" s="664"/>
      <c r="EB12" s="664"/>
      <c r="EC12" s="704"/>
    </row>
    <row r="13" spans="2:143" ht="11.25" customHeight="1" x14ac:dyDescent="0.15">
      <c r="B13" s="658" t="s">
        <v>253</v>
      </c>
      <c r="C13" s="659"/>
      <c r="D13" s="659"/>
      <c r="E13" s="659"/>
      <c r="F13" s="659"/>
      <c r="G13" s="659"/>
      <c r="H13" s="659"/>
      <c r="I13" s="659"/>
      <c r="J13" s="659"/>
      <c r="K13" s="659"/>
      <c r="L13" s="659"/>
      <c r="M13" s="659"/>
      <c r="N13" s="659"/>
      <c r="O13" s="659"/>
      <c r="P13" s="659"/>
      <c r="Q13" s="660"/>
      <c r="R13" s="661">
        <v>56419</v>
      </c>
      <c r="S13" s="664"/>
      <c r="T13" s="664"/>
      <c r="U13" s="664"/>
      <c r="V13" s="664"/>
      <c r="W13" s="664"/>
      <c r="X13" s="664"/>
      <c r="Y13" s="665"/>
      <c r="Z13" s="723">
        <v>0</v>
      </c>
      <c r="AA13" s="723"/>
      <c r="AB13" s="723"/>
      <c r="AC13" s="723"/>
      <c r="AD13" s="724">
        <v>56419</v>
      </c>
      <c r="AE13" s="724"/>
      <c r="AF13" s="724"/>
      <c r="AG13" s="724"/>
      <c r="AH13" s="724"/>
      <c r="AI13" s="724"/>
      <c r="AJ13" s="724"/>
      <c r="AK13" s="724"/>
      <c r="AL13" s="666">
        <v>0</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36002951</v>
      </c>
      <c r="BH13" s="664"/>
      <c r="BI13" s="664"/>
      <c r="BJ13" s="664"/>
      <c r="BK13" s="664"/>
      <c r="BL13" s="664"/>
      <c r="BM13" s="664"/>
      <c r="BN13" s="665"/>
      <c r="BO13" s="723">
        <v>41.2</v>
      </c>
      <c r="BP13" s="723"/>
      <c r="BQ13" s="723"/>
      <c r="BR13" s="723"/>
      <c r="BS13" s="669" t="s">
        <v>242</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24240878</v>
      </c>
      <c r="CS13" s="664"/>
      <c r="CT13" s="664"/>
      <c r="CU13" s="664"/>
      <c r="CV13" s="664"/>
      <c r="CW13" s="664"/>
      <c r="CX13" s="664"/>
      <c r="CY13" s="665"/>
      <c r="CZ13" s="723">
        <v>10</v>
      </c>
      <c r="DA13" s="723"/>
      <c r="DB13" s="723"/>
      <c r="DC13" s="723"/>
      <c r="DD13" s="669">
        <v>17264017</v>
      </c>
      <c r="DE13" s="664"/>
      <c r="DF13" s="664"/>
      <c r="DG13" s="664"/>
      <c r="DH13" s="664"/>
      <c r="DI13" s="664"/>
      <c r="DJ13" s="664"/>
      <c r="DK13" s="664"/>
      <c r="DL13" s="664"/>
      <c r="DM13" s="664"/>
      <c r="DN13" s="664"/>
      <c r="DO13" s="664"/>
      <c r="DP13" s="665"/>
      <c r="DQ13" s="669">
        <v>12497804</v>
      </c>
      <c r="DR13" s="664"/>
      <c r="DS13" s="664"/>
      <c r="DT13" s="664"/>
      <c r="DU13" s="664"/>
      <c r="DV13" s="664"/>
      <c r="DW13" s="664"/>
      <c r="DX13" s="664"/>
      <c r="DY13" s="664"/>
      <c r="DZ13" s="664"/>
      <c r="EA13" s="664"/>
      <c r="EB13" s="664"/>
      <c r="EC13" s="704"/>
    </row>
    <row r="14" spans="2:143" ht="11.25" customHeight="1" x14ac:dyDescent="0.15">
      <c r="B14" s="658" t="s">
        <v>256</v>
      </c>
      <c r="C14" s="659"/>
      <c r="D14" s="659"/>
      <c r="E14" s="659"/>
      <c r="F14" s="659"/>
      <c r="G14" s="659"/>
      <c r="H14" s="659"/>
      <c r="I14" s="659"/>
      <c r="J14" s="659"/>
      <c r="K14" s="659"/>
      <c r="L14" s="659"/>
      <c r="M14" s="659"/>
      <c r="N14" s="659"/>
      <c r="O14" s="659"/>
      <c r="P14" s="659"/>
      <c r="Q14" s="660"/>
      <c r="R14" s="661" t="s">
        <v>137</v>
      </c>
      <c r="S14" s="664"/>
      <c r="T14" s="664"/>
      <c r="U14" s="664"/>
      <c r="V14" s="664"/>
      <c r="W14" s="664"/>
      <c r="X14" s="664"/>
      <c r="Y14" s="665"/>
      <c r="Z14" s="723" t="s">
        <v>137</v>
      </c>
      <c r="AA14" s="723"/>
      <c r="AB14" s="723"/>
      <c r="AC14" s="723"/>
      <c r="AD14" s="724" t="s">
        <v>242</v>
      </c>
      <c r="AE14" s="724"/>
      <c r="AF14" s="724"/>
      <c r="AG14" s="724"/>
      <c r="AH14" s="724"/>
      <c r="AI14" s="724"/>
      <c r="AJ14" s="724"/>
      <c r="AK14" s="724"/>
      <c r="AL14" s="666" t="s">
        <v>233</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1496678</v>
      </c>
      <c r="BH14" s="664"/>
      <c r="BI14" s="664"/>
      <c r="BJ14" s="664"/>
      <c r="BK14" s="664"/>
      <c r="BL14" s="664"/>
      <c r="BM14" s="664"/>
      <c r="BN14" s="665"/>
      <c r="BO14" s="723">
        <v>1.7</v>
      </c>
      <c r="BP14" s="723"/>
      <c r="BQ14" s="723"/>
      <c r="BR14" s="723"/>
      <c r="BS14" s="669" t="s">
        <v>233</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5754224</v>
      </c>
      <c r="CS14" s="664"/>
      <c r="CT14" s="664"/>
      <c r="CU14" s="664"/>
      <c r="CV14" s="664"/>
      <c r="CW14" s="664"/>
      <c r="CX14" s="664"/>
      <c r="CY14" s="665"/>
      <c r="CZ14" s="723">
        <v>2.4</v>
      </c>
      <c r="DA14" s="723"/>
      <c r="DB14" s="723"/>
      <c r="DC14" s="723"/>
      <c r="DD14" s="669">
        <v>468555</v>
      </c>
      <c r="DE14" s="664"/>
      <c r="DF14" s="664"/>
      <c r="DG14" s="664"/>
      <c r="DH14" s="664"/>
      <c r="DI14" s="664"/>
      <c r="DJ14" s="664"/>
      <c r="DK14" s="664"/>
      <c r="DL14" s="664"/>
      <c r="DM14" s="664"/>
      <c r="DN14" s="664"/>
      <c r="DO14" s="664"/>
      <c r="DP14" s="665"/>
      <c r="DQ14" s="669">
        <v>5408709</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251179</v>
      </c>
      <c r="S15" s="664"/>
      <c r="T15" s="664"/>
      <c r="U15" s="664"/>
      <c r="V15" s="664"/>
      <c r="W15" s="664"/>
      <c r="X15" s="664"/>
      <c r="Y15" s="665"/>
      <c r="Z15" s="723">
        <v>0.1</v>
      </c>
      <c r="AA15" s="723"/>
      <c r="AB15" s="723"/>
      <c r="AC15" s="723"/>
      <c r="AD15" s="724">
        <v>251179</v>
      </c>
      <c r="AE15" s="724"/>
      <c r="AF15" s="724"/>
      <c r="AG15" s="724"/>
      <c r="AH15" s="724"/>
      <c r="AI15" s="724"/>
      <c r="AJ15" s="724"/>
      <c r="AK15" s="724"/>
      <c r="AL15" s="666">
        <v>0.2</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3748920</v>
      </c>
      <c r="BH15" s="664"/>
      <c r="BI15" s="664"/>
      <c r="BJ15" s="664"/>
      <c r="BK15" s="664"/>
      <c r="BL15" s="664"/>
      <c r="BM15" s="664"/>
      <c r="BN15" s="665"/>
      <c r="BO15" s="723">
        <v>4.3</v>
      </c>
      <c r="BP15" s="723"/>
      <c r="BQ15" s="723"/>
      <c r="BR15" s="723"/>
      <c r="BS15" s="669" t="s">
        <v>137</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23635069</v>
      </c>
      <c r="CS15" s="664"/>
      <c r="CT15" s="664"/>
      <c r="CU15" s="664"/>
      <c r="CV15" s="664"/>
      <c r="CW15" s="664"/>
      <c r="CX15" s="664"/>
      <c r="CY15" s="665"/>
      <c r="CZ15" s="723">
        <v>9.6999999999999993</v>
      </c>
      <c r="DA15" s="723"/>
      <c r="DB15" s="723"/>
      <c r="DC15" s="723"/>
      <c r="DD15" s="669">
        <v>6255679</v>
      </c>
      <c r="DE15" s="664"/>
      <c r="DF15" s="664"/>
      <c r="DG15" s="664"/>
      <c r="DH15" s="664"/>
      <c r="DI15" s="664"/>
      <c r="DJ15" s="664"/>
      <c r="DK15" s="664"/>
      <c r="DL15" s="664"/>
      <c r="DM15" s="664"/>
      <c r="DN15" s="664"/>
      <c r="DO15" s="664"/>
      <c r="DP15" s="665"/>
      <c r="DQ15" s="669">
        <v>19339953</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242</v>
      </c>
      <c r="S16" s="664"/>
      <c r="T16" s="664"/>
      <c r="U16" s="664"/>
      <c r="V16" s="664"/>
      <c r="W16" s="664"/>
      <c r="X16" s="664"/>
      <c r="Y16" s="665"/>
      <c r="Z16" s="723" t="s">
        <v>242</v>
      </c>
      <c r="AA16" s="723"/>
      <c r="AB16" s="723"/>
      <c r="AC16" s="723"/>
      <c r="AD16" s="724" t="s">
        <v>242</v>
      </c>
      <c r="AE16" s="724"/>
      <c r="AF16" s="724"/>
      <c r="AG16" s="724"/>
      <c r="AH16" s="724"/>
      <c r="AI16" s="724"/>
      <c r="AJ16" s="724"/>
      <c r="AK16" s="724"/>
      <c r="AL16" s="666" t="s">
        <v>242</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242</v>
      </c>
      <c r="BH16" s="664"/>
      <c r="BI16" s="664"/>
      <c r="BJ16" s="664"/>
      <c r="BK16" s="664"/>
      <c r="BL16" s="664"/>
      <c r="BM16" s="664"/>
      <c r="BN16" s="665"/>
      <c r="BO16" s="723" t="s">
        <v>242</v>
      </c>
      <c r="BP16" s="723"/>
      <c r="BQ16" s="723"/>
      <c r="BR16" s="723"/>
      <c r="BS16" s="669" t="s">
        <v>137</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906322</v>
      </c>
      <c r="CS16" s="664"/>
      <c r="CT16" s="664"/>
      <c r="CU16" s="664"/>
      <c r="CV16" s="664"/>
      <c r="CW16" s="664"/>
      <c r="CX16" s="664"/>
      <c r="CY16" s="665"/>
      <c r="CZ16" s="723">
        <v>0.4</v>
      </c>
      <c r="DA16" s="723"/>
      <c r="DB16" s="723"/>
      <c r="DC16" s="723"/>
      <c r="DD16" s="669" t="s">
        <v>242</v>
      </c>
      <c r="DE16" s="664"/>
      <c r="DF16" s="664"/>
      <c r="DG16" s="664"/>
      <c r="DH16" s="664"/>
      <c r="DI16" s="664"/>
      <c r="DJ16" s="664"/>
      <c r="DK16" s="664"/>
      <c r="DL16" s="664"/>
      <c r="DM16" s="664"/>
      <c r="DN16" s="664"/>
      <c r="DO16" s="664"/>
      <c r="DP16" s="665"/>
      <c r="DQ16" s="669">
        <v>503409</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527703</v>
      </c>
      <c r="S17" s="664"/>
      <c r="T17" s="664"/>
      <c r="U17" s="664"/>
      <c r="V17" s="664"/>
      <c r="W17" s="664"/>
      <c r="X17" s="664"/>
      <c r="Y17" s="665"/>
      <c r="Z17" s="723">
        <v>0.2</v>
      </c>
      <c r="AA17" s="723"/>
      <c r="AB17" s="723"/>
      <c r="AC17" s="723"/>
      <c r="AD17" s="724">
        <v>527703</v>
      </c>
      <c r="AE17" s="724"/>
      <c r="AF17" s="724"/>
      <c r="AG17" s="724"/>
      <c r="AH17" s="724"/>
      <c r="AI17" s="724"/>
      <c r="AJ17" s="724"/>
      <c r="AK17" s="724"/>
      <c r="AL17" s="666">
        <v>0.4</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233</v>
      </c>
      <c r="BH17" s="664"/>
      <c r="BI17" s="664"/>
      <c r="BJ17" s="664"/>
      <c r="BK17" s="664"/>
      <c r="BL17" s="664"/>
      <c r="BM17" s="664"/>
      <c r="BN17" s="665"/>
      <c r="BO17" s="723" t="s">
        <v>137</v>
      </c>
      <c r="BP17" s="723"/>
      <c r="BQ17" s="723"/>
      <c r="BR17" s="723"/>
      <c r="BS17" s="669" t="s">
        <v>242</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24188554</v>
      </c>
      <c r="CS17" s="664"/>
      <c r="CT17" s="664"/>
      <c r="CU17" s="664"/>
      <c r="CV17" s="664"/>
      <c r="CW17" s="664"/>
      <c r="CX17" s="664"/>
      <c r="CY17" s="665"/>
      <c r="CZ17" s="723">
        <v>10</v>
      </c>
      <c r="DA17" s="723"/>
      <c r="DB17" s="723"/>
      <c r="DC17" s="723"/>
      <c r="DD17" s="669" t="s">
        <v>242</v>
      </c>
      <c r="DE17" s="664"/>
      <c r="DF17" s="664"/>
      <c r="DG17" s="664"/>
      <c r="DH17" s="664"/>
      <c r="DI17" s="664"/>
      <c r="DJ17" s="664"/>
      <c r="DK17" s="664"/>
      <c r="DL17" s="664"/>
      <c r="DM17" s="664"/>
      <c r="DN17" s="664"/>
      <c r="DO17" s="664"/>
      <c r="DP17" s="665"/>
      <c r="DQ17" s="669">
        <v>23985396</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30083531</v>
      </c>
      <c r="S18" s="664"/>
      <c r="T18" s="664"/>
      <c r="U18" s="664"/>
      <c r="V18" s="664"/>
      <c r="W18" s="664"/>
      <c r="X18" s="664"/>
      <c r="Y18" s="665"/>
      <c r="Z18" s="723">
        <v>12</v>
      </c>
      <c r="AA18" s="723"/>
      <c r="AB18" s="723"/>
      <c r="AC18" s="723"/>
      <c r="AD18" s="724">
        <v>27684652</v>
      </c>
      <c r="AE18" s="724"/>
      <c r="AF18" s="724"/>
      <c r="AG18" s="724"/>
      <c r="AH18" s="724"/>
      <c r="AI18" s="724"/>
      <c r="AJ18" s="724"/>
      <c r="AK18" s="724"/>
      <c r="AL18" s="666">
        <v>22.5</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242</v>
      </c>
      <c r="BH18" s="664"/>
      <c r="BI18" s="664"/>
      <c r="BJ18" s="664"/>
      <c r="BK18" s="664"/>
      <c r="BL18" s="664"/>
      <c r="BM18" s="664"/>
      <c r="BN18" s="665"/>
      <c r="BO18" s="723" t="s">
        <v>233</v>
      </c>
      <c r="BP18" s="723"/>
      <c r="BQ18" s="723"/>
      <c r="BR18" s="723"/>
      <c r="BS18" s="669" t="s">
        <v>137</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v>860196</v>
      </c>
      <c r="CS18" s="664"/>
      <c r="CT18" s="664"/>
      <c r="CU18" s="664"/>
      <c r="CV18" s="664"/>
      <c r="CW18" s="664"/>
      <c r="CX18" s="664"/>
      <c r="CY18" s="665"/>
      <c r="CZ18" s="723">
        <v>0.4</v>
      </c>
      <c r="DA18" s="723"/>
      <c r="DB18" s="723"/>
      <c r="DC18" s="723"/>
      <c r="DD18" s="669" t="s">
        <v>233</v>
      </c>
      <c r="DE18" s="664"/>
      <c r="DF18" s="664"/>
      <c r="DG18" s="664"/>
      <c r="DH18" s="664"/>
      <c r="DI18" s="664"/>
      <c r="DJ18" s="664"/>
      <c r="DK18" s="664"/>
      <c r="DL18" s="664"/>
      <c r="DM18" s="664"/>
      <c r="DN18" s="664"/>
      <c r="DO18" s="664"/>
      <c r="DP18" s="665"/>
      <c r="DQ18" s="669">
        <v>857216</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27684652</v>
      </c>
      <c r="S19" s="664"/>
      <c r="T19" s="664"/>
      <c r="U19" s="664"/>
      <c r="V19" s="664"/>
      <c r="W19" s="664"/>
      <c r="X19" s="664"/>
      <c r="Y19" s="665"/>
      <c r="Z19" s="723">
        <v>11.1</v>
      </c>
      <c r="AA19" s="723"/>
      <c r="AB19" s="723"/>
      <c r="AC19" s="723"/>
      <c r="AD19" s="724">
        <v>27684652</v>
      </c>
      <c r="AE19" s="724"/>
      <c r="AF19" s="724"/>
      <c r="AG19" s="724"/>
      <c r="AH19" s="724"/>
      <c r="AI19" s="724"/>
      <c r="AJ19" s="724"/>
      <c r="AK19" s="724"/>
      <c r="AL19" s="666">
        <v>22.5</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v>9061487</v>
      </c>
      <c r="BH19" s="664"/>
      <c r="BI19" s="664"/>
      <c r="BJ19" s="664"/>
      <c r="BK19" s="664"/>
      <c r="BL19" s="664"/>
      <c r="BM19" s="664"/>
      <c r="BN19" s="665"/>
      <c r="BO19" s="723">
        <v>10.4</v>
      </c>
      <c r="BP19" s="723"/>
      <c r="BQ19" s="723"/>
      <c r="BR19" s="723"/>
      <c r="BS19" s="669" t="s">
        <v>242</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242</v>
      </c>
      <c r="CS19" s="664"/>
      <c r="CT19" s="664"/>
      <c r="CU19" s="664"/>
      <c r="CV19" s="664"/>
      <c r="CW19" s="664"/>
      <c r="CX19" s="664"/>
      <c r="CY19" s="665"/>
      <c r="CZ19" s="723" t="s">
        <v>233</v>
      </c>
      <c r="DA19" s="723"/>
      <c r="DB19" s="723"/>
      <c r="DC19" s="723"/>
      <c r="DD19" s="669" t="s">
        <v>137</v>
      </c>
      <c r="DE19" s="664"/>
      <c r="DF19" s="664"/>
      <c r="DG19" s="664"/>
      <c r="DH19" s="664"/>
      <c r="DI19" s="664"/>
      <c r="DJ19" s="664"/>
      <c r="DK19" s="664"/>
      <c r="DL19" s="664"/>
      <c r="DM19" s="664"/>
      <c r="DN19" s="664"/>
      <c r="DO19" s="664"/>
      <c r="DP19" s="665"/>
      <c r="DQ19" s="669" t="s">
        <v>242</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2398859</v>
      </c>
      <c r="S20" s="664"/>
      <c r="T20" s="664"/>
      <c r="U20" s="664"/>
      <c r="V20" s="664"/>
      <c r="W20" s="664"/>
      <c r="X20" s="664"/>
      <c r="Y20" s="665"/>
      <c r="Z20" s="723">
        <v>1</v>
      </c>
      <c r="AA20" s="723"/>
      <c r="AB20" s="723"/>
      <c r="AC20" s="723"/>
      <c r="AD20" s="724" t="s">
        <v>233</v>
      </c>
      <c r="AE20" s="724"/>
      <c r="AF20" s="724"/>
      <c r="AG20" s="724"/>
      <c r="AH20" s="724"/>
      <c r="AI20" s="724"/>
      <c r="AJ20" s="724"/>
      <c r="AK20" s="724"/>
      <c r="AL20" s="666" t="s">
        <v>233</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v>9061487</v>
      </c>
      <c r="BH20" s="664"/>
      <c r="BI20" s="664"/>
      <c r="BJ20" s="664"/>
      <c r="BK20" s="664"/>
      <c r="BL20" s="664"/>
      <c r="BM20" s="664"/>
      <c r="BN20" s="665"/>
      <c r="BO20" s="723">
        <v>10.4</v>
      </c>
      <c r="BP20" s="723"/>
      <c r="BQ20" s="723"/>
      <c r="BR20" s="723"/>
      <c r="BS20" s="669" t="s">
        <v>242</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242420646</v>
      </c>
      <c r="CS20" s="664"/>
      <c r="CT20" s="664"/>
      <c r="CU20" s="664"/>
      <c r="CV20" s="664"/>
      <c r="CW20" s="664"/>
      <c r="CX20" s="664"/>
      <c r="CY20" s="665"/>
      <c r="CZ20" s="723">
        <v>100</v>
      </c>
      <c r="DA20" s="723"/>
      <c r="DB20" s="723"/>
      <c r="DC20" s="723"/>
      <c r="DD20" s="669">
        <v>31205684</v>
      </c>
      <c r="DE20" s="664"/>
      <c r="DF20" s="664"/>
      <c r="DG20" s="664"/>
      <c r="DH20" s="664"/>
      <c r="DI20" s="664"/>
      <c r="DJ20" s="664"/>
      <c r="DK20" s="664"/>
      <c r="DL20" s="664"/>
      <c r="DM20" s="664"/>
      <c r="DN20" s="664"/>
      <c r="DO20" s="664"/>
      <c r="DP20" s="665"/>
      <c r="DQ20" s="669">
        <v>153835827</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v>20</v>
      </c>
      <c r="S21" s="664"/>
      <c r="T21" s="664"/>
      <c r="U21" s="664"/>
      <c r="V21" s="664"/>
      <c r="W21" s="664"/>
      <c r="X21" s="664"/>
      <c r="Y21" s="665"/>
      <c r="Z21" s="723">
        <v>0</v>
      </c>
      <c r="AA21" s="723"/>
      <c r="AB21" s="723"/>
      <c r="AC21" s="723"/>
      <c r="AD21" s="724" t="s">
        <v>242</v>
      </c>
      <c r="AE21" s="724"/>
      <c r="AF21" s="724"/>
      <c r="AG21" s="724"/>
      <c r="AH21" s="724"/>
      <c r="AI21" s="724"/>
      <c r="AJ21" s="724"/>
      <c r="AK21" s="724"/>
      <c r="AL21" s="666" t="s">
        <v>233</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v>66051</v>
      </c>
      <c r="BH21" s="664"/>
      <c r="BI21" s="664"/>
      <c r="BJ21" s="664"/>
      <c r="BK21" s="664"/>
      <c r="BL21" s="664"/>
      <c r="BM21" s="664"/>
      <c r="BN21" s="665"/>
      <c r="BO21" s="723">
        <v>0.1</v>
      </c>
      <c r="BP21" s="723"/>
      <c r="BQ21" s="723"/>
      <c r="BR21" s="723"/>
      <c r="BS21" s="669" t="s">
        <v>242</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132171331</v>
      </c>
      <c r="S22" s="664"/>
      <c r="T22" s="664"/>
      <c r="U22" s="664"/>
      <c r="V22" s="664"/>
      <c r="W22" s="664"/>
      <c r="X22" s="664"/>
      <c r="Y22" s="665"/>
      <c r="Z22" s="723">
        <v>52.9</v>
      </c>
      <c r="AA22" s="723"/>
      <c r="AB22" s="723"/>
      <c r="AC22" s="723"/>
      <c r="AD22" s="724">
        <v>122754166</v>
      </c>
      <c r="AE22" s="724"/>
      <c r="AF22" s="724"/>
      <c r="AG22" s="724"/>
      <c r="AH22" s="724"/>
      <c r="AI22" s="724"/>
      <c r="AJ22" s="724"/>
      <c r="AK22" s="724"/>
      <c r="AL22" s="666">
        <v>99.6</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v>1977150</v>
      </c>
      <c r="BH22" s="664"/>
      <c r="BI22" s="664"/>
      <c r="BJ22" s="664"/>
      <c r="BK22" s="664"/>
      <c r="BL22" s="664"/>
      <c r="BM22" s="664"/>
      <c r="BN22" s="665"/>
      <c r="BO22" s="723">
        <v>2.2999999999999998</v>
      </c>
      <c r="BP22" s="723"/>
      <c r="BQ22" s="723"/>
      <c r="BR22" s="723"/>
      <c r="BS22" s="669" t="s">
        <v>242</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116109</v>
      </c>
      <c r="S23" s="664"/>
      <c r="T23" s="664"/>
      <c r="U23" s="664"/>
      <c r="V23" s="664"/>
      <c r="W23" s="664"/>
      <c r="X23" s="664"/>
      <c r="Y23" s="665"/>
      <c r="Z23" s="723">
        <v>0</v>
      </c>
      <c r="AA23" s="723"/>
      <c r="AB23" s="723"/>
      <c r="AC23" s="723"/>
      <c r="AD23" s="724">
        <v>116109</v>
      </c>
      <c r="AE23" s="724"/>
      <c r="AF23" s="724"/>
      <c r="AG23" s="724"/>
      <c r="AH23" s="724"/>
      <c r="AI23" s="724"/>
      <c r="AJ23" s="724"/>
      <c r="AK23" s="724"/>
      <c r="AL23" s="666">
        <v>0.1</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v>7018286</v>
      </c>
      <c r="BH23" s="664"/>
      <c r="BI23" s="664"/>
      <c r="BJ23" s="664"/>
      <c r="BK23" s="664"/>
      <c r="BL23" s="664"/>
      <c r="BM23" s="664"/>
      <c r="BN23" s="665"/>
      <c r="BO23" s="723">
        <v>8</v>
      </c>
      <c r="BP23" s="723"/>
      <c r="BQ23" s="723"/>
      <c r="BR23" s="723"/>
      <c r="BS23" s="669" t="s">
        <v>242</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2541766</v>
      </c>
      <c r="S24" s="664"/>
      <c r="T24" s="664"/>
      <c r="U24" s="664"/>
      <c r="V24" s="664"/>
      <c r="W24" s="664"/>
      <c r="X24" s="664"/>
      <c r="Y24" s="665"/>
      <c r="Z24" s="723">
        <v>1</v>
      </c>
      <c r="AA24" s="723"/>
      <c r="AB24" s="723"/>
      <c r="AC24" s="723"/>
      <c r="AD24" s="724" t="s">
        <v>242</v>
      </c>
      <c r="AE24" s="724"/>
      <c r="AF24" s="724"/>
      <c r="AG24" s="724"/>
      <c r="AH24" s="724"/>
      <c r="AI24" s="724"/>
      <c r="AJ24" s="724"/>
      <c r="AK24" s="724"/>
      <c r="AL24" s="666" t="s">
        <v>233</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242</v>
      </c>
      <c r="BH24" s="664"/>
      <c r="BI24" s="664"/>
      <c r="BJ24" s="664"/>
      <c r="BK24" s="664"/>
      <c r="BL24" s="664"/>
      <c r="BM24" s="664"/>
      <c r="BN24" s="665"/>
      <c r="BO24" s="723" t="s">
        <v>242</v>
      </c>
      <c r="BP24" s="723"/>
      <c r="BQ24" s="723"/>
      <c r="BR24" s="723"/>
      <c r="BS24" s="669" t="s">
        <v>233</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142627610</v>
      </c>
      <c r="CS24" s="727"/>
      <c r="CT24" s="727"/>
      <c r="CU24" s="727"/>
      <c r="CV24" s="727"/>
      <c r="CW24" s="727"/>
      <c r="CX24" s="727"/>
      <c r="CY24" s="773"/>
      <c r="CZ24" s="774">
        <v>58.8</v>
      </c>
      <c r="DA24" s="743"/>
      <c r="DB24" s="743"/>
      <c r="DC24" s="777"/>
      <c r="DD24" s="772">
        <v>81440981</v>
      </c>
      <c r="DE24" s="727"/>
      <c r="DF24" s="727"/>
      <c r="DG24" s="727"/>
      <c r="DH24" s="727"/>
      <c r="DI24" s="727"/>
      <c r="DJ24" s="727"/>
      <c r="DK24" s="773"/>
      <c r="DL24" s="772">
        <v>80705531</v>
      </c>
      <c r="DM24" s="727"/>
      <c r="DN24" s="727"/>
      <c r="DO24" s="727"/>
      <c r="DP24" s="727"/>
      <c r="DQ24" s="727"/>
      <c r="DR24" s="727"/>
      <c r="DS24" s="727"/>
      <c r="DT24" s="727"/>
      <c r="DU24" s="727"/>
      <c r="DV24" s="773"/>
      <c r="DW24" s="774">
        <v>60.5</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5161257</v>
      </c>
      <c r="S25" s="664"/>
      <c r="T25" s="664"/>
      <c r="U25" s="664"/>
      <c r="V25" s="664"/>
      <c r="W25" s="664"/>
      <c r="X25" s="664"/>
      <c r="Y25" s="665"/>
      <c r="Z25" s="723">
        <v>2.1</v>
      </c>
      <c r="AA25" s="723"/>
      <c r="AB25" s="723"/>
      <c r="AC25" s="723"/>
      <c r="AD25" s="724">
        <v>266043</v>
      </c>
      <c r="AE25" s="724"/>
      <c r="AF25" s="724"/>
      <c r="AG25" s="724"/>
      <c r="AH25" s="724"/>
      <c r="AI25" s="724"/>
      <c r="AJ25" s="724"/>
      <c r="AK25" s="724"/>
      <c r="AL25" s="666">
        <v>0.2</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242</v>
      </c>
      <c r="BH25" s="664"/>
      <c r="BI25" s="664"/>
      <c r="BJ25" s="664"/>
      <c r="BK25" s="664"/>
      <c r="BL25" s="664"/>
      <c r="BM25" s="664"/>
      <c r="BN25" s="665"/>
      <c r="BO25" s="723" t="s">
        <v>242</v>
      </c>
      <c r="BP25" s="723"/>
      <c r="BQ25" s="723"/>
      <c r="BR25" s="723"/>
      <c r="BS25" s="669" t="s">
        <v>137</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32391990</v>
      </c>
      <c r="CS25" s="662"/>
      <c r="CT25" s="662"/>
      <c r="CU25" s="662"/>
      <c r="CV25" s="662"/>
      <c r="CW25" s="662"/>
      <c r="CX25" s="662"/>
      <c r="CY25" s="663"/>
      <c r="CZ25" s="666">
        <v>13.4</v>
      </c>
      <c r="DA25" s="695"/>
      <c r="DB25" s="695"/>
      <c r="DC25" s="696"/>
      <c r="DD25" s="669">
        <v>30564319</v>
      </c>
      <c r="DE25" s="662"/>
      <c r="DF25" s="662"/>
      <c r="DG25" s="662"/>
      <c r="DH25" s="662"/>
      <c r="DI25" s="662"/>
      <c r="DJ25" s="662"/>
      <c r="DK25" s="663"/>
      <c r="DL25" s="669">
        <v>30109493</v>
      </c>
      <c r="DM25" s="662"/>
      <c r="DN25" s="662"/>
      <c r="DO25" s="662"/>
      <c r="DP25" s="662"/>
      <c r="DQ25" s="662"/>
      <c r="DR25" s="662"/>
      <c r="DS25" s="662"/>
      <c r="DT25" s="662"/>
      <c r="DU25" s="662"/>
      <c r="DV25" s="663"/>
      <c r="DW25" s="666">
        <v>22.6</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1132156</v>
      </c>
      <c r="S26" s="664"/>
      <c r="T26" s="664"/>
      <c r="U26" s="664"/>
      <c r="V26" s="664"/>
      <c r="W26" s="664"/>
      <c r="X26" s="664"/>
      <c r="Y26" s="665"/>
      <c r="Z26" s="723">
        <v>0.5</v>
      </c>
      <c r="AA26" s="723"/>
      <c r="AB26" s="723"/>
      <c r="AC26" s="723"/>
      <c r="AD26" s="724">
        <v>4</v>
      </c>
      <c r="AE26" s="724"/>
      <c r="AF26" s="724"/>
      <c r="AG26" s="724"/>
      <c r="AH26" s="724"/>
      <c r="AI26" s="724"/>
      <c r="AJ26" s="724"/>
      <c r="AK26" s="724"/>
      <c r="AL26" s="666">
        <v>0</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242</v>
      </c>
      <c r="BH26" s="664"/>
      <c r="BI26" s="664"/>
      <c r="BJ26" s="664"/>
      <c r="BK26" s="664"/>
      <c r="BL26" s="664"/>
      <c r="BM26" s="664"/>
      <c r="BN26" s="665"/>
      <c r="BO26" s="723" t="s">
        <v>242</v>
      </c>
      <c r="BP26" s="723"/>
      <c r="BQ26" s="723"/>
      <c r="BR26" s="723"/>
      <c r="BS26" s="669" t="s">
        <v>242</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22059697</v>
      </c>
      <c r="CS26" s="664"/>
      <c r="CT26" s="664"/>
      <c r="CU26" s="664"/>
      <c r="CV26" s="664"/>
      <c r="CW26" s="664"/>
      <c r="CX26" s="664"/>
      <c r="CY26" s="665"/>
      <c r="CZ26" s="666">
        <v>9.1</v>
      </c>
      <c r="DA26" s="695"/>
      <c r="DB26" s="695"/>
      <c r="DC26" s="696"/>
      <c r="DD26" s="669">
        <v>20480129</v>
      </c>
      <c r="DE26" s="664"/>
      <c r="DF26" s="664"/>
      <c r="DG26" s="664"/>
      <c r="DH26" s="664"/>
      <c r="DI26" s="664"/>
      <c r="DJ26" s="664"/>
      <c r="DK26" s="665"/>
      <c r="DL26" s="669" t="s">
        <v>233</v>
      </c>
      <c r="DM26" s="664"/>
      <c r="DN26" s="664"/>
      <c r="DO26" s="664"/>
      <c r="DP26" s="664"/>
      <c r="DQ26" s="664"/>
      <c r="DR26" s="664"/>
      <c r="DS26" s="664"/>
      <c r="DT26" s="664"/>
      <c r="DU26" s="664"/>
      <c r="DV26" s="665"/>
      <c r="DW26" s="666" t="s">
        <v>242</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52589819</v>
      </c>
      <c r="S27" s="664"/>
      <c r="T27" s="664"/>
      <c r="U27" s="664"/>
      <c r="V27" s="664"/>
      <c r="W27" s="664"/>
      <c r="X27" s="664"/>
      <c r="Y27" s="665"/>
      <c r="Z27" s="723">
        <v>21</v>
      </c>
      <c r="AA27" s="723"/>
      <c r="AB27" s="723"/>
      <c r="AC27" s="723"/>
      <c r="AD27" s="724" t="s">
        <v>242</v>
      </c>
      <c r="AE27" s="724"/>
      <c r="AF27" s="724"/>
      <c r="AG27" s="724"/>
      <c r="AH27" s="724"/>
      <c r="AI27" s="724"/>
      <c r="AJ27" s="724"/>
      <c r="AK27" s="724"/>
      <c r="AL27" s="666" t="s">
        <v>242</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87427345</v>
      </c>
      <c r="BH27" s="664"/>
      <c r="BI27" s="664"/>
      <c r="BJ27" s="664"/>
      <c r="BK27" s="664"/>
      <c r="BL27" s="664"/>
      <c r="BM27" s="664"/>
      <c r="BN27" s="665"/>
      <c r="BO27" s="723">
        <v>100</v>
      </c>
      <c r="BP27" s="723"/>
      <c r="BQ27" s="723"/>
      <c r="BR27" s="723"/>
      <c r="BS27" s="669">
        <v>1075792</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86047066</v>
      </c>
      <c r="CS27" s="662"/>
      <c r="CT27" s="662"/>
      <c r="CU27" s="662"/>
      <c r="CV27" s="662"/>
      <c r="CW27" s="662"/>
      <c r="CX27" s="662"/>
      <c r="CY27" s="663"/>
      <c r="CZ27" s="666">
        <v>35.5</v>
      </c>
      <c r="DA27" s="695"/>
      <c r="DB27" s="695"/>
      <c r="DC27" s="696"/>
      <c r="DD27" s="669">
        <v>26891266</v>
      </c>
      <c r="DE27" s="662"/>
      <c r="DF27" s="662"/>
      <c r="DG27" s="662"/>
      <c r="DH27" s="662"/>
      <c r="DI27" s="662"/>
      <c r="DJ27" s="662"/>
      <c r="DK27" s="663"/>
      <c r="DL27" s="669">
        <v>26627004</v>
      </c>
      <c r="DM27" s="662"/>
      <c r="DN27" s="662"/>
      <c r="DO27" s="662"/>
      <c r="DP27" s="662"/>
      <c r="DQ27" s="662"/>
      <c r="DR27" s="662"/>
      <c r="DS27" s="662"/>
      <c r="DT27" s="662"/>
      <c r="DU27" s="662"/>
      <c r="DV27" s="663"/>
      <c r="DW27" s="666">
        <v>20</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t="s">
        <v>233</v>
      </c>
      <c r="S28" s="664"/>
      <c r="T28" s="664"/>
      <c r="U28" s="664"/>
      <c r="V28" s="664"/>
      <c r="W28" s="664"/>
      <c r="X28" s="664"/>
      <c r="Y28" s="665"/>
      <c r="Z28" s="723" t="s">
        <v>242</v>
      </c>
      <c r="AA28" s="723"/>
      <c r="AB28" s="723"/>
      <c r="AC28" s="723"/>
      <c r="AD28" s="724" t="s">
        <v>242</v>
      </c>
      <c r="AE28" s="724"/>
      <c r="AF28" s="724"/>
      <c r="AG28" s="724"/>
      <c r="AH28" s="724"/>
      <c r="AI28" s="724"/>
      <c r="AJ28" s="724"/>
      <c r="AK28" s="724"/>
      <c r="AL28" s="666" t="s">
        <v>137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24188554</v>
      </c>
      <c r="CS28" s="664"/>
      <c r="CT28" s="664"/>
      <c r="CU28" s="664"/>
      <c r="CV28" s="664"/>
      <c r="CW28" s="664"/>
      <c r="CX28" s="664"/>
      <c r="CY28" s="665"/>
      <c r="CZ28" s="666">
        <v>10</v>
      </c>
      <c r="DA28" s="695"/>
      <c r="DB28" s="695"/>
      <c r="DC28" s="696"/>
      <c r="DD28" s="669">
        <v>23985396</v>
      </c>
      <c r="DE28" s="664"/>
      <c r="DF28" s="664"/>
      <c r="DG28" s="664"/>
      <c r="DH28" s="664"/>
      <c r="DI28" s="664"/>
      <c r="DJ28" s="664"/>
      <c r="DK28" s="665"/>
      <c r="DL28" s="669">
        <v>23969034</v>
      </c>
      <c r="DM28" s="664"/>
      <c r="DN28" s="664"/>
      <c r="DO28" s="664"/>
      <c r="DP28" s="664"/>
      <c r="DQ28" s="664"/>
      <c r="DR28" s="664"/>
      <c r="DS28" s="664"/>
      <c r="DT28" s="664"/>
      <c r="DU28" s="664"/>
      <c r="DV28" s="665"/>
      <c r="DW28" s="666">
        <v>18</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17214052</v>
      </c>
      <c r="S29" s="664"/>
      <c r="T29" s="664"/>
      <c r="U29" s="664"/>
      <c r="V29" s="664"/>
      <c r="W29" s="664"/>
      <c r="X29" s="664"/>
      <c r="Y29" s="665"/>
      <c r="Z29" s="723">
        <v>6.9</v>
      </c>
      <c r="AA29" s="723"/>
      <c r="AB29" s="723"/>
      <c r="AC29" s="723"/>
      <c r="AD29" s="724" t="s">
        <v>242</v>
      </c>
      <c r="AE29" s="724"/>
      <c r="AF29" s="724"/>
      <c r="AG29" s="724"/>
      <c r="AH29" s="724"/>
      <c r="AI29" s="724"/>
      <c r="AJ29" s="724"/>
      <c r="AK29" s="724"/>
      <c r="AL29" s="666" t="s">
        <v>242</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307</v>
      </c>
      <c r="CG29" s="702"/>
      <c r="CH29" s="702"/>
      <c r="CI29" s="702"/>
      <c r="CJ29" s="702"/>
      <c r="CK29" s="702"/>
      <c r="CL29" s="702"/>
      <c r="CM29" s="702"/>
      <c r="CN29" s="702"/>
      <c r="CO29" s="702"/>
      <c r="CP29" s="702"/>
      <c r="CQ29" s="703"/>
      <c r="CR29" s="661">
        <v>24188554</v>
      </c>
      <c r="CS29" s="662"/>
      <c r="CT29" s="662"/>
      <c r="CU29" s="662"/>
      <c r="CV29" s="662"/>
      <c r="CW29" s="662"/>
      <c r="CX29" s="662"/>
      <c r="CY29" s="663"/>
      <c r="CZ29" s="666">
        <v>10</v>
      </c>
      <c r="DA29" s="695"/>
      <c r="DB29" s="695"/>
      <c r="DC29" s="696"/>
      <c r="DD29" s="669">
        <v>23985396</v>
      </c>
      <c r="DE29" s="662"/>
      <c r="DF29" s="662"/>
      <c r="DG29" s="662"/>
      <c r="DH29" s="662"/>
      <c r="DI29" s="662"/>
      <c r="DJ29" s="662"/>
      <c r="DK29" s="663"/>
      <c r="DL29" s="669">
        <v>23969034</v>
      </c>
      <c r="DM29" s="662"/>
      <c r="DN29" s="662"/>
      <c r="DO29" s="662"/>
      <c r="DP29" s="662"/>
      <c r="DQ29" s="662"/>
      <c r="DR29" s="662"/>
      <c r="DS29" s="662"/>
      <c r="DT29" s="662"/>
      <c r="DU29" s="662"/>
      <c r="DV29" s="663"/>
      <c r="DW29" s="666">
        <v>18</v>
      </c>
      <c r="DX29" s="695"/>
      <c r="DY29" s="695"/>
      <c r="DZ29" s="695"/>
      <c r="EA29" s="695"/>
      <c r="EB29" s="695"/>
      <c r="EC29" s="697"/>
    </row>
    <row r="30" spans="2:133" ht="11.25" customHeight="1" x14ac:dyDescent="0.15">
      <c r="B30" s="658" t="s">
        <v>308</v>
      </c>
      <c r="C30" s="659"/>
      <c r="D30" s="659"/>
      <c r="E30" s="659"/>
      <c r="F30" s="659"/>
      <c r="G30" s="659"/>
      <c r="H30" s="659"/>
      <c r="I30" s="659"/>
      <c r="J30" s="659"/>
      <c r="K30" s="659"/>
      <c r="L30" s="659"/>
      <c r="M30" s="659"/>
      <c r="N30" s="659"/>
      <c r="O30" s="659"/>
      <c r="P30" s="659"/>
      <c r="Q30" s="660"/>
      <c r="R30" s="661">
        <v>443242</v>
      </c>
      <c r="S30" s="664"/>
      <c r="T30" s="664"/>
      <c r="U30" s="664"/>
      <c r="V30" s="664"/>
      <c r="W30" s="664"/>
      <c r="X30" s="664"/>
      <c r="Y30" s="665"/>
      <c r="Z30" s="723">
        <v>0.2</v>
      </c>
      <c r="AA30" s="723"/>
      <c r="AB30" s="723"/>
      <c r="AC30" s="723"/>
      <c r="AD30" s="724">
        <v>117749</v>
      </c>
      <c r="AE30" s="724"/>
      <c r="AF30" s="724"/>
      <c r="AG30" s="724"/>
      <c r="AH30" s="724"/>
      <c r="AI30" s="724"/>
      <c r="AJ30" s="724"/>
      <c r="AK30" s="724"/>
      <c r="AL30" s="666">
        <v>0.1</v>
      </c>
      <c r="AM30" s="667"/>
      <c r="AN30" s="667"/>
      <c r="AO30" s="725"/>
      <c r="AP30" s="751" t="s">
        <v>309</v>
      </c>
      <c r="AQ30" s="752"/>
      <c r="AR30" s="752"/>
      <c r="AS30" s="752"/>
      <c r="AT30" s="757" t="s">
        <v>310</v>
      </c>
      <c r="AU30" s="230"/>
      <c r="AV30" s="230"/>
      <c r="AW30" s="230"/>
      <c r="AX30" s="760" t="s">
        <v>186</v>
      </c>
      <c r="AY30" s="761"/>
      <c r="AZ30" s="761"/>
      <c r="BA30" s="761"/>
      <c r="BB30" s="761"/>
      <c r="BC30" s="761"/>
      <c r="BD30" s="761"/>
      <c r="BE30" s="761"/>
      <c r="BF30" s="762"/>
      <c r="BG30" s="741">
        <v>99.3</v>
      </c>
      <c r="BH30" s="742"/>
      <c r="BI30" s="742"/>
      <c r="BJ30" s="742"/>
      <c r="BK30" s="742"/>
      <c r="BL30" s="742"/>
      <c r="BM30" s="743">
        <v>96.9</v>
      </c>
      <c r="BN30" s="742"/>
      <c r="BO30" s="742"/>
      <c r="BP30" s="742"/>
      <c r="BQ30" s="744"/>
      <c r="BR30" s="741">
        <v>99.2</v>
      </c>
      <c r="BS30" s="742"/>
      <c r="BT30" s="742"/>
      <c r="BU30" s="742"/>
      <c r="BV30" s="742"/>
      <c r="BW30" s="742"/>
      <c r="BX30" s="743">
        <v>96.3</v>
      </c>
      <c r="BY30" s="742"/>
      <c r="BZ30" s="742"/>
      <c r="CA30" s="742"/>
      <c r="CB30" s="744"/>
      <c r="CD30" s="747"/>
      <c r="CE30" s="748"/>
      <c r="CF30" s="705" t="s">
        <v>311</v>
      </c>
      <c r="CG30" s="702"/>
      <c r="CH30" s="702"/>
      <c r="CI30" s="702"/>
      <c r="CJ30" s="702"/>
      <c r="CK30" s="702"/>
      <c r="CL30" s="702"/>
      <c r="CM30" s="702"/>
      <c r="CN30" s="702"/>
      <c r="CO30" s="702"/>
      <c r="CP30" s="702"/>
      <c r="CQ30" s="703"/>
      <c r="CR30" s="661">
        <v>21885591</v>
      </c>
      <c r="CS30" s="664"/>
      <c r="CT30" s="664"/>
      <c r="CU30" s="664"/>
      <c r="CV30" s="664"/>
      <c r="CW30" s="664"/>
      <c r="CX30" s="664"/>
      <c r="CY30" s="665"/>
      <c r="CZ30" s="666">
        <v>9</v>
      </c>
      <c r="DA30" s="695"/>
      <c r="DB30" s="695"/>
      <c r="DC30" s="696"/>
      <c r="DD30" s="669">
        <v>21693013</v>
      </c>
      <c r="DE30" s="664"/>
      <c r="DF30" s="664"/>
      <c r="DG30" s="664"/>
      <c r="DH30" s="664"/>
      <c r="DI30" s="664"/>
      <c r="DJ30" s="664"/>
      <c r="DK30" s="665"/>
      <c r="DL30" s="669">
        <v>21677003</v>
      </c>
      <c r="DM30" s="664"/>
      <c r="DN30" s="664"/>
      <c r="DO30" s="664"/>
      <c r="DP30" s="664"/>
      <c r="DQ30" s="664"/>
      <c r="DR30" s="664"/>
      <c r="DS30" s="664"/>
      <c r="DT30" s="664"/>
      <c r="DU30" s="664"/>
      <c r="DV30" s="665"/>
      <c r="DW30" s="666">
        <v>16.2</v>
      </c>
      <c r="DX30" s="695"/>
      <c r="DY30" s="695"/>
      <c r="DZ30" s="695"/>
      <c r="EA30" s="695"/>
      <c r="EB30" s="695"/>
      <c r="EC30" s="697"/>
    </row>
    <row r="31" spans="2:133" ht="11.25" customHeight="1" x14ac:dyDescent="0.15">
      <c r="B31" s="658" t="s">
        <v>312</v>
      </c>
      <c r="C31" s="659"/>
      <c r="D31" s="659"/>
      <c r="E31" s="659"/>
      <c r="F31" s="659"/>
      <c r="G31" s="659"/>
      <c r="H31" s="659"/>
      <c r="I31" s="659"/>
      <c r="J31" s="659"/>
      <c r="K31" s="659"/>
      <c r="L31" s="659"/>
      <c r="M31" s="659"/>
      <c r="N31" s="659"/>
      <c r="O31" s="659"/>
      <c r="P31" s="659"/>
      <c r="Q31" s="660"/>
      <c r="R31" s="661">
        <v>742001</v>
      </c>
      <c r="S31" s="664"/>
      <c r="T31" s="664"/>
      <c r="U31" s="664"/>
      <c r="V31" s="664"/>
      <c r="W31" s="664"/>
      <c r="X31" s="664"/>
      <c r="Y31" s="665"/>
      <c r="Z31" s="723">
        <v>0.3</v>
      </c>
      <c r="AA31" s="723"/>
      <c r="AB31" s="723"/>
      <c r="AC31" s="723"/>
      <c r="AD31" s="724" t="s">
        <v>137</v>
      </c>
      <c r="AE31" s="724"/>
      <c r="AF31" s="724"/>
      <c r="AG31" s="724"/>
      <c r="AH31" s="724"/>
      <c r="AI31" s="724"/>
      <c r="AJ31" s="724"/>
      <c r="AK31" s="724"/>
      <c r="AL31" s="666" t="s">
        <v>242</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99.2</v>
      </c>
      <c r="BH31" s="662"/>
      <c r="BI31" s="662"/>
      <c r="BJ31" s="662"/>
      <c r="BK31" s="662"/>
      <c r="BL31" s="662"/>
      <c r="BM31" s="667">
        <v>97.4</v>
      </c>
      <c r="BN31" s="740"/>
      <c r="BO31" s="740"/>
      <c r="BP31" s="740"/>
      <c r="BQ31" s="701"/>
      <c r="BR31" s="739">
        <v>99.2</v>
      </c>
      <c r="BS31" s="662"/>
      <c r="BT31" s="662"/>
      <c r="BU31" s="662"/>
      <c r="BV31" s="662"/>
      <c r="BW31" s="662"/>
      <c r="BX31" s="667">
        <v>97</v>
      </c>
      <c r="BY31" s="740"/>
      <c r="BZ31" s="740"/>
      <c r="CA31" s="740"/>
      <c r="CB31" s="701"/>
      <c r="CD31" s="747"/>
      <c r="CE31" s="748"/>
      <c r="CF31" s="705" t="s">
        <v>315</v>
      </c>
      <c r="CG31" s="702"/>
      <c r="CH31" s="702"/>
      <c r="CI31" s="702"/>
      <c r="CJ31" s="702"/>
      <c r="CK31" s="702"/>
      <c r="CL31" s="702"/>
      <c r="CM31" s="702"/>
      <c r="CN31" s="702"/>
      <c r="CO31" s="702"/>
      <c r="CP31" s="702"/>
      <c r="CQ31" s="703"/>
      <c r="CR31" s="661">
        <v>2302963</v>
      </c>
      <c r="CS31" s="662"/>
      <c r="CT31" s="662"/>
      <c r="CU31" s="662"/>
      <c r="CV31" s="662"/>
      <c r="CW31" s="662"/>
      <c r="CX31" s="662"/>
      <c r="CY31" s="663"/>
      <c r="CZ31" s="666">
        <v>0.9</v>
      </c>
      <c r="DA31" s="695"/>
      <c r="DB31" s="695"/>
      <c r="DC31" s="696"/>
      <c r="DD31" s="669">
        <v>2292383</v>
      </c>
      <c r="DE31" s="662"/>
      <c r="DF31" s="662"/>
      <c r="DG31" s="662"/>
      <c r="DH31" s="662"/>
      <c r="DI31" s="662"/>
      <c r="DJ31" s="662"/>
      <c r="DK31" s="663"/>
      <c r="DL31" s="669">
        <v>2292031</v>
      </c>
      <c r="DM31" s="662"/>
      <c r="DN31" s="662"/>
      <c r="DO31" s="662"/>
      <c r="DP31" s="662"/>
      <c r="DQ31" s="662"/>
      <c r="DR31" s="662"/>
      <c r="DS31" s="662"/>
      <c r="DT31" s="662"/>
      <c r="DU31" s="662"/>
      <c r="DV31" s="663"/>
      <c r="DW31" s="666">
        <v>1.7</v>
      </c>
      <c r="DX31" s="695"/>
      <c r="DY31" s="695"/>
      <c r="DZ31" s="695"/>
      <c r="EA31" s="695"/>
      <c r="EB31" s="695"/>
      <c r="EC31" s="697"/>
    </row>
    <row r="32" spans="2:133" ht="11.25" customHeight="1" x14ac:dyDescent="0.15">
      <c r="B32" s="658" t="s">
        <v>316</v>
      </c>
      <c r="C32" s="659"/>
      <c r="D32" s="659"/>
      <c r="E32" s="659"/>
      <c r="F32" s="659"/>
      <c r="G32" s="659"/>
      <c r="H32" s="659"/>
      <c r="I32" s="659"/>
      <c r="J32" s="659"/>
      <c r="K32" s="659"/>
      <c r="L32" s="659"/>
      <c r="M32" s="659"/>
      <c r="N32" s="659"/>
      <c r="O32" s="659"/>
      <c r="P32" s="659"/>
      <c r="Q32" s="660"/>
      <c r="R32" s="661">
        <v>8755081</v>
      </c>
      <c r="S32" s="664"/>
      <c r="T32" s="664"/>
      <c r="U32" s="664"/>
      <c r="V32" s="664"/>
      <c r="W32" s="664"/>
      <c r="X32" s="664"/>
      <c r="Y32" s="665"/>
      <c r="Z32" s="723">
        <v>3.5</v>
      </c>
      <c r="AA32" s="723"/>
      <c r="AB32" s="723"/>
      <c r="AC32" s="723"/>
      <c r="AD32" s="724" t="s">
        <v>233</v>
      </c>
      <c r="AE32" s="724"/>
      <c r="AF32" s="724"/>
      <c r="AG32" s="724"/>
      <c r="AH32" s="724"/>
      <c r="AI32" s="724"/>
      <c r="AJ32" s="724"/>
      <c r="AK32" s="724"/>
      <c r="AL32" s="666" t="s">
        <v>137</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99.3</v>
      </c>
      <c r="BH32" s="677"/>
      <c r="BI32" s="677"/>
      <c r="BJ32" s="677"/>
      <c r="BK32" s="677"/>
      <c r="BL32" s="677"/>
      <c r="BM32" s="721">
        <v>96.1</v>
      </c>
      <c r="BN32" s="677"/>
      <c r="BO32" s="677"/>
      <c r="BP32" s="677"/>
      <c r="BQ32" s="714"/>
      <c r="BR32" s="738">
        <v>99.1</v>
      </c>
      <c r="BS32" s="677"/>
      <c r="BT32" s="677"/>
      <c r="BU32" s="677"/>
      <c r="BV32" s="677"/>
      <c r="BW32" s="677"/>
      <c r="BX32" s="721">
        <v>95.3</v>
      </c>
      <c r="BY32" s="677"/>
      <c r="BZ32" s="677"/>
      <c r="CA32" s="677"/>
      <c r="CB32" s="714"/>
      <c r="CD32" s="749"/>
      <c r="CE32" s="750"/>
      <c r="CF32" s="705" t="s">
        <v>318</v>
      </c>
      <c r="CG32" s="702"/>
      <c r="CH32" s="702"/>
      <c r="CI32" s="702"/>
      <c r="CJ32" s="702"/>
      <c r="CK32" s="702"/>
      <c r="CL32" s="702"/>
      <c r="CM32" s="702"/>
      <c r="CN32" s="702"/>
      <c r="CO32" s="702"/>
      <c r="CP32" s="702"/>
      <c r="CQ32" s="703"/>
      <c r="CR32" s="661" t="s">
        <v>242</v>
      </c>
      <c r="CS32" s="664"/>
      <c r="CT32" s="664"/>
      <c r="CU32" s="664"/>
      <c r="CV32" s="664"/>
      <c r="CW32" s="664"/>
      <c r="CX32" s="664"/>
      <c r="CY32" s="665"/>
      <c r="CZ32" s="666" t="s">
        <v>242</v>
      </c>
      <c r="DA32" s="695"/>
      <c r="DB32" s="695"/>
      <c r="DC32" s="696"/>
      <c r="DD32" s="669" t="s">
        <v>242</v>
      </c>
      <c r="DE32" s="664"/>
      <c r="DF32" s="664"/>
      <c r="DG32" s="664"/>
      <c r="DH32" s="664"/>
      <c r="DI32" s="664"/>
      <c r="DJ32" s="664"/>
      <c r="DK32" s="665"/>
      <c r="DL32" s="669" t="s">
        <v>242</v>
      </c>
      <c r="DM32" s="664"/>
      <c r="DN32" s="664"/>
      <c r="DO32" s="664"/>
      <c r="DP32" s="664"/>
      <c r="DQ32" s="664"/>
      <c r="DR32" s="664"/>
      <c r="DS32" s="664"/>
      <c r="DT32" s="664"/>
      <c r="DU32" s="664"/>
      <c r="DV32" s="665"/>
      <c r="DW32" s="666" t="s">
        <v>242</v>
      </c>
      <c r="DX32" s="695"/>
      <c r="DY32" s="695"/>
      <c r="DZ32" s="695"/>
      <c r="EA32" s="695"/>
      <c r="EB32" s="695"/>
      <c r="EC32" s="697"/>
    </row>
    <row r="33" spans="2:133" ht="11.25" customHeight="1" x14ac:dyDescent="0.15">
      <c r="B33" s="658" t="s">
        <v>319</v>
      </c>
      <c r="C33" s="659"/>
      <c r="D33" s="659"/>
      <c r="E33" s="659"/>
      <c r="F33" s="659"/>
      <c r="G33" s="659"/>
      <c r="H33" s="659"/>
      <c r="I33" s="659"/>
      <c r="J33" s="659"/>
      <c r="K33" s="659"/>
      <c r="L33" s="659"/>
      <c r="M33" s="659"/>
      <c r="N33" s="659"/>
      <c r="O33" s="659"/>
      <c r="P33" s="659"/>
      <c r="Q33" s="660"/>
      <c r="R33" s="661">
        <v>7198623</v>
      </c>
      <c r="S33" s="664"/>
      <c r="T33" s="664"/>
      <c r="U33" s="664"/>
      <c r="V33" s="664"/>
      <c r="W33" s="664"/>
      <c r="X33" s="664"/>
      <c r="Y33" s="665"/>
      <c r="Z33" s="723">
        <v>2.9</v>
      </c>
      <c r="AA33" s="723"/>
      <c r="AB33" s="723"/>
      <c r="AC33" s="723"/>
      <c r="AD33" s="724" t="s">
        <v>242</v>
      </c>
      <c r="AE33" s="724"/>
      <c r="AF33" s="724"/>
      <c r="AG33" s="724"/>
      <c r="AH33" s="724"/>
      <c r="AI33" s="724"/>
      <c r="AJ33" s="724"/>
      <c r="AK33" s="724"/>
      <c r="AL33" s="666" t="s">
        <v>242</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67681030</v>
      </c>
      <c r="CS33" s="662"/>
      <c r="CT33" s="662"/>
      <c r="CU33" s="662"/>
      <c r="CV33" s="662"/>
      <c r="CW33" s="662"/>
      <c r="CX33" s="662"/>
      <c r="CY33" s="663"/>
      <c r="CZ33" s="666">
        <v>27.9</v>
      </c>
      <c r="DA33" s="695"/>
      <c r="DB33" s="695"/>
      <c r="DC33" s="696"/>
      <c r="DD33" s="669">
        <v>56891672</v>
      </c>
      <c r="DE33" s="662"/>
      <c r="DF33" s="662"/>
      <c r="DG33" s="662"/>
      <c r="DH33" s="662"/>
      <c r="DI33" s="662"/>
      <c r="DJ33" s="662"/>
      <c r="DK33" s="663"/>
      <c r="DL33" s="669">
        <v>41839355</v>
      </c>
      <c r="DM33" s="662"/>
      <c r="DN33" s="662"/>
      <c r="DO33" s="662"/>
      <c r="DP33" s="662"/>
      <c r="DQ33" s="662"/>
      <c r="DR33" s="662"/>
      <c r="DS33" s="662"/>
      <c r="DT33" s="662"/>
      <c r="DU33" s="662"/>
      <c r="DV33" s="663"/>
      <c r="DW33" s="666">
        <v>31.4</v>
      </c>
      <c r="DX33" s="695"/>
      <c r="DY33" s="695"/>
      <c r="DZ33" s="695"/>
      <c r="EA33" s="695"/>
      <c r="EB33" s="695"/>
      <c r="EC33" s="697"/>
    </row>
    <row r="34" spans="2:133" ht="11.25" customHeight="1" x14ac:dyDescent="0.15">
      <c r="B34" s="658" t="s">
        <v>321</v>
      </c>
      <c r="C34" s="659"/>
      <c r="D34" s="659"/>
      <c r="E34" s="659"/>
      <c r="F34" s="659"/>
      <c r="G34" s="659"/>
      <c r="H34" s="659"/>
      <c r="I34" s="659"/>
      <c r="J34" s="659"/>
      <c r="K34" s="659"/>
      <c r="L34" s="659"/>
      <c r="M34" s="659"/>
      <c r="N34" s="659"/>
      <c r="O34" s="659"/>
      <c r="P34" s="659"/>
      <c r="Q34" s="660"/>
      <c r="R34" s="661">
        <v>2815477</v>
      </c>
      <c r="S34" s="664"/>
      <c r="T34" s="664"/>
      <c r="U34" s="664"/>
      <c r="V34" s="664"/>
      <c r="W34" s="664"/>
      <c r="X34" s="664"/>
      <c r="Y34" s="665"/>
      <c r="Z34" s="723">
        <v>1.1000000000000001</v>
      </c>
      <c r="AA34" s="723"/>
      <c r="AB34" s="723"/>
      <c r="AC34" s="723"/>
      <c r="AD34" s="724">
        <v>50615</v>
      </c>
      <c r="AE34" s="724"/>
      <c r="AF34" s="724"/>
      <c r="AG34" s="724"/>
      <c r="AH34" s="724"/>
      <c r="AI34" s="724"/>
      <c r="AJ34" s="724"/>
      <c r="AK34" s="724"/>
      <c r="AL34" s="666">
        <v>0</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26291857</v>
      </c>
      <c r="CS34" s="664"/>
      <c r="CT34" s="664"/>
      <c r="CU34" s="664"/>
      <c r="CV34" s="664"/>
      <c r="CW34" s="664"/>
      <c r="CX34" s="664"/>
      <c r="CY34" s="665"/>
      <c r="CZ34" s="666">
        <v>10.8</v>
      </c>
      <c r="DA34" s="695"/>
      <c r="DB34" s="695"/>
      <c r="DC34" s="696"/>
      <c r="DD34" s="669">
        <v>20768801</v>
      </c>
      <c r="DE34" s="664"/>
      <c r="DF34" s="664"/>
      <c r="DG34" s="664"/>
      <c r="DH34" s="664"/>
      <c r="DI34" s="664"/>
      <c r="DJ34" s="664"/>
      <c r="DK34" s="665"/>
      <c r="DL34" s="669">
        <v>18410489</v>
      </c>
      <c r="DM34" s="664"/>
      <c r="DN34" s="664"/>
      <c r="DO34" s="664"/>
      <c r="DP34" s="664"/>
      <c r="DQ34" s="664"/>
      <c r="DR34" s="664"/>
      <c r="DS34" s="664"/>
      <c r="DT34" s="664"/>
      <c r="DU34" s="664"/>
      <c r="DV34" s="665"/>
      <c r="DW34" s="666">
        <v>13.8</v>
      </c>
      <c r="DX34" s="695"/>
      <c r="DY34" s="695"/>
      <c r="DZ34" s="695"/>
      <c r="EA34" s="695"/>
      <c r="EB34" s="695"/>
      <c r="EC34" s="697"/>
    </row>
    <row r="35" spans="2:133" ht="11.25" customHeight="1" x14ac:dyDescent="0.15">
      <c r="B35" s="658" t="s">
        <v>325</v>
      </c>
      <c r="C35" s="659"/>
      <c r="D35" s="659"/>
      <c r="E35" s="659"/>
      <c r="F35" s="659"/>
      <c r="G35" s="659"/>
      <c r="H35" s="659"/>
      <c r="I35" s="659"/>
      <c r="J35" s="659"/>
      <c r="K35" s="659"/>
      <c r="L35" s="659"/>
      <c r="M35" s="659"/>
      <c r="N35" s="659"/>
      <c r="O35" s="659"/>
      <c r="P35" s="659"/>
      <c r="Q35" s="660"/>
      <c r="R35" s="661">
        <v>19075800</v>
      </c>
      <c r="S35" s="664"/>
      <c r="T35" s="664"/>
      <c r="U35" s="664"/>
      <c r="V35" s="664"/>
      <c r="W35" s="664"/>
      <c r="X35" s="664"/>
      <c r="Y35" s="665"/>
      <c r="Z35" s="723">
        <v>7.6</v>
      </c>
      <c r="AA35" s="723"/>
      <c r="AB35" s="723"/>
      <c r="AC35" s="723"/>
      <c r="AD35" s="724" t="s">
        <v>137</v>
      </c>
      <c r="AE35" s="724"/>
      <c r="AF35" s="724"/>
      <c r="AG35" s="724"/>
      <c r="AH35" s="724"/>
      <c r="AI35" s="724"/>
      <c r="AJ35" s="724"/>
      <c r="AK35" s="724"/>
      <c r="AL35" s="666" t="s">
        <v>242</v>
      </c>
      <c r="AM35" s="667"/>
      <c r="AN35" s="667"/>
      <c r="AO35" s="725"/>
      <c r="AP35" s="234"/>
      <c r="AQ35" s="729" t="s">
        <v>326</v>
      </c>
      <c r="AR35" s="730"/>
      <c r="AS35" s="730"/>
      <c r="AT35" s="730"/>
      <c r="AU35" s="730"/>
      <c r="AV35" s="730"/>
      <c r="AW35" s="730"/>
      <c r="AX35" s="730"/>
      <c r="AY35" s="731"/>
      <c r="AZ35" s="726">
        <v>25901442</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-3114808</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2487926</v>
      </c>
      <c r="CS35" s="662"/>
      <c r="CT35" s="662"/>
      <c r="CU35" s="662"/>
      <c r="CV35" s="662"/>
      <c r="CW35" s="662"/>
      <c r="CX35" s="662"/>
      <c r="CY35" s="663"/>
      <c r="CZ35" s="666">
        <v>1</v>
      </c>
      <c r="DA35" s="695"/>
      <c r="DB35" s="695"/>
      <c r="DC35" s="696"/>
      <c r="DD35" s="669">
        <v>2008167</v>
      </c>
      <c r="DE35" s="662"/>
      <c r="DF35" s="662"/>
      <c r="DG35" s="662"/>
      <c r="DH35" s="662"/>
      <c r="DI35" s="662"/>
      <c r="DJ35" s="662"/>
      <c r="DK35" s="663"/>
      <c r="DL35" s="669">
        <v>2008167</v>
      </c>
      <c r="DM35" s="662"/>
      <c r="DN35" s="662"/>
      <c r="DO35" s="662"/>
      <c r="DP35" s="662"/>
      <c r="DQ35" s="662"/>
      <c r="DR35" s="662"/>
      <c r="DS35" s="662"/>
      <c r="DT35" s="662"/>
      <c r="DU35" s="662"/>
      <c r="DV35" s="663"/>
      <c r="DW35" s="666">
        <v>1.5</v>
      </c>
      <c r="DX35" s="695"/>
      <c r="DY35" s="695"/>
      <c r="DZ35" s="695"/>
      <c r="EA35" s="695"/>
      <c r="EB35" s="695"/>
      <c r="EC35" s="697"/>
    </row>
    <row r="36" spans="2:133" ht="11.25" customHeight="1" x14ac:dyDescent="0.15">
      <c r="B36" s="658" t="s">
        <v>329</v>
      </c>
      <c r="C36" s="659"/>
      <c r="D36" s="659"/>
      <c r="E36" s="659"/>
      <c r="F36" s="659"/>
      <c r="G36" s="659"/>
      <c r="H36" s="659"/>
      <c r="I36" s="659"/>
      <c r="J36" s="659"/>
      <c r="K36" s="659"/>
      <c r="L36" s="659"/>
      <c r="M36" s="659"/>
      <c r="N36" s="659"/>
      <c r="O36" s="659"/>
      <c r="P36" s="659"/>
      <c r="Q36" s="660"/>
      <c r="R36" s="661" t="s">
        <v>242</v>
      </c>
      <c r="S36" s="664"/>
      <c r="T36" s="664"/>
      <c r="U36" s="664"/>
      <c r="V36" s="664"/>
      <c r="W36" s="664"/>
      <c r="X36" s="664"/>
      <c r="Y36" s="665"/>
      <c r="Z36" s="723" t="s">
        <v>137</v>
      </c>
      <c r="AA36" s="723"/>
      <c r="AB36" s="723"/>
      <c r="AC36" s="723"/>
      <c r="AD36" s="724" t="s">
        <v>242</v>
      </c>
      <c r="AE36" s="724"/>
      <c r="AF36" s="724"/>
      <c r="AG36" s="724"/>
      <c r="AH36" s="724"/>
      <c r="AI36" s="724"/>
      <c r="AJ36" s="724"/>
      <c r="AK36" s="724"/>
      <c r="AL36" s="666" t="s">
        <v>242</v>
      </c>
      <c r="AM36" s="667"/>
      <c r="AN36" s="667"/>
      <c r="AO36" s="725"/>
      <c r="AQ36" s="698" t="s">
        <v>330</v>
      </c>
      <c r="AR36" s="699"/>
      <c r="AS36" s="699"/>
      <c r="AT36" s="699"/>
      <c r="AU36" s="699"/>
      <c r="AV36" s="699"/>
      <c r="AW36" s="699"/>
      <c r="AX36" s="699"/>
      <c r="AY36" s="700"/>
      <c r="AZ36" s="661">
        <v>1108074</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-4218724</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9399854</v>
      </c>
      <c r="CS36" s="664"/>
      <c r="CT36" s="664"/>
      <c r="CU36" s="664"/>
      <c r="CV36" s="664"/>
      <c r="CW36" s="664"/>
      <c r="CX36" s="664"/>
      <c r="CY36" s="665"/>
      <c r="CZ36" s="666">
        <v>3.9</v>
      </c>
      <c r="DA36" s="695"/>
      <c r="DB36" s="695"/>
      <c r="DC36" s="696"/>
      <c r="DD36" s="669">
        <v>8540804</v>
      </c>
      <c r="DE36" s="664"/>
      <c r="DF36" s="664"/>
      <c r="DG36" s="664"/>
      <c r="DH36" s="664"/>
      <c r="DI36" s="664"/>
      <c r="DJ36" s="664"/>
      <c r="DK36" s="665"/>
      <c r="DL36" s="669">
        <v>5624828</v>
      </c>
      <c r="DM36" s="664"/>
      <c r="DN36" s="664"/>
      <c r="DO36" s="664"/>
      <c r="DP36" s="664"/>
      <c r="DQ36" s="664"/>
      <c r="DR36" s="664"/>
      <c r="DS36" s="664"/>
      <c r="DT36" s="664"/>
      <c r="DU36" s="664"/>
      <c r="DV36" s="665"/>
      <c r="DW36" s="666">
        <v>4.2</v>
      </c>
      <c r="DX36" s="695"/>
      <c r="DY36" s="695"/>
      <c r="DZ36" s="695"/>
      <c r="EA36" s="695"/>
      <c r="EB36" s="695"/>
      <c r="EC36" s="697"/>
    </row>
    <row r="37" spans="2:133" ht="11.25" customHeight="1" x14ac:dyDescent="0.15">
      <c r="B37" s="658" t="s">
        <v>333</v>
      </c>
      <c r="C37" s="659"/>
      <c r="D37" s="659"/>
      <c r="E37" s="659"/>
      <c r="F37" s="659"/>
      <c r="G37" s="659"/>
      <c r="H37" s="659"/>
      <c r="I37" s="659"/>
      <c r="J37" s="659"/>
      <c r="K37" s="659"/>
      <c r="L37" s="659"/>
      <c r="M37" s="659"/>
      <c r="N37" s="659"/>
      <c r="O37" s="659"/>
      <c r="P37" s="659"/>
      <c r="Q37" s="660"/>
      <c r="R37" s="661">
        <v>10152900</v>
      </c>
      <c r="S37" s="664"/>
      <c r="T37" s="664"/>
      <c r="U37" s="664"/>
      <c r="V37" s="664"/>
      <c r="W37" s="664"/>
      <c r="X37" s="664"/>
      <c r="Y37" s="665"/>
      <c r="Z37" s="723">
        <v>4.0999999999999996</v>
      </c>
      <c r="AA37" s="723"/>
      <c r="AB37" s="723"/>
      <c r="AC37" s="723"/>
      <c r="AD37" s="724" t="s">
        <v>242</v>
      </c>
      <c r="AE37" s="724"/>
      <c r="AF37" s="724"/>
      <c r="AG37" s="724"/>
      <c r="AH37" s="724"/>
      <c r="AI37" s="724"/>
      <c r="AJ37" s="724"/>
      <c r="AK37" s="724"/>
      <c r="AL37" s="666" t="s">
        <v>242</v>
      </c>
      <c r="AM37" s="667"/>
      <c r="AN37" s="667"/>
      <c r="AO37" s="725"/>
      <c r="AQ37" s="698" t="s">
        <v>334</v>
      </c>
      <c r="AR37" s="699"/>
      <c r="AS37" s="699"/>
      <c r="AT37" s="699"/>
      <c r="AU37" s="699"/>
      <c r="AV37" s="699"/>
      <c r="AW37" s="699"/>
      <c r="AX37" s="699"/>
      <c r="AY37" s="700"/>
      <c r="AZ37" s="661">
        <v>860196</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79143</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20925</v>
      </c>
      <c r="CS37" s="662"/>
      <c r="CT37" s="662"/>
      <c r="CU37" s="662"/>
      <c r="CV37" s="662"/>
      <c r="CW37" s="662"/>
      <c r="CX37" s="662"/>
      <c r="CY37" s="663"/>
      <c r="CZ37" s="666">
        <v>0</v>
      </c>
      <c r="DA37" s="695"/>
      <c r="DB37" s="695"/>
      <c r="DC37" s="696"/>
      <c r="DD37" s="669">
        <v>20925</v>
      </c>
      <c r="DE37" s="662"/>
      <c r="DF37" s="662"/>
      <c r="DG37" s="662"/>
      <c r="DH37" s="662"/>
      <c r="DI37" s="662"/>
      <c r="DJ37" s="662"/>
      <c r="DK37" s="663"/>
      <c r="DL37" s="669">
        <v>20925</v>
      </c>
      <c r="DM37" s="662"/>
      <c r="DN37" s="662"/>
      <c r="DO37" s="662"/>
      <c r="DP37" s="662"/>
      <c r="DQ37" s="662"/>
      <c r="DR37" s="662"/>
      <c r="DS37" s="662"/>
      <c r="DT37" s="662"/>
      <c r="DU37" s="662"/>
      <c r="DV37" s="663"/>
      <c r="DW37" s="666">
        <v>0</v>
      </c>
      <c r="DX37" s="695"/>
      <c r="DY37" s="695"/>
      <c r="DZ37" s="695"/>
      <c r="EA37" s="695"/>
      <c r="EB37" s="695"/>
      <c r="EC37" s="697"/>
    </row>
    <row r="38" spans="2:133" ht="11.25" customHeight="1" x14ac:dyDescent="0.15">
      <c r="B38" s="673" t="s">
        <v>337</v>
      </c>
      <c r="C38" s="674"/>
      <c r="D38" s="674"/>
      <c r="E38" s="674"/>
      <c r="F38" s="674"/>
      <c r="G38" s="674"/>
      <c r="H38" s="674"/>
      <c r="I38" s="674"/>
      <c r="J38" s="674"/>
      <c r="K38" s="674"/>
      <c r="L38" s="674"/>
      <c r="M38" s="674"/>
      <c r="N38" s="674"/>
      <c r="O38" s="674"/>
      <c r="P38" s="674"/>
      <c r="Q38" s="675"/>
      <c r="R38" s="676">
        <v>249956714</v>
      </c>
      <c r="S38" s="713"/>
      <c r="T38" s="713"/>
      <c r="U38" s="713"/>
      <c r="V38" s="713"/>
      <c r="W38" s="713"/>
      <c r="X38" s="713"/>
      <c r="Y38" s="718"/>
      <c r="Z38" s="719">
        <v>100</v>
      </c>
      <c r="AA38" s="719"/>
      <c r="AB38" s="719"/>
      <c r="AC38" s="719"/>
      <c r="AD38" s="720">
        <v>123304686</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v>542661</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121195</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23130867</v>
      </c>
      <c r="CS38" s="664"/>
      <c r="CT38" s="664"/>
      <c r="CU38" s="664"/>
      <c r="CV38" s="664"/>
      <c r="CW38" s="664"/>
      <c r="CX38" s="664"/>
      <c r="CY38" s="665"/>
      <c r="CZ38" s="666">
        <v>9.5</v>
      </c>
      <c r="DA38" s="695"/>
      <c r="DB38" s="695"/>
      <c r="DC38" s="696"/>
      <c r="DD38" s="669">
        <v>19360664</v>
      </c>
      <c r="DE38" s="664"/>
      <c r="DF38" s="664"/>
      <c r="DG38" s="664"/>
      <c r="DH38" s="664"/>
      <c r="DI38" s="664"/>
      <c r="DJ38" s="664"/>
      <c r="DK38" s="665"/>
      <c r="DL38" s="669">
        <v>15795871</v>
      </c>
      <c r="DM38" s="664"/>
      <c r="DN38" s="664"/>
      <c r="DO38" s="664"/>
      <c r="DP38" s="664"/>
      <c r="DQ38" s="664"/>
      <c r="DR38" s="664"/>
      <c r="DS38" s="664"/>
      <c r="DT38" s="664"/>
      <c r="DU38" s="664"/>
      <c r="DV38" s="665"/>
      <c r="DW38" s="666">
        <v>11.8</v>
      </c>
      <c r="DX38" s="695"/>
      <c r="DY38" s="695"/>
      <c r="DZ38" s="695"/>
      <c r="EA38" s="695"/>
      <c r="EB38" s="695"/>
      <c r="EC38" s="697"/>
    </row>
    <row r="39" spans="2:133" ht="11.25" customHeight="1" x14ac:dyDescent="0.15">
      <c r="AQ39" s="698" t="s">
        <v>341</v>
      </c>
      <c r="AR39" s="699"/>
      <c r="AS39" s="699"/>
      <c r="AT39" s="699"/>
      <c r="AU39" s="699"/>
      <c r="AV39" s="699"/>
      <c r="AW39" s="699"/>
      <c r="AX39" s="699"/>
      <c r="AY39" s="700"/>
      <c r="AZ39" s="661">
        <v>259644</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81</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5759451</v>
      </c>
      <c r="CS39" s="662"/>
      <c r="CT39" s="662"/>
      <c r="CU39" s="662"/>
      <c r="CV39" s="662"/>
      <c r="CW39" s="662"/>
      <c r="CX39" s="662"/>
      <c r="CY39" s="663"/>
      <c r="CZ39" s="666">
        <v>2.4</v>
      </c>
      <c r="DA39" s="695"/>
      <c r="DB39" s="695"/>
      <c r="DC39" s="696"/>
      <c r="DD39" s="669">
        <v>5733548</v>
      </c>
      <c r="DE39" s="662"/>
      <c r="DF39" s="662"/>
      <c r="DG39" s="662"/>
      <c r="DH39" s="662"/>
      <c r="DI39" s="662"/>
      <c r="DJ39" s="662"/>
      <c r="DK39" s="663"/>
      <c r="DL39" s="669" t="s">
        <v>233</v>
      </c>
      <c r="DM39" s="662"/>
      <c r="DN39" s="662"/>
      <c r="DO39" s="662"/>
      <c r="DP39" s="662"/>
      <c r="DQ39" s="662"/>
      <c r="DR39" s="662"/>
      <c r="DS39" s="662"/>
      <c r="DT39" s="662"/>
      <c r="DU39" s="662"/>
      <c r="DV39" s="663"/>
      <c r="DW39" s="666" t="s">
        <v>242</v>
      </c>
      <c r="DX39" s="695"/>
      <c r="DY39" s="695"/>
      <c r="DZ39" s="695"/>
      <c r="EA39" s="695"/>
      <c r="EB39" s="695"/>
      <c r="EC39" s="697"/>
    </row>
    <row r="40" spans="2:133" ht="11.25" customHeight="1" x14ac:dyDescent="0.15">
      <c r="AQ40" s="698" t="s">
        <v>345</v>
      </c>
      <c r="AR40" s="699"/>
      <c r="AS40" s="699"/>
      <c r="AT40" s="699"/>
      <c r="AU40" s="699"/>
      <c r="AV40" s="699"/>
      <c r="AW40" s="699"/>
      <c r="AX40" s="699"/>
      <c r="AY40" s="700"/>
      <c r="AZ40" s="661">
        <v>7340550</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242</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611075</v>
      </c>
      <c r="CS40" s="664"/>
      <c r="CT40" s="664"/>
      <c r="CU40" s="664"/>
      <c r="CV40" s="664"/>
      <c r="CW40" s="664"/>
      <c r="CX40" s="664"/>
      <c r="CY40" s="665"/>
      <c r="CZ40" s="666">
        <v>0.3</v>
      </c>
      <c r="DA40" s="695"/>
      <c r="DB40" s="695"/>
      <c r="DC40" s="696"/>
      <c r="DD40" s="669">
        <v>479688</v>
      </c>
      <c r="DE40" s="664"/>
      <c r="DF40" s="664"/>
      <c r="DG40" s="664"/>
      <c r="DH40" s="664"/>
      <c r="DI40" s="664"/>
      <c r="DJ40" s="664"/>
      <c r="DK40" s="665"/>
      <c r="DL40" s="669" t="s">
        <v>137</v>
      </c>
      <c r="DM40" s="664"/>
      <c r="DN40" s="664"/>
      <c r="DO40" s="664"/>
      <c r="DP40" s="664"/>
      <c r="DQ40" s="664"/>
      <c r="DR40" s="664"/>
      <c r="DS40" s="664"/>
      <c r="DT40" s="664"/>
      <c r="DU40" s="664"/>
      <c r="DV40" s="665"/>
      <c r="DW40" s="666" t="s">
        <v>242</v>
      </c>
      <c r="DX40" s="695"/>
      <c r="DY40" s="695"/>
      <c r="DZ40" s="695"/>
      <c r="EA40" s="695"/>
      <c r="EB40" s="695"/>
      <c r="EC40" s="697"/>
    </row>
    <row r="41" spans="2:133" ht="11.25" customHeight="1" x14ac:dyDescent="0.15">
      <c r="AQ41" s="710" t="s">
        <v>348</v>
      </c>
      <c r="AR41" s="711"/>
      <c r="AS41" s="711"/>
      <c r="AT41" s="711"/>
      <c r="AU41" s="711"/>
      <c r="AV41" s="711"/>
      <c r="AW41" s="711"/>
      <c r="AX41" s="711"/>
      <c r="AY41" s="712"/>
      <c r="AZ41" s="676">
        <v>15790317</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394</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137</v>
      </c>
      <c r="CS41" s="662"/>
      <c r="CT41" s="662"/>
      <c r="CU41" s="662"/>
      <c r="CV41" s="662"/>
      <c r="CW41" s="662"/>
      <c r="CX41" s="662"/>
      <c r="CY41" s="663"/>
      <c r="CZ41" s="666" t="s">
        <v>242</v>
      </c>
      <c r="DA41" s="695"/>
      <c r="DB41" s="695"/>
      <c r="DC41" s="696"/>
      <c r="DD41" s="669" t="s">
        <v>242</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32112006</v>
      </c>
      <c r="CS42" s="664"/>
      <c r="CT42" s="664"/>
      <c r="CU42" s="664"/>
      <c r="CV42" s="664"/>
      <c r="CW42" s="664"/>
      <c r="CX42" s="664"/>
      <c r="CY42" s="665"/>
      <c r="CZ42" s="666">
        <v>13.2</v>
      </c>
      <c r="DA42" s="667"/>
      <c r="DB42" s="667"/>
      <c r="DC42" s="668"/>
      <c r="DD42" s="669">
        <v>15503174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1568446</v>
      </c>
      <c r="CS43" s="662"/>
      <c r="CT43" s="662"/>
      <c r="CU43" s="662"/>
      <c r="CV43" s="662"/>
      <c r="CW43" s="662"/>
      <c r="CX43" s="662"/>
      <c r="CY43" s="663"/>
      <c r="CZ43" s="666">
        <v>0.6</v>
      </c>
      <c r="DA43" s="695"/>
      <c r="DB43" s="695"/>
      <c r="DC43" s="696"/>
      <c r="DD43" s="669">
        <v>1537324</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355</v>
      </c>
      <c r="CD44" s="689" t="s">
        <v>306</v>
      </c>
      <c r="CE44" s="690"/>
      <c r="CF44" s="658" t="s">
        <v>356</v>
      </c>
      <c r="CG44" s="659"/>
      <c r="CH44" s="659"/>
      <c r="CI44" s="659"/>
      <c r="CJ44" s="659"/>
      <c r="CK44" s="659"/>
      <c r="CL44" s="659"/>
      <c r="CM44" s="659"/>
      <c r="CN44" s="659"/>
      <c r="CO44" s="659"/>
      <c r="CP44" s="659"/>
      <c r="CQ44" s="660"/>
      <c r="CR44" s="661">
        <v>31205684</v>
      </c>
      <c r="CS44" s="664"/>
      <c r="CT44" s="664"/>
      <c r="CU44" s="664"/>
      <c r="CV44" s="664"/>
      <c r="CW44" s="664"/>
      <c r="CX44" s="664"/>
      <c r="CY44" s="665"/>
      <c r="CZ44" s="666">
        <v>12.9</v>
      </c>
      <c r="DA44" s="667"/>
      <c r="DB44" s="667"/>
      <c r="DC44" s="668"/>
      <c r="DD44" s="669">
        <v>14999765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357</v>
      </c>
      <c r="CG45" s="659"/>
      <c r="CH45" s="659"/>
      <c r="CI45" s="659"/>
      <c r="CJ45" s="659"/>
      <c r="CK45" s="659"/>
      <c r="CL45" s="659"/>
      <c r="CM45" s="659"/>
      <c r="CN45" s="659"/>
      <c r="CO45" s="659"/>
      <c r="CP45" s="659"/>
      <c r="CQ45" s="660"/>
      <c r="CR45" s="661">
        <v>11900151</v>
      </c>
      <c r="CS45" s="662"/>
      <c r="CT45" s="662"/>
      <c r="CU45" s="662"/>
      <c r="CV45" s="662"/>
      <c r="CW45" s="662"/>
      <c r="CX45" s="662"/>
      <c r="CY45" s="663"/>
      <c r="CZ45" s="666">
        <v>4.9000000000000004</v>
      </c>
      <c r="DA45" s="695"/>
      <c r="DB45" s="695"/>
      <c r="DC45" s="696"/>
      <c r="DD45" s="669">
        <v>636043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358</v>
      </c>
      <c r="CG46" s="659"/>
      <c r="CH46" s="659"/>
      <c r="CI46" s="659"/>
      <c r="CJ46" s="659"/>
      <c r="CK46" s="659"/>
      <c r="CL46" s="659"/>
      <c r="CM46" s="659"/>
      <c r="CN46" s="659"/>
      <c r="CO46" s="659"/>
      <c r="CP46" s="659"/>
      <c r="CQ46" s="660"/>
      <c r="CR46" s="661">
        <v>18977435</v>
      </c>
      <c r="CS46" s="664"/>
      <c r="CT46" s="664"/>
      <c r="CU46" s="664"/>
      <c r="CV46" s="664"/>
      <c r="CW46" s="664"/>
      <c r="CX46" s="664"/>
      <c r="CY46" s="665"/>
      <c r="CZ46" s="666">
        <v>7.8</v>
      </c>
      <c r="DA46" s="667"/>
      <c r="DB46" s="667"/>
      <c r="DC46" s="668"/>
      <c r="DD46" s="669">
        <v>14270217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359</v>
      </c>
      <c r="CG47" s="659"/>
      <c r="CH47" s="659"/>
      <c r="CI47" s="659"/>
      <c r="CJ47" s="659"/>
      <c r="CK47" s="659"/>
      <c r="CL47" s="659"/>
      <c r="CM47" s="659"/>
      <c r="CN47" s="659"/>
      <c r="CO47" s="659"/>
      <c r="CP47" s="659"/>
      <c r="CQ47" s="660"/>
      <c r="CR47" s="661">
        <v>906322</v>
      </c>
      <c r="CS47" s="662"/>
      <c r="CT47" s="662"/>
      <c r="CU47" s="662"/>
      <c r="CV47" s="662"/>
      <c r="CW47" s="662"/>
      <c r="CX47" s="662"/>
      <c r="CY47" s="663"/>
      <c r="CZ47" s="666">
        <v>0.4</v>
      </c>
      <c r="DA47" s="695"/>
      <c r="DB47" s="695"/>
      <c r="DC47" s="696"/>
      <c r="DD47" s="669">
        <v>503409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360</v>
      </c>
      <c r="CG48" s="659"/>
      <c r="CH48" s="659"/>
      <c r="CI48" s="659"/>
      <c r="CJ48" s="659"/>
      <c r="CK48" s="659"/>
      <c r="CL48" s="659"/>
      <c r="CM48" s="659"/>
      <c r="CN48" s="659"/>
      <c r="CO48" s="659"/>
      <c r="CP48" s="659"/>
      <c r="CQ48" s="660"/>
      <c r="CR48" s="661" t="s">
        <v>137</v>
      </c>
      <c r="CS48" s="664"/>
      <c r="CT48" s="664"/>
      <c r="CU48" s="664"/>
      <c r="CV48" s="664"/>
      <c r="CW48" s="664"/>
      <c r="CX48" s="664"/>
      <c r="CY48" s="665"/>
      <c r="CZ48" s="666" t="s">
        <v>137</v>
      </c>
      <c r="DA48" s="667"/>
      <c r="DB48" s="667"/>
      <c r="DC48" s="668"/>
      <c r="DD48" s="669" t="s">
        <v>242</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361</v>
      </c>
      <c r="CE49" s="674"/>
      <c r="CF49" s="674"/>
      <c r="CG49" s="674"/>
      <c r="CH49" s="674"/>
      <c r="CI49" s="674"/>
      <c r="CJ49" s="674"/>
      <c r="CK49" s="674"/>
      <c r="CL49" s="674"/>
      <c r="CM49" s="674"/>
      <c r="CN49" s="674"/>
      <c r="CO49" s="674"/>
      <c r="CP49" s="674"/>
      <c r="CQ49" s="675"/>
      <c r="CR49" s="676">
        <v>242420646</v>
      </c>
      <c r="CS49" s="677"/>
      <c r="CT49" s="677"/>
      <c r="CU49" s="677"/>
      <c r="CV49" s="677"/>
      <c r="CW49" s="677"/>
      <c r="CX49" s="677"/>
      <c r="CY49" s="678"/>
      <c r="CZ49" s="679">
        <v>100</v>
      </c>
      <c r="DA49" s="680"/>
      <c r="DB49" s="680"/>
      <c r="DC49" s="681"/>
      <c r="DD49" s="682">
        <v>153835827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r7zb9khqj4tft/NeT/zyluzMcklEQpC+QJwSsqz6jiYrJASFLHR8a0W+ERbdgvKGACtT3rWIh93sAiJFynrb4w==" saltValue="UY8+Lp7t5WeOnHaA2DRtF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384</v>
      </c>
      <c r="C7" s="1140"/>
      <c r="D7" s="1140"/>
      <c r="E7" s="1140"/>
      <c r="F7" s="1140"/>
      <c r="G7" s="1140"/>
      <c r="H7" s="1140"/>
      <c r="I7" s="1140"/>
      <c r="J7" s="1140"/>
      <c r="K7" s="1140"/>
      <c r="L7" s="1140"/>
      <c r="M7" s="1140"/>
      <c r="N7" s="1140"/>
      <c r="O7" s="1140"/>
      <c r="P7" s="1141"/>
      <c r="Q7" s="1193">
        <v>256742</v>
      </c>
      <c r="R7" s="1194"/>
      <c r="S7" s="1194"/>
      <c r="T7" s="1194"/>
      <c r="U7" s="1194"/>
      <c r="V7" s="1194">
        <v>249275</v>
      </c>
      <c r="W7" s="1194"/>
      <c r="X7" s="1194"/>
      <c r="Y7" s="1194"/>
      <c r="Z7" s="1194"/>
      <c r="AA7" s="1194">
        <f>Q7-V7</f>
        <v>7467</v>
      </c>
      <c r="AB7" s="1194"/>
      <c r="AC7" s="1194"/>
      <c r="AD7" s="1194"/>
      <c r="AE7" s="1195"/>
      <c r="AF7" s="1196">
        <v>5884</v>
      </c>
      <c r="AG7" s="1197"/>
      <c r="AH7" s="1197"/>
      <c r="AI7" s="1197"/>
      <c r="AJ7" s="1198"/>
      <c r="AK7" s="1180" t="s">
        <v>622</v>
      </c>
      <c r="AL7" s="1181"/>
      <c r="AM7" s="1181"/>
      <c r="AN7" s="1181"/>
      <c r="AO7" s="1181"/>
      <c r="AP7" s="1181">
        <v>270579</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595</v>
      </c>
      <c r="BT7" s="1185"/>
      <c r="BU7" s="1185"/>
      <c r="BV7" s="1185"/>
      <c r="BW7" s="1185"/>
      <c r="BX7" s="1185"/>
      <c r="BY7" s="1185"/>
      <c r="BZ7" s="1185"/>
      <c r="CA7" s="1185"/>
      <c r="CB7" s="1185"/>
      <c r="CC7" s="1185"/>
      <c r="CD7" s="1185"/>
      <c r="CE7" s="1185"/>
      <c r="CF7" s="1185"/>
      <c r="CG7" s="1186"/>
      <c r="CH7" s="1177">
        <v>6</v>
      </c>
      <c r="CI7" s="1178"/>
      <c r="CJ7" s="1178"/>
      <c r="CK7" s="1178"/>
      <c r="CL7" s="1179"/>
      <c r="CM7" s="1177">
        <v>240</v>
      </c>
      <c r="CN7" s="1178"/>
      <c r="CO7" s="1178"/>
      <c r="CP7" s="1178"/>
      <c r="CQ7" s="1179"/>
      <c r="CR7" s="1177">
        <v>227</v>
      </c>
      <c r="CS7" s="1178"/>
      <c r="CT7" s="1178"/>
      <c r="CU7" s="1178"/>
      <c r="CV7" s="1179"/>
      <c r="CW7" s="1177" t="s">
        <v>608</v>
      </c>
      <c r="CX7" s="1178"/>
      <c r="CY7" s="1178"/>
      <c r="CZ7" s="1178"/>
      <c r="DA7" s="1179"/>
      <c r="DB7" s="1177" t="s">
        <v>610</v>
      </c>
      <c r="DC7" s="1178"/>
      <c r="DD7" s="1178"/>
      <c r="DE7" s="1178"/>
      <c r="DF7" s="1179"/>
      <c r="DG7" s="1177" t="s">
        <v>610</v>
      </c>
      <c r="DH7" s="1178"/>
      <c r="DI7" s="1178"/>
      <c r="DJ7" s="1178"/>
      <c r="DK7" s="1179"/>
      <c r="DL7" s="1177" t="s">
        <v>608</v>
      </c>
      <c r="DM7" s="1178"/>
      <c r="DN7" s="1178"/>
      <c r="DO7" s="1178"/>
      <c r="DP7" s="1179"/>
      <c r="DQ7" s="1177" t="s">
        <v>608</v>
      </c>
      <c r="DR7" s="1178"/>
      <c r="DS7" s="1178"/>
      <c r="DT7" s="1178"/>
      <c r="DU7" s="1179"/>
      <c r="DV7" s="1204"/>
      <c r="DW7" s="1205"/>
      <c r="DX7" s="1205"/>
      <c r="DY7" s="1205"/>
      <c r="DZ7" s="1206"/>
      <c r="EA7" s="254"/>
    </row>
    <row r="8" spans="1:131" s="255" customFormat="1" ht="26.25" customHeight="1" x14ac:dyDescent="0.15">
      <c r="A8" s="261">
        <v>2</v>
      </c>
      <c r="B8" s="1126" t="s">
        <v>385</v>
      </c>
      <c r="C8" s="1127"/>
      <c r="D8" s="1127"/>
      <c r="E8" s="1127"/>
      <c r="F8" s="1127"/>
      <c r="G8" s="1127"/>
      <c r="H8" s="1127"/>
      <c r="I8" s="1127"/>
      <c r="J8" s="1127"/>
      <c r="K8" s="1127"/>
      <c r="L8" s="1127"/>
      <c r="M8" s="1127"/>
      <c r="N8" s="1127"/>
      <c r="O8" s="1127"/>
      <c r="P8" s="1128"/>
      <c r="Q8" s="1132">
        <v>3</v>
      </c>
      <c r="R8" s="1133"/>
      <c r="S8" s="1133"/>
      <c r="T8" s="1133"/>
      <c r="U8" s="1133"/>
      <c r="V8" s="1133">
        <v>1</v>
      </c>
      <c r="W8" s="1133"/>
      <c r="X8" s="1133"/>
      <c r="Y8" s="1133"/>
      <c r="Z8" s="1133"/>
      <c r="AA8" s="1134">
        <f t="shared" ref="AA8:AA10" si="0">Q8-V8</f>
        <v>2</v>
      </c>
      <c r="AB8" s="1109"/>
      <c r="AC8" s="1109"/>
      <c r="AD8" s="1109"/>
      <c r="AE8" s="1110"/>
      <c r="AF8" s="1108">
        <v>3</v>
      </c>
      <c r="AG8" s="1109"/>
      <c r="AH8" s="1109"/>
      <c r="AI8" s="1109"/>
      <c r="AJ8" s="1110"/>
      <c r="AK8" s="1175" t="s">
        <v>622</v>
      </c>
      <c r="AL8" s="1176"/>
      <c r="AM8" s="1176"/>
      <c r="AN8" s="1176"/>
      <c r="AO8" s="1176"/>
      <c r="AP8" s="1176" t="s">
        <v>623</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596</v>
      </c>
      <c r="BT8" s="1104"/>
      <c r="BU8" s="1104"/>
      <c r="BV8" s="1104"/>
      <c r="BW8" s="1104"/>
      <c r="BX8" s="1104"/>
      <c r="BY8" s="1104"/>
      <c r="BZ8" s="1104"/>
      <c r="CA8" s="1104"/>
      <c r="CB8" s="1104"/>
      <c r="CC8" s="1104"/>
      <c r="CD8" s="1104"/>
      <c r="CE8" s="1104"/>
      <c r="CF8" s="1104"/>
      <c r="CG8" s="1105"/>
      <c r="CH8" s="1078">
        <v>-6</v>
      </c>
      <c r="CI8" s="1079"/>
      <c r="CJ8" s="1079"/>
      <c r="CK8" s="1079"/>
      <c r="CL8" s="1080"/>
      <c r="CM8" s="1078">
        <v>1234</v>
      </c>
      <c r="CN8" s="1079"/>
      <c r="CO8" s="1079"/>
      <c r="CP8" s="1079"/>
      <c r="CQ8" s="1080"/>
      <c r="CR8" s="1078">
        <v>1</v>
      </c>
      <c r="CS8" s="1079"/>
      <c r="CT8" s="1079"/>
      <c r="CU8" s="1079"/>
      <c r="CV8" s="1080"/>
      <c r="CW8" s="1078" t="s">
        <v>608</v>
      </c>
      <c r="CX8" s="1079"/>
      <c r="CY8" s="1079"/>
      <c r="CZ8" s="1079"/>
      <c r="DA8" s="1080"/>
      <c r="DB8" s="1078" t="s">
        <v>610</v>
      </c>
      <c r="DC8" s="1079"/>
      <c r="DD8" s="1079"/>
      <c r="DE8" s="1079"/>
      <c r="DF8" s="1080"/>
      <c r="DG8" s="1078" t="s">
        <v>608</v>
      </c>
      <c r="DH8" s="1079"/>
      <c r="DI8" s="1079"/>
      <c r="DJ8" s="1079"/>
      <c r="DK8" s="1080"/>
      <c r="DL8" s="1078" t="s">
        <v>610</v>
      </c>
      <c r="DM8" s="1079"/>
      <c r="DN8" s="1079"/>
      <c r="DO8" s="1079"/>
      <c r="DP8" s="1080"/>
      <c r="DQ8" s="1078" t="s">
        <v>610</v>
      </c>
      <c r="DR8" s="1079"/>
      <c r="DS8" s="1079"/>
      <c r="DT8" s="1079"/>
      <c r="DU8" s="1080"/>
      <c r="DV8" s="1081"/>
      <c r="DW8" s="1082"/>
      <c r="DX8" s="1082"/>
      <c r="DY8" s="1082"/>
      <c r="DZ8" s="1083"/>
      <c r="EA8" s="254"/>
    </row>
    <row r="9" spans="1:131" s="255" customFormat="1" ht="26.25" customHeight="1" x14ac:dyDescent="0.15">
      <c r="A9" s="261">
        <v>3</v>
      </c>
      <c r="B9" s="1126" t="s">
        <v>386</v>
      </c>
      <c r="C9" s="1127"/>
      <c r="D9" s="1127"/>
      <c r="E9" s="1127"/>
      <c r="F9" s="1127"/>
      <c r="G9" s="1127"/>
      <c r="H9" s="1127"/>
      <c r="I9" s="1127"/>
      <c r="J9" s="1127"/>
      <c r="K9" s="1127"/>
      <c r="L9" s="1127"/>
      <c r="M9" s="1127"/>
      <c r="N9" s="1127"/>
      <c r="O9" s="1127"/>
      <c r="P9" s="1128"/>
      <c r="Q9" s="1132">
        <v>62</v>
      </c>
      <c r="R9" s="1133"/>
      <c r="S9" s="1133"/>
      <c r="T9" s="1133"/>
      <c r="U9" s="1133"/>
      <c r="V9" s="1133">
        <v>58</v>
      </c>
      <c r="W9" s="1133"/>
      <c r="X9" s="1133"/>
      <c r="Y9" s="1133"/>
      <c r="Z9" s="1133"/>
      <c r="AA9" s="1134">
        <f t="shared" si="0"/>
        <v>4</v>
      </c>
      <c r="AB9" s="1109"/>
      <c r="AC9" s="1109"/>
      <c r="AD9" s="1109"/>
      <c r="AE9" s="1110"/>
      <c r="AF9" s="1108">
        <v>4</v>
      </c>
      <c r="AG9" s="1109"/>
      <c r="AH9" s="1109"/>
      <c r="AI9" s="1109"/>
      <c r="AJ9" s="1110"/>
      <c r="AK9" s="1175" t="s">
        <v>622</v>
      </c>
      <c r="AL9" s="1176"/>
      <c r="AM9" s="1176"/>
      <c r="AN9" s="1176"/>
      <c r="AO9" s="1176"/>
      <c r="AP9" s="1176" t="s">
        <v>623</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597</v>
      </c>
      <c r="BT9" s="1104"/>
      <c r="BU9" s="1104"/>
      <c r="BV9" s="1104"/>
      <c r="BW9" s="1104"/>
      <c r="BX9" s="1104"/>
      <c r="BY9" s="1104"/>
      <c r="BZ9" s="1104"/>
      <c r="CA9" s="1104"/>
      <c r="CB9" s="1104"/>
      <c r="CC9" s="1104"/>
      <c r="CD9" s="1104"/>
      <c r="CE9" s="1104"/>
      <c r="CF9" s="1104"/>
      <c r="CG9" s="1105"/>
      <c r="CH9" s="1078">
        <v>-1</v>
      </c>
      <c r="CI9" s="1079"/>
      <c r="CJ9" s="1079"/>
      <c r="CK9" s="1079"/>
      <c r="CL9" s="1080"/>
      <c r="CM9" s="1078">
        <v>163</v>
      </c>
      <c r="CN9" s="1079"/>
      <c r="CO9" s="1079"/>
      <c r="CP9" s="1079"/>
      <c r="CQ9" s="1080"/>
      <c r="CR9" s="1078">
        <v>100</v>
      </c>
      <c r="CS9" s="1079"/>
      <c r="CT9" s="1079"/>
      <c r="CU9" s="1079"/>
      <c r="CV9" s="1080"/>
      <c r="CW9" s="1078">
        <v>14</v>
      </c>
      <c r="CX9" s="1079"/>
      <c r="CY9" s="1079"/>
      <c r="CZ9" s="1079"/>
      <c r="DA9" s="1080"/>
      <c r="DB9" s="1078" t="s">
        <v>610</v>
      </c>
      <c r="DC9" s="1079"/>
      <c r="DD9" s="1079"/>
      <c r="DE9" s="1079"/>
      <c r="DF9" s="1080"/>
      <c r="DG9" s="1078" t="s">
        <v>608</v>
      </c>
      <c r="DH9" s="1079"/>
      <c r="DI9" s="1079"/>
      <c r="DJ9" s="1079"/>
      <c r="DK9" s="1080"/>
      <c r="DL9" s="1078" t="s">
        <v>610</v>
      </c>
      <c r="DM9" s="1079"/>
      <c r="DN9" s="1079"/>
      <c r="DO9" s="1079"/>
      <c r="DP9" s="1080"/>
      <c r="DQ9" s="1078" t="s">
        <v>610</v>
      </c>
      <c r="DR9" s="1079"/>
      <c r="DS9" s="1079"/>
      <c r="DT9" s="1079"/>
      <c r="DU9" s="1080"/>
      <c r="DV9" s="1081"/>
      <c r="DW9" s="1082"/>
      <c r="DX9" s="1082"/>
      <c r="DY9" s="1082"/>
      <c r="DZ9" s="1083"/>
      <c r="EA9" s="254"/>
    </row>
    <row r="10" spans="1:131" s="255" customFormat="1" ht="26.25" customHeight="1" x14ac:dyDescent="0.15">
      <c r="A10" s="261">
        <v>4</v>
      </c>
      <c r="B10" s="1126" t="s">
        <v>387</v>
      </c>
      <c r="C10" s="1127"/>
      <c r="D10" s="1127"/>
      <c r="E10" s="1127"/>
      <c r="F10" s="1127"/>
      <c r="G10" s="1127"/>
      <c r="H10" s="1127"/>
      <c r="I10" s="1127"/>
      <c r="J10" s="1127"/>
      <c r="K10" s="1127"/>
      <c r="L10" s="1127"/>
      <c r="M10" s="1127"/>
      <c r="N10" s="1127"/>
      <c r="O10" s="1127"/>
      <c r="P10" s="1128"/>
      <c r="Q10" s="1132">
        <v>463</v>
      </c>
      <c r="R10" s="1133"/>
      <c r="S10" s="1133"/>
      <c r="T10" s="1133"/>
      <c r="U10" s="1133"/>
      <c r="V10" s="1133">
        <v>399</v>
      </c>
      <c r="W10" s="1133"/>
      <c r="X10" s="1133"/>
      <c r="Y10" s="1133"/>
      <c r="Z10" s="1133"/>
      <c r="AA10" s="1134">
        <f t="shared" si="0"/>
        <v>64</v>
      </c>
      <c r="AB10" s="1109"/>
      <c r="AC10" s="1109"/>
      <c r="AD10" s="1109"/>
      <c r="AE10" s="1110"/>
      <c r="AF10" s="1108">
        <v>63</v>
      </c>
      <c r="AG10" s="1109"/>
      <c r="AH10" s="1109"/>
      <c r="AI10" s="1109"/>
      <c r="AJ10" s="1110"/>
      <c r="AK10" s="1175" t="s">
        <v>623</v>
      </c>
      <c r="AL10" s="1176"/>
      <c r="AM10" s="1176"/>
      <c r="AN10" s="1176"/>
      <c r="AO10" s="1176"/>
      <c r="AP10" s="1176" t="s">
        <v>623</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598</v>
      </c>
      <c r="BT10" s="1104"/>
      <c r="BU10" s="1104"/>
      <c r="BV10" s="1104"/>
      <c r="BW10" s="1104"/>
      <c r="BX10" s="1104"/>
      <c r="BY10" s="1104"/>
      <c r="BZ10" s="1104"/>
      <c r="CA10" s="1104"/>
      <c r="CB10" s="1104"/>
      <c r="CC10" s="1104"/>
      <c r="CD10" s="1104"/>
      <c r="CE10" s="1104"/>
      <c r="CF10" s="1104"/>
      <c r="CG10" s="1105"/>
      <c r="CH10" s="1078">
        <v>23</v>
      </c>
      <c r="CI10" s="1079"/>
      <c r="CJ10" s="1079"/>
      <c r="CK10" s="1079"/>
      <c r="CL10" s="1080"/>
      <c r="CM10" s="1078">
        <v>288</v>
      </c>
      <c r="CN10" s="1079"/>
      <c r="CO10" s="1079"/>
      <c r="CP10" s="1079"/>
      <c r="CQ10" s="1080"/>
      <c r="CR10" s="1078">
        <v>110</v>
      </c>
      <c r="CS10" s="1079"/>
      <c r="CT10" s="1079"/>
      <c r="CU10" s="1079"/>
      <c r="CV10" s="1080"/>
      <c r="CW10" s="1078">
        <v>20</v>
      </c>
      <c r="CX10" s="1079"/>
      <c r="CY10" s="1079"/>
      <c r="CZ10" s="1079"/>
      <c r="DA10" s="1080"/>
      <c r="DB10" s="1078" t="s">
        <v>608</v>
      </c>
      <c r="DC10" s="1079"/>
      <c r="DD10" s="1079"/>
      <c r="DE10" s="1079"/>
      <c r="DF10" s="1080"/>
      <c r="DG10" s="1078" t="s">
        <v>610</v>
      </c>
      <c r="DH10" s="1079"/>
      <c r="DI10" s="1079"/>
      <c r="DJ10" s="1079"/>
      <c r="DK10" s="1080"/>
      <c r="DL10" s="1078" t="s">
        <v>608</v>
      </c>
      <c r="DM10" s="1079"/>
      <c r="DN10" s="1079"/>
      <c r="DO10" s="1079"/>
      <c r="DP10" s="1080"/>
      <c r="DQ10" s="1078" t="s">
        <v>610</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599</v>
      </c>
      <c r="BT11" s="1104"/>
      <c r="BU11" s="1104"/>
      <c r="BV11" s="1104"/>
      <c r="BW11" s="1104"/>
      <c r="BX11" s="1104"/>
      <c r="BY11" s="1104"/>
      <c r="BZ11" s="1104"/>
      <c r="CA11" s="1104"/>
      <c r="CB11" s="1104"/>
      <c r="CC11" s="1104"/>
      <c r="CD11" s="1104"/>
      <c r="CE11" s="1104"/>
      <c r="CF11" s="1104"/>
      <c r="CG11" s="1105"/>
      <c r="CH11" s="1078">
        <v>5</v>
      </c>
      <c r="CI11" s="1079"/>
      <c r="CJ11" s="1079"/>
      <c r="CK11" s="1079"/>
      <c r="CL11" s="1080"/>
      <c r="CM11" s="1078">
        <v>382</v>
      </c>
      <c r="CN11" s="1079"/>
      <c r="CO11" s="1079"/>
      <c r="CP11" s="1079"/>
      <c r="CQ11" s="1080"/>
      <c r="CR11" s="1078">
        <v>200</v>
      </c>
      <c r="CS11" s="1079"/>
      <c r="CT11" s="1079"/>
      <c r="CU11" s="1079"/>
      <c r="CV11" s="1080"/>
      <c r="CW11" s="1078" t="s">
        <v>608</v>
      </c>
      <c r="CX11" s="1079"/>
      <c r="CY11" s="1079"/>
      <c r="CZ11" s="1079"/>
      <c r="DA11" s="1080"/>
      <c r="DB11" s="1078" t="s">
        <v>608</v>
      </c>
      <c r="DC11" s="1079"/>
      <c r="DD11" s="1079"/>
      <c r="DE11" s="1079"/>
      <c r="DF11" s="1080"/>
      <c r="DG11" s="1078" t="s">
        <v>608</v>
      </c>
      <c r="DH11" s="1079"/>
      <c r="DI11" s="1079"/>
      <c r="DJ11" s="1079"/>
      <c r="DK11" s="1080"/>
      <c r="DL11" s="1078" t="s">
        <v>608</v>
      </c>
      <c r="DM11" s="1079"/>
      <c r="DN11" s="1079"/>
      <c r="DO11" s="1079"/>
      <c r="DP11" s="1080"/>
      <c r="DQ11" s="1078" t="s">
        <v>608</v>
      </c>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600</v>
      </c>
      <c r="BT12" s="1104"/>
      <c r="BU12" s="1104"/>
      <c r="BV12" s="1104"/>
      <c r="BW12" s="1104"/>
      <c r="BX12" s="1104"/>
      <c r="BY12" s="1104"/>
      <c r="BZ12" s="1104"/>
      <c r="CA12" s="1104"/>
      <c r="CB12" s="1104"/>
      <c r="CC12" s="1104"/>
      <c r="CD12" s="1104"/>
      <c r="CE12" s="1104"/>
      <c r="CF12" s="1104"/>
      <c r="CG12" s="1105"/>
      <c r="CH12" s="1078">
        <v>20</v>
      </c>
      <c r="CI12" s="1079"/>
      <c r="CJ12" s="1079"/>
      <c r="CK12" s="1079"/>
      <c r="CL12" s="1080"/>
      <c r="CM12" s="1078">
        <v>-998</v>
      </c>
      <c r="CN12" s="1079"/>
      <c r="CO12" s="1079"/>
      <c r="CP12" s="1079"/>
      <c r="CQ12" s="1080"/>
      <c r="CR12" s="1078">
        <v>60</v>
      </c>
      <c r="CS12" s="1079"/>
      <c r="CT12" s="1079"/>
      <c r="CU12" s="1079"/>
      <c r="CV12" s="1080"/>
      <c r="CW12" s="1078" t="s">
        <v>609</v>
      </c>
      <c r="CX12" s="1079"/>
      <c r="CY12" s="1079"/>
      <c r="CZ12" s="1079"/>
      <c r="DA12" s="1080"/>
      <c r="DB12" s="1078" t="s">
        <v>610</v>
      </c>
      <c r="DC12" s="1079"/>
      <c r="DD12" s="1079"/>
      <c r="DE12" s="1079"/>
      <c r="DF12" s="1080"/>
      <c r="DG12" s="1078" t="s">
        <v>610</v>
      </c>
      <c r="DH12" s="1079"/>
      <c r="DI12" s="1079"/>
      <c r="DJ12" s="1079"/>
      <c r="DK12" s="1080"/>
      <c r="DL12" s="1078" t="s">
        <v>608</v>
      </c>
      <c r="DM12" s="1079"/>
      <c r="DN12" s="1079"/>
      <c r="DO12" s="1079"/>
      <c r="DP12" s="1080"/>
      <c r="DQ12" s="1078" t="s">
        <v>610</v>
      </c>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t="s">
        <v>601</v>
      </c>
      <c r="BT13" s="1104"/>
      <c r="BU13" s="1104"/>
      <c r="BV13" s="1104"/>
      <c r="BW13" s="1104"/>
      <c r="BX13" s="1104"/>
      <c r="BY13" s="1104"/>
      <c r="BZ13" s="1104"/>
      <c r="CA13" s="1104"/>
      <c r="CB13" s="1104"/>
      <c r="CC13" s="1104"/>
      <c r="CD13" s="1104"/>
      <c r="CE13" s="1104"/>
      <c r="CF13" s="1104"/>
      <c r="CG13" s="1105"/>
      <c r="CH13" s="1078">
        <v>3</v>
      </c>
      <c r="CI13" s="1079"/>
      <c r="CJ13" s="1079"/>
      <c r="CK13" s="1079"/>
      <c r="CL13" s="1080"/>
      <c r="CM13" s="1078">
        <v>92</v>
      </c>
      <c r="CN13" s="1079"/>
      <c r="CO13" s="1079"/>
      <c r="CP13" s="1079"/>
      <c r="CQ13" s="1080"/>
      <c r="CR13" s="1078">
        <v>50</v>
      </c>
      <c r="CS13" s="1079"/>
      <c r="CT13" s="1079"/>
      <c r="CU13" s="1079"/>
      <c r="CV13" s="1080"/>
      <c r="CW13" s="1078" t="s">
        <v>608</v>
      </c>
      <c r="CX13" s="1079"/>
      <c r="CY13" s="1079"/>
      <c r="CZ13" s="1079"/>
      <c r="DA13" s="1080"/>
      <c r="DB13" s="1078" t="s">
        <v>610</v>
      </c>
      <c r="DC13" s="1079"/>
      <c r="DD13" s="1079"/>
      <c r="DE13" s="1079"/>
      <c r="DF13" s="1080"/>
      <c r="DG13" s="1078" t="s">
        <v>610</v>
      </c>
      <c r="DH13" s="1079"/>
      <c r="DI13" s="1079"/>
      <c r="DJ13" s="1079"/>
      <c r="DK13" s="1080"/>
      <c r="DL13" s="1078" t="s">
        <v>608</v>
      </c>
      <c r="DM13" s="1079"/>
      <c r="DN13" s="1079"/>
      <c r="DO13" s="1079"/>
      <c r="DP13" s="1080"/>
      <c r="DQ13" s="1078" t="s">
        <v>608</v>
      </c>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t="s">
        <v>602</v>
      </c>
      <c r="BT14" s="1104"/>
      <c r="BU14" s="1104"/>
      <c r="BV14" s="1104"/>
      <c r="BW14" s="1104"/>
      <c r="BX14" s="1104"/>
      <c r="BY14" s="1104"/>
      <c r="BZ14" s="1104"/>
      <c r="CA14" s="1104"/>
      <c r="CB14" s="1104"/>
      <c r="CC14" s="1104"/>
      <c r="CD14" s="1104"/>
      <c r="CE14" s="1104"/>
      <c r="CF14" s="1104"/>
      <c r="CG14" s="1105"/>
      <c r="CH14" s="1078">
        <v>30</v>
      </c>
      <c r="CI14" s="1079"/>
      <c r="CJ14" s="1079"/>
      <c r="CK14" s="1079"/>
      <c r="CL14" s="1080"/>
      <c r="CM14" s="1078">
        <v>966</v>
      </c>
      <c r="CN14" s="1079"/>
      <c r="CO14" s="1079"/>
      <c r="CP14" s="1079"/>
      <c r="CQ14" s="1080"/>
      <c r="CR14" s="1078">
        <v>300</v>
      </c>
      <c r="CS14" s="1079"/>
      <c r="CT14" s="1079"/>
      <c r="CU14" s="1079"/>
      <c r="CV14" s="1080"/>
      <c r="CW14" s="1078" t="s">
        <v>609</v>
      </c>
      <c r="CX14" s="1079"/>
      <c r="CY14" s="1079"/>
      <c r="CZ14" s="1079"/>
      <c r="DA14" s="1080"/>
      <c r="DB14" s="1078" t="s">
        <v>608</v>
      </c>
      <c r="DC14" s="1079"/>
      <c r="DD14" s="1079"/>
      <c r="DE14" s="1079"/>
      <c r="DF14" s="1080"/>
      <c r="DG14" s="1078" t="s">
        <v>608</v>
      </c>
      <c r="DH14" s="1079"/>
      <c r="DI14" s="1079"/>
      <c r="DJ14" s="1079"/>
      <c r="DK14" s="1080"/>
      <c r="DL14" s="1078" t="s">
        <v>608</v>
      </c>
      <c r="DM14" s="1079"/>
      <c r="DN14" s="1079"/>
      <c r="DO14" s="1079"/>
      <c r="DP14" s="1080"/>
      <c r="DQ14" s="1078" t="s">
        <v>610</v>
      </c>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t="s">
        <v>603</v>
      </c>
      <c r="BT15" s="1104"/>
      <c r="BU15" s="1104"/>
      <c r="BV15" s="1104"/>
      <c r="BW15" s="1104"/>
      <c r="BX15" s="1104"/>
      <c r="BY15" s="1104"/>
      <c r="BZ15" s="1104"/>
      <c r="CA15" s="1104"/>
      <c r="CB15" s="1104"/>
      <c r="CC15" s="1104"/>
      <c r="CD15" s="1104"/>
      <c r="CE15" s="1104"/>
      <c r="CF15" s="1104"/>
      <c r="CG15" s="1105"/>
      <c r="CH15" s="1078">
        <v>2</v>
      </c>
      <c r="CI15" s="1079"/>
      <c r="CJ15" s="1079"/>
      <c r="CK15" s="1079"/>
      <c r="CL15" s="1080"/>
      <c r="CM15" s="1078">
        <v>74</v>
      </c>
      <c r="CN15" s="1079"/>
      <c r="CO15" s="1079"/>
      <c r="CP15" s="1079"/>
      <c r="CQ15" s="1080"/>
      <c r="CR15" s="1078">
        <v>25</v>
      </c>
      <c r="CS15" s="1079"/>
      <c r="CT15" s="1079"/>
      <c r="CU15" s="1079"/>
      <c r="CV15" s="1080"/>
      <c r="CW15" s="1078" t="s">
        <v>608</v>
      </c>
      <c r="CX15" s="1079"/>
      <c r="CY15" s="1079"/>
      <c r="CZ15" s="1079"/>
      <c r="DA15" s="1080"/>
      <c r="DB15" s="1078" t="s">
        <v>608</v>
      </c>
      <c r="DC15" s="1079"/>
      <c r="DD15" s="1079"/>
      <c r="DE15" s="1079"/>
      <c r="DF15" s="1080"/>
      <c r="DG15" s="1078" t="s">
        <v>608</v>
      </c>
      <c r="DH15" s="1079"/>
      <c r="DI15" s="1079"/>
      <c r="DJ15" s="1079"/>
      <c r="DK15" s="1080"/>
      <c r="DL15" s="1078" t="s">
        <v>608</v>
      </c>
      <c r="DM15" s="1079"/>
      <c r="DN15" s="1079"/>
      <c r="DO15" s="1079"/>
      <c r="DP15" s="1080"/>
      <c r="DQ15" s="1078" t="s">
        <v>610</v>
      </c>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t="s">
        <v>604</v>
      </c>
      <c r="BT16" s="1104"/>
      <c r="BU16" s="1104"/>
      <c r="BV16" s="1104"/>
      <c r="BW16" s="1104"/>
      <c r="BX16" s="1104"/>
      <c r="BY16" s="1104"/>
      <c r="BZ16" s="1104"/>
      <c r="CA16" s="1104"/>
      <c r="CB16" s="1104"/>
      <c r="CC16" s="1104"/>
      <c r="CD16" s="1104"/>
      <c r="CE16" s="1104"/>
      <c r="CF16" s="1104"/>
      <c r="CG16" s="1105"/>
      <c r="CH16" s="1078">
        <v>6</v>
      </c>
      <c r="CI16" s="1079"/>
      <c r="CJ16" s="1079"/>
      <c r="CK16" s="1079"/>
      <c r="CL16" s="1080"/>
      <c r="CM16" s="1078">
        <v>600</v>
      </c>
      <c r="CN16" s="1079"/>
      <c r="CO16" s="1079"/>
      <c r="CP16" s="1079"/>
      <c r="CQ16" s="1080"/>
      <c r="CR16" s="1078">
        <v>300</v>
      </c>
      <c r="CS16" s="1079"/>
      <c r="CT16" s="1079"/>
      <c r="CU16" s="1079"/>
      <c r="CV16" s="1080"/>
      <c r="CW16" s="1078">
        <v>133</v>
      </c>
      <c r="CX16" s="1079"/>
      <c r="CY16" s="1079"/>
      <c r="CZ16" s="1079"/>
      <c r="DA16" s="1080"/>
      <c r="DB16" s="1078" t="s">
        <v>608</v>
      </c>
      <c r="DC16" s="1079"/>
      <c r="DD16" s="1079"/>
      <c r="DE16" s="1079"/>
      <c r="DF16" s="1080"/>
      <c r="DG16" s="1078" t="s">
        <v>608</v>
      </c>
      <c r="DH16" s="1079"/>
      <c r="DI16" s="1079"/>
      <c r="DJ16" s="1079"/>
      <c r="DK16" s="1080"/>
      <c r="DL16" s="1078" t="s">
        <v>610</v>
      </c>
      <c r="DM16" s="1079"/>
      <c r="DN16" s="1079"/>
      <c r="DO16" s="1079"/>
      <c r="DP16" s="1080"/>
      <c r="DQ16" s="1078" t="s">
        <v>610</v>
      </c>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t="s">
        <v>605</v>
      </c>
      <c r="BT17" s="1104"/>
      <c r="BU17" s="1104"/>
      <c r="BV17" s="1104"/>
      <c r="BW17" s="1104"/>
      <c r="BX17" s="1104"/>
      <c r="BY17" s="1104"/>
      <c r="BZ17" s="1104"/>
      <c r="CA17" s="1104"/>
      <c r="CB17" s="1104"/>
      <c r="CC17" s="1104"/>
      <c r="CD17" s="1104"/>
      <c r="CE17" s="1104"/>
      <c r="CF17" s="1104"/>
      <c r="CG17" s="1105"/>
      <c r="CH17" s="1078">
        <v>1</v>
      </c>
      <c r="CI17" s="1079"/>
      <c r="CJ17" s="1079"/>
      <c r="CK17" s="1079"/>
      <c r="CL17" s="1080"/>
      <c r="CM17" s="1078">
        <v>15</v>
      </c>
      <c r="CN17" s="1079"/>
      <c r="CO17" s="1079"/>
      <c r="CP17" s="1079"/>
      <c r="CQ17" s="1080"/>
      <c r="CR17" s="1078">
        <v>4</v>
      </c>
      <c r="CS17" s="1079"/>
      <c r="CT17" s="1079"/>
      <c r="CU17" s="1079"/>
      <c r="CV17" s="1080"/>
      <c r="CW17" s="1078" t="s">
        <v>608</v>
      </c>
      <c r="CX17" s="1079"/>
      <c r="CY17" s="1079"/>
      <c r="CZ17" s="1079"/>
      <c r="DA17" s="1080"/>
      <c r="DB17" s="1078" t="s">
        <v>610</v>
      </c>
      <c r="DC17" s="1079"/>
      <c r="DD17" s="1079"/>
      <c r="DE17" s="1079"/>
      <c r="DF17" s="1080"/>
      <c r="DG17" s="1078" t="s">
        <v>608</v>
      </c>
      <c r="DH17" s="1079"/>
      <c r="DI17" s="1079"/>
      <c r="DJ17" s="1079"/>
      <c r="DK17" s="1080"/>
      <c r="DL17" s="1078" t="s">
        <v>610</v>
      </c>
      <c r="DM17" s="1079"/>
      <c r="DN17" s="1079"/>
      <c r="DO17" s="1079"/>
      <c r="DP17" s="1080"/>
      <c r="DQ17" s="1078" t="s">
        <v>610</v>
      </c>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t="s">
        <v>606</v>
      </c>
      <c r="BT18" s="1104"/>
      <c r="BU18" s="1104"/>
      <c r="BV18" s="1104"/>
      <c r="BW18" s="1104"/>
      <c r="BX18" s="1104"/>
      <c r="BY18" s="1104"/>
      <c r="BZ18" s="1104"/>
      <c r="CA18" s="1104"/>
      <c r="CB18" s="1104"/>
      <c r="CC18" s="1104"/>
      <c r="CD18" s="1104"/>
      <c r="CE18" s="1104"/>
      <c r="CF18" s="1104"/>
      <c r="CG18" s="1105"/>
      <c r="CH18" s="1078">
        <v>1</v>
      </c>
      <c r="CI18" s="1079"/>
      <c r="CJ18" s="1079"/>
      <c r="CK18" s="1079"/>
      <c r="CL18" s="1080"/>
      <c r="CM18" s="1078">
        <v>7</v>
      </c>
      <c r="CN18" s="1079"/>
      <c r="CO18" s="1079"/>
      <c r="CP18" s="1079"/>
      <c r="CQ18" s="1080"/>
      <c r="CR18" s="1078">
        <v>3</v>
      </c>
      <c r="CS18" s="1079"/>
      <c r="CT18" s="1079"/>
      <c r="CU18" s="1079"/>
      <c r="CV18" s="1080"/>
      <c r="CW18" s="1078">
        <v>40</v>
      </c>
      <c r="CX18" s="1079"/>
      <c r="CY18" s="1079"/>
      <c r="CZ18" s="1079"/>
      <c r="DA18" s="1080"/>
      <c r="DB18" s="1078" t="s">
        <v>610</v>
      </c>
      <c r="DC18" s="1079"/>
      <c r="DD18" s="1079"/>
      <c r="DE18" s="1079"/>
      <c r="DF18" s="1080"/>
      <c r="DG18" s="1078" t="s">
        <v>610</v>
      </c>
      <c r="DH18" s="1079"/>
      <c r="DI18" s="1079"/>
      <c r="DJ18" s="1079"/>
      <c r="DK18" s="1080"/>
      <c r="DL18" s="1078" t="s">
        <v>608</v>
      </c>
      <c r="DM18" s="1079"/>
      <c r="DN18" s="1079"/>
      <c r="DO18" s="1079"/>
      <c r="DP18" s="1080"/>
      <c r="DQ18" s="1078" t="s">
        <v>608</v>
      </c>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t="s">
        <v>607</v>
      </c>
      <c r="BT19" s="1104"/>
      <c r="BU19" s="1104"/>
      <c r="BV19" s="1104"/>
      <c r="BW19" s="1104"/>
      <c r="BX19" s="1104"/>
      <c r="BY19" s="1104"/>
      <c r="BZ19" s="1104"/>
      <c r="CA19" s="1104"/>
      <c r="CB19" s="1104"/>
      <c r="CC19" s="1104"/>
      <c r="CD19" s="1104"/>
      <c r="CE19" s="1104"/>
      <c r="CF19" s="1104"/>
      <c r="CG19" s="1105"/>
      <c r="CH19" s="1078">
        <v>13</v>
      </c>
      <c r="CI19" s="1079"/>
      <c r="CJ19" s="1079"/>
      <c r="CK19" s="1079"/>
      <c r="CL19" s="1080"/>
      <c r="CM19" s="1078">
        <v>59</v>
      </c>
      <c r="CN19" s="1079"/>
      <c r="CO19" s="1079"/>
      <c r="CP19" s="1079"/>
      <c r="CQ19" s="1080"/>
      <c r="CR19" s="1078">
        <v>3</v>
      </c>
      <c r="CS19" s="1079"/>
      <c r="CT19" s="1079"/>
      <c r="CU19" s="1079"/>
      <c r="CV19" s="1080"/>
      <c r="CW19" s="1078" t="s">
        <v>608</v>
      </c>
      <c r="CX19" s="1079"/>
      <c r="CY19" s="1079"/>
      <c r="CZ19" s="1079"/>
      <c r="DA19" s="1080"/>
      <c r="DB19" s="1078" t="s">
        <v>608</v>
      </c>
      <c r="DC19" s="1079"/>
      <c r="DD19" s="1079"/>
      <c r="DE19" s="1079"/>
      <c r="DF19" s="1080"/>
      <c r="DG19" s="1078" t="s">
        <v>610</v>
      </c>
      <c r="DH19" s="1079"/>
      <c r="DI19" s="1079"/>
      <c r="DJ19" s="1079"/>
      <c r="DK19" s="1080"/>
      <c r="DL19" s="1078" t="s">
        <v>610</v>
      </c>
      <c r="DM19" s="1079"/>
      <c r="DN19" s="1079"/>
      <c r="DO19" s="1079"/>
      <c r="DP19" s="1080"/>
      <c r="DQ19" s="1078" t="s">
        <v>610</v>
      </c>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388</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389</v>
      </c>
      <c r="B23" s="1033" t="s">
        <v>390</v>
      </c>
      <c r="C23" s="1034"/>
      <c r="D23" s="1034"/>
      <c r="E23" s="1034"/>
      <c r="F23" s="1034"/>
      <c r="G23" s="1034"/>
      <c r="H23" s="1034"/>
      <c r="I23" s="1034"/>
      <c r="J23" s="1034"/>
      <c r="K23" s="1034"/>
      <c r="L23" s="1034"/>
      <c r="M23" s="1034"/>
      <c r="N23" s="1034"/>
      <c r="O23" s="1034"/>
      <c r="P23" s="1035"/>
      <c r="Q23" s="1157">
        <v>249957</v>
      </c>
      <c r="R23" s="1158"/>
      <c r="S23" s="1158"/>
      <c r="T23" s="1158"/>
      <c r="U23" s="1158"/>
      <c r="V23" s="1158">
        <v>242421</v>
      </c>
      <c r="W23" s="1158"/>
      <c r="X23" s="1158"/>
      <c r="Y23" s="1158"/>
      <c r="Z23" s="1158"/>
      <c r="AA23" s="1158">
        <f t="shared" ref="AA23" si="1">Q23-V23</f>
        <v>7536</v>
      </c>
      <c r="AB23" s="1158"/>
      <c r="AC23" s="1158"/>
      <c r="AD23" s="1158"/>
      <c r="AE23" s="1159"/>
      <c r="AF23" s="1160">
        <v>5954</v>
      </c>
      <c r="AG23" s="1158"/>
      <c r="AH23" s="1158"/>
      <c r="AI23" s="1158"/>
      <c r="AJ23" s="1161"/>
      <c r="AK23" s="1162"/>
      <c r="AL23" s="1163"/>
      <c r="AM23" s="1163"/>
      <c r="AN23" s="1163"/>
      <c r="AO23" s="1163"/>
      <c r="AP23" s="1158">
        <f>SUM(AP7:AT22)</f>
        <v>270579</v>
      </c>
      <c r="AQ23" s="1158"/>
      <c r="AR23" s="1158"/>
      <c r="AS23" s="1158"/>
      <c r="AT23" s="1158"/>
      <c r="AU23" s="1164"/>
      <c r="AV23" s="1164"/>
      <c r="AW23" s="1164"/>
      <c r="AX23" s="1164"/>
      <c r="AY23" s="1165"/>
      <c r="AZ23" s="1154" t="s">
        <v>391</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392</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393</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367</v>
      </c>
      <c r="B26" s="1085"/>
      <c r="C26" s="1085"/>
      <c r="D26" s="1085"/>
      <c r="E26" s="1085"/>
      <c r="F26" s="1085"/>
      <c r="G26" s="1085"/>
      <c r="H26" s="1085"/>
      <c r="I26" s="1085"/>
      <c r="J26" s="1085"/>
      <c r="K26" s="1085"/>
      <c r="L26" s="1085"/>
      <c r="M26" s="1085"/>
      <c r="N26" s="1085"/>
      <c r="O26" s="1085"/>
      <c r="P26" s="1086"/>
      <c r="Q26" s="1090" t="s">
        <v>394</v>
      </c>
      <c r="R26" s="1091"/>
      <c r="S26" s="1091"/>
      <c r="T26" s="1091"/>
      <c r="U26" s="1092"/>
      <c r="V26" s="1090" t="s">
        <v>395</v>
      </c>
      <c r="W26" s="1091"/>
      <c r="X26" s="1091"/>
      <c r="Y26" s="1091"/>
      <c r="Z26" s="1092"/>
      <c r="AA26" s="1090" t="s">
        <v>396</v>
      </c>
      <c r="AB26" s="1091"/>
      <c r="AC26" s="1091"/>
      <c r="AD26" s="1091"/>
      <c r="AE26" s="1091"/>
      <c r="AF26" s="1148" t="s">
        <v>397</v>
      </c>
      <c r="AG26" s="1097"/>
      <c r="AH26" s="1097"/>
      <c r="AI26" s="1097"/>
      <c r="AJ26" s="1149"/>
      <c r="AK26" s="1091" t="s">
        <v>398</v>
      </c>
      <c r="AL26" s="1091"/>
      <c r="AM26" s="1091"/>
      <c r="AN26" s="1091"/>
      <c r="AO26" s="1092"/>
      <c r="AP26" s="1090" t="s">
        <v>399</v>
      </c>
      <c r="AQ26" s="1091"/>
      <c r="AR26" s="1091"/>
      <c r="AS26" s="1091"/>
      <c r="AT26" s="1092"/>
      <c r="AU26" s="1090" t="s">
        <v>400</v>
      </c>
      <c r="AV26" s="1091"/>
      <c r="AW26" s="1091"/>
      <c r="AX26" s="1091"/>
      <c r="AY26" s="1092"/>
      <c r="AZ26" s="1090" t="s">
        <v>401</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402</v>
      </c>
      <c r="C28" s="1140"/>
      <c r="D28" s="1140"/>
      <c r="E28" s="1140"/>
      <c r="F28" s="1140"/>
      <c r="G28" s="1140"/>
      <c r="H28" s="1140"/>
      <c r="I28" s="1140"/>
      <c r="J28" s="1140"/>
      <c r="K28" s="1140"/>
      <c r="L28" s="1140"/>
      <c r="M28" s="1140"/>
      <c r="N28" s="1140"/>
      <c r="O28" s="1140"/>
      <c r="P28" s="1141"/>
      <c r="Q28" s="1142">
        <v>66118</v>
      </c>
      <c r="R28" s="1143"/>
      <c r="S28" s="1143"/>
      <c r="T28" s="1143"/>
      <c r="U28" s="1143"/>
      <c r="V28" s="1143">
        <v>69233</v>
      </c>
      <c r="W28" s="1143"/>
      <c r="X28" s="1143"/>
      <c r="Y28" s="1143"/>
      <c r="Z28" s="1143"/>
      <c r="AA28" s="1143">
        <f>Q28-V28</f>
        <v>-3115</v>
      </c>
      <c r="AB28" s="1143"/>
      <c r="AC28" s="1143"/>
      <c r="AD28" s="1143"/>
      <c r="AE28" s="1144"/>
      <c r="AF28" s="1145">
        <v>-3115</v>
      </c>
      <c r="AG28" s="1143"/>
      <c r="AH28" s="1143"/>
      <c r="AI28" s="1143"/>
      <c r="AJ28" s="1146"/>
      <c r="AK28" s="1147" t="s">
        <v>620</v>
      </c>
      <c r="AL28" s="1135"/>
      <c r="AM28" s="1135"/>
      <c r="AN28" s="1135"/>
      <c r="AO28" s="1135"/>
      <c r="AP28" s="1135" t="s">
        <v>621</v>
      </c>
      <c r="AQ28" s="1135"/>
      <c r="AR28" s="1135"/>
      <c r="AS28" s="1135"/>
      <c r="AT28" s="1135"/>
      <c r="AU28" s="1135" t="s">
        <v>620</v>
      </c>
      <c r="AV28" s="1135"/>
      <c r="AW28" s="1135"/>
      <c r="AX28" s="1135"/>
      <c r="AY28" s="1135"/>
      <c r="AZ28" s="1136" t="s">
        <v>621</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403</v>
      </c>
      <c r="C29" s="1127"/>
      <c r="D29" s="1127"/>
      <c r="E29" s="1127"/>
      <c r="F29" s="1127"/>
      <c r="G29" s="1127"/>
      <c r="H29" s="1127"/>
      <c r="I29" s="1127"/>
      <c r="J29" s="1127"/>
      <c r="K29" s="1127"/>
      <c r="L29" s="1127"/>
      <c r="M29" s="1127"/>
      <c r="N29" s="1127"/>
      <c r="O29" s="1127"/>
      <c r="P29" s="1128"/>
      <c r="Q29" s="1132">
        <v>51892</v>
      </c>
      <c r="R29" s="1133"/>
      <c r="S29" s="1133"/>
      <c r="T29" s="1133"/>
      <c r="U29" s="1133"/>
      <c r="V29" s="1133">
        <v>50483</v>
      </c>
      <c r="W29" s="1133"/>
      <c r="X29" s="1133"/>
      <c r="Y29" s="1133"/>
      <c r="Z29" s="1133"/>
      <c r="AA29" s="1133">
        <v>1410</v>
      </c>
      <c r="AB29" s="1133"/>
      <c r="AC29" s="1133"/>
      <c r="AD29" s="1133"/>
      <c r="AE29" s="1134"/>
      <c r="AF29" s="1108">
        <v>1410</v>
      </c>
      <c r="AG29" s="1109"/>
      <c r="AH29" s="1109"/>
      <c r="AI29" s="1109"/>
      <c r="AJ29" s="1110"/>
      <c r="AK29" s="1069" t="s">
        <v>620</v>
      </c>
      <c r="AL29" s="1060"/>
      <c r="AM29" s="1060"/>
      <c r="AN29" s="1060"/>
      <c r="AO29" s="1060"/>
      <c r="AP29" s="1060" t="s">
        <v>620</v>
      </c>
      <c r="AQ29" s="1060"/>
      <c r="AR29" s="1060"/>
      <c r="AS29" s="1060"/>
      <c r="AT29" s="1060"/>
      <c r="AU29" s="1060" t="s">
        <v>620</v>
      </c>
      <c r="AV29" s="1060"/>
      <c r="AW29" s="1060"/>
      <c r="AX29" s="1060"/>
      <c r="AY29" s="1060"/>
      <c r="AZ29" s="1131" t="s">
        <v>621</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404</v>
      </c>
      <c r="C30" s="1127"/>
      <c r="D30" s="1127"/>
      <c r="E30" s="1127"/>
      <c r="F30" s="1127"/>
      <c r="G30" s="1127"/>
      <c r="H30" s="1127"/>
      <c r="I30" s="1127"/>
      <c r="J30" s="1127"/>
      <c r="K30" s="1127"/>
      <c r="L30" s="1127"/>
      <c r="M30" s="1127"/>
      <c r="N30" s="1127"/>
      <c r="O30" s="1127"/>
      <c r="P30" s="1128"/>
      <c r="Q30" s="1132">
        <v>7412</v>
      </c>
      <c r="R30" s="1133"/>
      <c r="S30" s="1133"/>
      <c r="T30" s="1133"/>
      <c r="U30" s="1133"/>
      <c r="V30" s="1133">
        <v>7339</v>
      </c>
      <c r="W30" s="1133"/>
      <c r="X30" s="1133"/>
      <c r="Y30" s="1133"/>
      <c r="Z30" s="1133"/>
      <c r="AA30" s="1133">
        <v>74</v>
      </c>
      <c r="AB30" s="1133"/>
      <c r="AC30" s="1133"/>
      <c r="AD30" s="1133"/>
      <c r="AE30" s="1134"/>
      <c r="AF30" s="1108">
        <v>74</v>
      </c>
      <c r="AG30" s="1109"/>
      <c r="AH30" s="1109"/>
      <c r="AI30" s="1109"/>
      <c r="AJ30" s="1110"/>
      <c r="AK30" s="1069" t="s">
        <v>620</v>
      </c>
      <c r="AL30" s="1060"/>
      <c r="AM30" s="1060"/>
      <c r="AN30" s="1060"/>
      <c r="AO30" s="1060"/>
      <c r="AP30" s="1060" t="s">
        <v>621</v>
      </c>
      <c r="AQ30" s="1060"/>
      <c r="AR30" s="1060"/>
      <c r="AS30" s="1060"/>
      <c r="AT30" s="1060"/>
      <c r="AU30" s="1060" t="s">
        <v>620</v>
      </c>
      <c r="AV30" s="1060"/>
      <c r="AW30" s="1060"/>
      <c r="AX30" s="1060"/>
      <c r="AY30" s="1060"/>
      <c r="AZ30" s="1131" t="s">
        <v>620</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405</v>
      </c>
      <c r="C31" s="1127"/>
      <c r="D31" s="1127"/>
      <c r="E31" s="1127"/>
      <c r="F31" s="1127"/>
      <c r="G31" s="1127"/>
      <c r="H31" s="1127"/>
      <c r="I31" s="1127"/>
      <c r="J31" s="1127"/>
      <c r="K31" s="1127"/>
      <c r="L31" s="1127"/>
      <c r="M31" s="1127"/>
      <c r="N31" s="1127"/>
      <c r="O31" s="1127"/>
      <c r="P31" s="1128"/>
      <c r="Q31" s="1132">
        <v>21334</v>
      </c>
      <c r="R31" s="1133"/>
      <c r="S31" s="1133"/>
      <c r="T31" s="1133"/>
      <c r="U31" s="1133"/>
      <c r="V31" s="1133">
        <v>21064</v>
      </c>
      <c r="W31" s="1133"/>
      <c r="X31" s="1133"/>
      <c r="Y31" s="1133"/>
      <c r="Z31" s="1133"/>
      <c r="AA31" s="1133">
        <v>270</v>
      </c>
      <c r="AB31" s="1133"/>
      <c r="AC31" s="1133"/>
      <c r="AD31" s="1133"/>
      <c r="AE31" s="1134"/>
      <c r="AF31" s="1108">
        <v>11764</v>
      </c>
      <c r="AG31" s="1109"/>
      <c r="AH31" s="1109"/>
      <c r="AI31" s="1109"/>
      <c r="AJ31" s="1110"/>
      <c r="AK31" s="1069">
        <v>728</v>
      </c>
      <c r="AL31" s="1060"/>
      <c r="AM31" s="1060"/>
      <c r="AN31" s="1060"/>
      <c r="AO31" s="1060"/>
      <c r="AP31" s="1060">
        <v>22896</v>
      </c>
      <c r="AQ31" s="1060"/>
      <c r="AR31" s="1060"/>
      <c r="AS31" s="1060"/>
      <c r="AT31" s="1060"/>
      <c r="AU31" s="1060">
        <v>9090</v>
      </c>
      <c r="AV31" s="1060"/>
      <c r="AW31" s="1060"/>
      <c r="AX31" s="1060"/>
      <c r="AY31" s="1060"/>
      <c r="AZ31" s="1131" t="s">
        <v>608</v>
      </c>
      <c r="BA31" s="1131"/>
      <c r="BB31" s="1131"/>
      <c r="BC31" s="1131"/>
      <c r="BD31" s="1131"/>
      <c r="BE31" s="1121" t="s">
        <v>406</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407</v>
      </c>
      <c r="C32" s="1127"/>
      <c r="D32" s="1127"/>
      <c r="E32" s="1127"/>
      <c r="F32" s="1127"/>
      <c r="G32" s="1127"/>
      <c r="H32" s="1127"/>
      <c r="I32" s="1127"/>
      <c r="J32" s="1127"/>
      <c r="K32" s="1127"/>
      <c r="L32" s="1127"/>
      <c r="M32" s="1127"/>
      <c r="N32" s="1127"/>
      <c r="O32" s="1127"/>
      <c r="P32" s="1128"/>
      <c r="Q32" s="1132">
        <v>4400</v>
      </c>
      <c r="R32" s="1133"/>
      <c r="S32" s="1133"/>
      <c r="T32" s="1133"/>
      <c r="U32" s="1133"/>
      <c r="V32" s="1133">
        <v>5166</v>
      </c>
      <c r="W32" s="1133"/>
      <c r="X32" s="1133"/>
      <c r="Y32" s="1133"/>
      <c r="Z32" s="1133"/>
      <c r="AA32" s="1133">
        <v>-765</v>
      </c>
      <c r="AB32" s="1133"/>
      <c r="AC32" s="1133"/>
      <c r="AD32" s="1133"/>
      <c r="AE32" s="1134"/>
      <c r="AF32" s="1108">
        <v>1050</v>
      </c>
      <c r="AG32" s="1109"/>
      <c r="AH32" s="1109"/>
      <c r="AI32" s="1109"/>
      <c r="AJ32" s="1110"/>
      <c r="AK32" s="1069">
        <v>685</v>
      </c>
      <c r="AL32" s="1060"/>
      <c r="AM32" s="1060"/>
      <c r="AN32" s="1060"/>
      <c r="AO32" s="1060"/>
      <c r="AP32" s="1060">
        <v>2469</v>
      </c>
      <c r="AQ32" s="1060"/>
      <c r="AR32" s="1060"/>
      <c r="AS32" s="1060"/>
      <c r="AT32" s="1060"/>
      <c r="AU32" s="1060">
        <v>239</v>
      </c>
      <c r="AV32" s="1060"/>
      <c r="AW32" s="1060"/>
      <c r="AX32" s="1060"/>
      <c r="AY32" s="1060"/>
      <c r="AZ32" s="1131" t="s">
        <v>608</v>
      </c>
      <c r="BA32" s="1131"/>
      <c r="BB32" s="1131"/>
      <c r="BC32" s="1131"/>
      <c r="BD32" s="1131"/>
      <c r="BE32" s="1121" t="s">
        <v>408</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409</v>
      </c>
      <c r="C33" s="1127"/>
      <c r="D33" s="1127"/>
      <c r="E33" s="1127"/>
      <c r="F33" s="1127"/>
      <c r="G33" s="1127"/>
      <c r="H33" s="1127"/>
      <c r="I33" s="1127"/>
      <c r="J33" s="1127"/>
      <c r="K33" s="1127"/>
      <c r="L33" s="1127"/>
      <c r="M33" s="1127"/>
      <c r="N33" s="1127"/>
      <c r="O33" s="1127"/>
      <c r="P33" s="1128"/>
      <c r="Q33" s="1132">
        <v>11507</v>
      </c>
      <c r="R33" s="1133"/>
      <c r="S33" s="1133"/>
      <c r="T33" s="1133"/>
      <c r="U33" s="1133"/>
      <c r="V33" s="1133">
        <v>9905</v>
      </c>
      <c r="W33" s="1133"/>
      <c r="X33" s="1133"/>
      <c r="Y33" s="1133"/>
      <c r="Z33" s="1133"/>
      <c r="AA33" s="1133">
        <v>1602</v>
      </c>
      <c r="AB33" s="1133"/>
      <c r="AC33" s="1133"/>
      <c r="AD33" s="1133"/>
      <c r="AE33" s="1134"/>
      <c r="AF33" s="1108">
        <v>9884</v>
      </c>
      <c r="AG33" s="1109"/>
      <c r="AH33" s="1109"/>
      <c r="AI33" s="1109"/>
      <c r="AJ33" s="1110"/>
      <c r="AK33" s="1069">
        <v>50</v>
      </c>
      <c r="AL33" s="1060"/>
      <c r="AM33" s="1060"/>
      <c r="AN33" s="1060"/>
      <c r="AO33" s="1060"/>
      <c r="AP33" s="1060">
        <v>36432</v>
      </c>
      <c r="AQ33" s="1060"/>
      <c r="AR33" s="1060"/>
      <c r="AS33" s="1060"/>
      <c r="AT33" s="1060"/>
      <c r="AU33" s="1060">
        <v>1384</v>
      </c>
      <c r="AV33" s="1060"/>
      <c r="AW33" s="1060"/>
      <c r="AX33" s="1060"/>
      <c r="AY33" s="1060"/>
      <c r="AZ33" s="1131" t="s">
        <v>608</v>
      </c>
      <c r="BA33" s="1131"/>
      <c r="BB33" s="1131"/>
      <c r="BC33" s="1131"/>
      <c r="BD33" s="1131"/>
      <c r="BE33" s="1121" t="s">
        <v>406</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410</v>
      </c>
      <c r="C34" s="1127"/>
      <c r="D34" s="1127"/>
      <c r="E34" s="1127"/>
      <c r="F34" s="1127"/>
      <c r="G34" s="1127"/>
      <c r="H34" s="1127"/>
      <c r="I34" s="1127"/>
      <c r="J34" s="1127"/>
      <c r="K34" s="1127"/>
      <c r="L34" s="1127"/>
      <c r="M34" s="1127"/>
      <c r="N34" s="1127"/>
      <c r="O34" s="1127"/>
      <c r="P34" s="1128"/>
      <c r="Q34" s="1132">
        <v>7</v>
      </c>
      <c r="R34" s="1133"/>
      <c r="S34" s="1133"/>
      <c r="T34" s="1133"/>
      <c r="U34" s="1133"/>
      <c r="V34" s="1133">
        <v>6</v>
      </c>
      <c r="W34" s="1133"/>
      <c r="X34" s="1133"/>
      <c r="Y34" s="1133"/>
      <c r="Z34" s="1133"/>
      <c r="AA34" s="1133">
        <v>1</v>
      </c>
      <c r="AB34" s="1133"/>
      <c r="AC34" s="1133"/>
      <c r="AD34" s="1133"/>
      <c r="AE34" s="1134"/>
      <c r="AF34" s="1108">
        <v>120</v>
      </c>
      <c r="AG34" s="1109"/>
      <c r="AH34" s="1109"/>
      <c r="AI34" s="1109"/>
      <c r="AJ34" s="1110"/>
      <c r="AK34" s="1069" t="s">
        <v>608</v>
      </c>
      <c r="AL34" s="1060"/>
      <c r="AM34" s="1060"/>
      <c r="AN34" s="1060"/>
      <c r="AO34" s="1060"/>
      <c r="AP34" s="1060" t="s">
        <v>608</v>
      </c>
      <c r="AQ34" s="1060"/>
      <c r="AR34" s="1060"/>
      <c r="AS34" s="1060"/>
      <c r="AT34" s="1060"/>
      <c r="AU34" s="1060" t="s">
        <v>608</v>
      </c>
      <c r="AV34" s="1060"/>
      <c r="AW34" s="1060"/>
      <c r="AX34" s="1060"/>
      <c r="AY34" s="1060"/>
      <c r="AZ34" s="1131" t="s">
        <v>608</v>
      </c>
      <c r="BA34" s="1131"/>
      <c r="BB34" s="1131"/>
      <c r="BC34" s="1131"/>
      <c r="BD34" s="1131"/>
      <c r="BE34" s="1121" t="s">
        <v>408</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411</v>
      </c>
      <c r="C35" s="1127"/>
      <c r="D35" s="1127"/>
      <c r="E35" s="1127"/>
      <c r="F35" s="1127"/>
      <c r="G35" s="1127"/>
      <c r="H35" s="1127"/>
      <c r="I35" s="1127"/>
      <c r="J35" s="1127"/>
      <c r="K35" s="1127"/>
      <c r="L35" s="1127"/>
      <c r="M35" s="1127"/>
      <c r="N35" s="1127"/>
      <c r="O35" s="1127"/>
      <c r="P35" s="1128"/>
      <c r="Q35" s="1132">
        <v>7982</v>
      </c>
      <c r="R35" s="1133"/>
      <c r="S35" s="1133"/>
      <c r="T35" s="1133"/>
      <c r="U35" s="1133"/>
      <c r="V35" s="1133">
        <v>7444</v>
      </c>
      <c r="W35" s="1133"/>
      <c r="X35" s="1133"/>
      <c r="Y35" s="1133"/>
      <c r="Z35" s="1133"/>
      <c r="AA35" s="1133">
        <v>538</v>
      </c>
      <c r="AB35" s="1133"/>
      <c r="AC35" s="1133"/>
      <c r="AD35" s="1133"/>
      <c r="AE35" s="1134"/>
      <c r="AF35" s="1108">
        <v>5361</v>
      </c>
      <c r="AG35" s="1109"/>
      <c r="AH35" s="1109"/>
      <c r="AI35" s="1109"/>
      <c r="AJ35" s="1110"/>
      <c r="AK35" s="1069">
        <v>529</v>
      </c>
      <c r="AL35" s="1060"/>
      <c r="AM35" s="1060"/>
      <c r="AN35" s="1060"/>
      <c r="AO35" s="1060"/>
      <c r="AP35" s="1060">
        <v>26567</v>
      </c>
      <c r="AQ35" s="1060"/>
      <c r="AR35" s="1060"/>
      <c r="AS35" s="1060"/>
      <c r="AT35" s="1060"/>
      <c r="AU35" s="1060">
        <v>7784</v>
      </c>
      <c r="AV35" s="1060"/>
      <c r="AW35" s="1060"/>
      <c r="AX35" s="1060"/>
      <c r="AY35" s="1060"/>
      <c r="AZ35" s="1131" t="s">
        <v>608</v>
      </c>
      <c r="BA35" s="1131"/>
      <c r="BB35" s="1131"/>
      <c r="BC35" s="1131"/>
      <c r="BD35" s="1131"/>
      <c r="BE35" s="1121" t="s">
        <v>406</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412</v>
      </c>
      <c r="C36" s="1127"/>
      <c r="D36" s="1127"/>
      <c r="E36" s="1127"/>
      <c r="F36" s="1127"/>
      <c r="G36" s="1127"/>
      <c r="H36" s="1127"/>
      <c r="I36" s="1127"/>
      <c r="J36" s="1127"/>
      <c r="K36" s="1127"/>
      <c r="L36" s="1127"/>
      <c r="M36" s="1127"/>
      <c r="N36" s="1127"/>
      <c r="O36" s="1127"/>
      <c r="P36" s="1128"/>
      <c r="Q36" s="1132">
        <v>2324</v>
      </c>
      <c r="R36" s="1133"/>
      <c r="S36" s="1133"/>
      <c r="T36" s="1133"/>
      <c r="U36" s="1133"/>
      <c r="V36" s="1133">
        <v>2747</v>
      </c>
      <c r="W36" s="1133"/>
      <c r="X36" s="1133"/>
      <c r="Y36" s="1133"/>
      <c r="Z36" s="1133"/>
      <c r="AA36" s="1133">
        <v>-423</v>
      </c>
      <c r="AB36" s="1133"/>
      <c r="AC36" s="1133"/>
      <c r="AD36" s="1133"/>
      <c r="AE36" s="1134"/>
      <c r="AF36" s="1108">
        <v>657</v>
      </c>
      <c r="AG36" s="1109"/>
      <c r="AH36" s="1109"/>
      <c r="AI36" s="1109"/>
      <c r="AJ36" s="1110"/>
      <c r="AK36" s="1069">
        <v>186</v>
      </c>
      <c r="AL36" s="1060"/>
      <c r="AM36" s="1060"/>
      <c r="AN36" s="1060"/>
      <c r="AO36" s="1060"/>
      <c r="AP36" s="1060">
        <v>4061</v>
      </c>
      <c r="AQ36" s="1060"/>
      <c r="AR36" s="1060"/>
      <c r="AS36" s="1060"/>
      <c r="AT36" s="1060"/>
      <c r="AU36" s="1060">
        <v>32</v>
      </c>
      <c r="AV36" s="1060"/>
      <c r="AW36" s="1060"/>
      <c r="AX36" s="1060"/>
      <c r="AY36" s="1060"/>
      <c r="AZ36" s="1131" t="s">
        <v>128</v>
      </c>
      <c r="BA36" s="1131"/>
      <c r="BB36" s="1131"/>
      <c r="BC36" s="1131"/>
      <c r="BD36" s="1131"/>
      <c r="BE36" s="1121" t="s">
        <v>413</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t="s">
        <v>414</v>
      </c>
      <c r="C37" s="1127"/>
      <c r="D37" s="1127"/>
      <c r="E37" s="1127"/>
      <c r="F37" s="1127"/>
      <c r="G37" s="1127"/>
      <c r="H37" s="1127"/>
      <c r="I37" s="1127"/>
      <c r="J37" s="1127"/>
      <c r="K37" s="1127"/>
      <c r="L37" s="1127"/>
      <c r="M37" s="1127"/>
      <c r="N37" s="1127"/>
      <c r="O37" s="1127"/>
      <c r="P37" s="1128"/>
      <c r="Q37" s="1132">
        <v>3571</v>
      </c>
      <c r="R37" s="1133"/>
      <c r="S37" s="1133"/>
      <c r="T37" s="1133"/>
      <c r="U37" s="1133"/>
      <c r="V37" s="1133">
        <v>3567</v>
      </c>
      <c r="W37" s="1133"/>
      <c r="X37" s="1133"/>
      <c r="Y37" s="1133"/>
      <c r="Z37" s="1133"/>
      <c r="AA37" s="1133">
        <v>4</v>
      </c>
      <c r="AB37" s="1133"/>
      <c r="AC37" s="1133"/>
      <c r="AD37" s="1133"/>
      <c r="AE37" s="1134"/>
      <c r="AF37" s="1108">
        <v>4</v>
      </c>
      <c r="AG37" s="1109"/>
      <c r="AH37" s="1109"/>
      <c r="AI37" s="1109"/>
      <c r="AJ37" s="1110"/>
      <c r="AK37" s="1069">
        <v>165</v>
      </c>
      <c r="AL37" s="1060"/>
      <c r="AM37" s="1060"/>
      <c r="AN37" s="1060"/>
      <c r="AO37" s="1060"/>
      <c r="AP37" s="1060">
        <v>8702</v>
      </c>
      <c r="AQ37" s="1060"/>
      <c r="AR37" s="1060"/>
      <c r="AS37" s="1060"/>
      <c r="AT37" s="1060"/>
      <c r="AU37" s="1060">
        <v>5869</v>
      </c>
      <c r="AV37" s="1060"/>
      <c r="AW37" s="1060"/>
      <c r="AX37" s="1060"/>
      <c r="AY37" s="1060"/>
      <c r="AZ37" s="1131" t="s">
        <v>608</v>
      </c>
      <c r="BA37" s="1131"/>
      <c r="BB37" s="1131"/>
      <c r="BC37" s="1131"/>
      <c r="BD37" s="1131"/>
      <c r="BE37" s="1121" t="s">
        <v>415</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t="s">
        <v>416</v>
      </c>
      <c r="C38" s="1127"/>
      <c r="D38" s="1127"/>
      <c r="E38" s="1127"/>
      <c r="F38" s="1127"/>
      <c r="G38" s="1127"/>
      <c r="H38" s="1127"/>
      <c r="I38" s="1127"/>
      <c r="J38" s="1127"/>
      <c r="K38" s="1127"/>
      <c r="L38" s="1127"/>
      <c r="M38" s="1127"/>
      <c r="N38" s="1127"/>
      <c r="O38" s="1127"/>
      <c r="P38" s="1128"/>
      <c r="Q38" s="1132">
        <v>99</v>
      </c>
      <c r="R38" s="1133"/>
      <c r="S38" s="1133"/>
      <c r="T38" s="1133"/>
      <c r="U38" s="1133"/>
      <c r="V38" s="1133">
        <v>99</v>
      </c>
      <c r="W38" s="1133"/>
      <c r="X38" s="1133"/>
      <c r="Y38" s="1133"/>
      <c r="Z38" s="1133"/>
      <c r="AA38" s="1133" t="s">
        <v>623</v>
      </c>
      <c r="AB38" s="1133"/>
      <c r="AC38" s="1133"/>
      <c r="AD38" s="1133"/>
      <c r="AE38" s="1134"/>
      <c r="AF38" s="1108" t="s">
        <v>417</v>
      </c>
      <c r="AG38" s="1109"/>
      <c r="AH38" s="1109"/>
      <c r="AI38" s="1109"/>
      <c r="AJ38" s="1110"/>
      <c r="AK38" s="1069">
        <v>62</v>
      </c>
      <c r="AL38" s="1060"/>
      <c r="AM38" s="1060"/>
      <c r="AN38" s="1060"/>
      <c r="AO38" s="1060"/>
      <c r="AP38" s="1060">
        <v>482</v>
      </c>
      <c r="AQ38" s="1060"/>
      <c r="AR38" s="1060"/>
      <c r="AS38" s="1060"/>
      <c r="AT38" s="1060"/>
      <c r="AU38" s="1060" t="s">
        <v>608</v>
      </c>
      <c r="AV38" s="1060"/>
      <c r="AW38" s="1060"/>
      <c r="AX38" s="1060"/>
      <c r="AY38" s="1060"/>
      <c r="AZ38" s="1131" t="s">
        <v>608</v>
      </c>
      <c r="BA38" s="1131"/>
      <c r="BB38" s="1131"/>
      <c r="BC38" s="1131"/>
      <c r="BD38" s="1131"/>
      <c r="BE38" s="1121" t="s">
        <v>415</v>
      </c>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418</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389</v>
      </c>
      <c r="B63" s="1033" t="s">
        <v>419</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27208</v>
      </c>
      <c r="AG63" s="1048"/>
      <c r="AH63" s="1048"/>
      <c r="AI63" s="1048"/>
      <c r="AJ63" s="1119"/>
      <c r="AK63" s="1120"/>
      <c r="AL63" s="1052"/>
      <c r="AM63" s="1052"/>
      <c r="AN63" s="1052"/>
      <c r="AO63" s="1052"/>
      <c r="AP63" s="1048">
        <f>SUM(AP28:AT62)</f>
        <v>101609</v>
      </c>
      <c r="AQ63" s="1048"/>
      <c r="AR63" s="1048"/>
      <c r="AS63" s="1048"/>
      <c r="AT63" s="1048"/>
      <c r="AU63" s="1048">
        <v>24398</v>
      </c>
      <c r="AV63" s="1048"/>
      <c r="AW63" s="1048"/>
      <c r="AX63" s="1048"/>
      <c r="AY63" s="1048"/>
      <c r="AZ63" s="1114"/>
      <c r="BA63" s="1114"/>
      <c r="BB63" s="1114"/>
      <c r="BC63" s="1114"/>
      <c r="BD63" s="1114"/>
      <c r="BE63" s="1049"/>
      <c r="BF63" s="1049"/>
      <c r="BG63" s="1049"/>
      <c r="BH63" s="1049"/>
      <c r="BI63" s="1050"/>
      <c r="BJ63" s="1115" t="s">
        <v>242</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420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421</v>
      </c>
      <c r="B66" s="1085"/>
      <c r="C66" s="1085"/>
      <c r="D66" s="1085"/>
      <c r="E66" s="1085"/>
      <c r="F66" s="1085"/>
      <c r="G66" s="1085"/>
      <c r="H66" s="1085"/>
      <c r="I66" s="1085"/>
      <c r="J66" s="1085"/>
      <c r="K66" s="1085"/>
      <c r="L66" s="1085"/>
      <c r="M66" s="1085"/>
      <c r="N66" s="1085"/>
      <c r="O66" s="1085"/>
      <c r="P66" s="1086"/>
      <c r="Q66" s="1090" t="s">
        <v>422</v>
      </c>
      <c r="R66" s="1091"/>
      <c r="S66" s="1091"/>
      <c r="T66" s="1091"/>
      <c r="U66" s="1092"/>
      <c r="V66" s="1090" t="s">
        <v>423</v>
      </c>
      <c r="W66" s="1091"/>
      <c r="X66" s="1091"/>
      <c r="Y66" s="1091"/>
      <c r="Z66" s="1092"/>
      <c r="AA66" s="1090" t="s">
        <v>424</v>
      </c>
      <c r="AB66" s="1091"/>
      <c r="AC66" s="1091"/>
      <c r="AD66" s="1091"/>
      <c r="AE66" s="1092"/>
      <c r="AF66" s="1096" t="s">
        <v>425</v>
      </c>
      <c r="AG66" s="1097"/>
      <c r="AH66" s="1097"/>
      <c r="AI66" s="1097"/>
      <c r="AJ66" s="1098"/>
      <c r="AK66" s="1090" t="s">
        <v>426</v>
      </c>
      <c r="AL66" s="1085"/>
      <c r="AM66" s="1085"/>
      <c r="AN66" s="1085"/>
      <c r="AO66" s="1086"/>
      <c r="AP66" s="1090" t="s">
        <v>427</v>
      </c>
      <c r="AQ66" s="1091"/>
      <c r="AR66" s="1091"/>
      <c r="AS66" s="1091"/>
      <c r="AT66" s="1092"/>
      <c r="AU66" s="1090" t="s">
        <v>428</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611</v>
      </c>
      <c r="C68" s="1075"/>
      <c r="D68" s="1075"/>
      <c r="E68" s="1075"/>
      <c r="F68" s="1075"/>
      <c r="G68" s="1075"/>
      <c r="H68" s="1075"/>
      <c r="I68" s="1075"/>
      <c r="J68" s="1075"/>
      <c r="K68" s="1075"/>
      <c r="L68" s="1075"/>
      <c r="M68" s="1075"/>
      <c r="N68" s="1075"/>
      <c r="O68" s="1075"/>
      <c r="P68" s="1076"/>
      <c r="Q68" s="1077">
        <v>13006</v>
      </c>
      <c r="R68" s="1071"/>
      <c r="S68" s="1071"/>
      <c r="T68" s="1071"/>
      <c r="U68" s="1071"/>
      <c r="V68" s="1071">
        <v>12626</v>
      </c>
      <c r="W68" s="1071"/>
      <c r="X68" s="1071"/>
      <c r="Y68" s="1071"/>
      <c r="Z68" s="1071"/>
      <c r="AA68" s="1071">
        <v>379</v>
      </c>
      <c r="AB68" s="1071"/>
      <c r="AC68" s="1071"/>
      <c r="AD68" s="1071"/>
      <c r="AE68" s="1071"/>
      <c r="AF68" s="1071">
        <v>379</v>
      </c>
      <c r="AG68" s="1071"/>
      <c r="AH68" s="1071"/>
      <c r="AI68" s="1071"/>
      <c r="AJ68" s="1071"/>
      <c r="AK68" s="1071">
        <v>300</v>
      </c>
      <c r="AL68" s="1071"/>
      <c r="AM68" s="1071"/>
      <c r="AN68" s="1071"/>
      <c r="AO68" s="1071"/>
      <c r="AP68" s="1071" t="s">
        <v>614</v>
      </c>
      <c r="AQ68" s="1071"/>
      <c r="AR68" s="1071"/>
      <c r="AS68" s="1071"/>
      <c r="AT68" s="1071"/>
      <c r="AU68" s="1071" t="s">
        <v>608</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612</v>
      </c>
      <c r="C69" s="1064"/>
      <c r="D69" s="1064"/>
      <c r="E69" s="1064"/>
      <c r="F69" s="1064"/>
      <c r="G69" s="1064"/>
      <c r="H69" s="1064"/>
      <c r="I69" s="1064"/>
      <c r="J69" s="1064"/>
      <c r="K69" s="1064"/>
      <c r="L69" s="1064"/>
      <c r="M69" s="1064"/>
      <c r="N69" s="1064"/>
      <c r="O69" s="1064"/>
      <c r="P69" s="1065"/>
      <c r="Q69" s="1066">
        <v>1507</v>
      </c>
      <c r="R69" s="1060"/>
      <c r="S69" s="1060"/>
      <c r="T69" s="1060"/>
      <c r="U69" s="1060"/>
      <c r="V69" s="1060">
        <v>1503</v>
      </c>
      <c r="W69" s="1060"/>
      <c r="X69" s="1060"/>
      <c r="Y69" s="1060"/>
      <c r="Z69" s="1060"/>
      <c r="AA69" s="1060">
        <v>4</v>
      </c>
      <c r="AB69" s="1060"/>
      <c r="AC69" s="1060"/>
      <c r="AD69" s="1060"/>
      <c r="AE69" s="1060"/>
      <c r="AF69" s="1060">
        <v>4</v>
      </c>
      <c r="AG69" s="1060"/>
      <c r="AH69" s="1060"/>
      <c r="AI69" s="1060"/>
      <c r="AJ69" s="1060"/>
      <c r="AK69" s="1060">
        <v>1</v>
      </c>
      <c r="AL69" s="1060"/>
      <c r="AM69" s="1060"/>
      <c r="AN69" s="1060"/>
      <c r="AO69" s="1060"/>
      <c r="AP69" s="1060" t="s">
        <v>608</v>
      </c>
      <c r="AQ69" s="1060"/>
      <c r="AR69" s="1060"/>
      <c r="AS69" s="1060"/>
      <c r="AT69" s="1060"/>
      <c r="AU69" s="1060" t="s">
        <v>608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613</v>
      </c>
      <c r="C70" s="1064"/>
      <c r="D70" s="1064"/>
      <c r="E70" s="1064"/>
      <c r="F70" s="1064"/>
      <c r="G70" s="1064"/>
      <c r="H70" s="1064"/>
      <c r="I70" s="1064"/>
      <c r="J70" s="1064"/>
      <c r="K70" s="1064"/>
      <c r="L70" s="1064"/>
      <c r="M70" s="1064"/>
      <c r="N70" s="1064"/>
      <c r="O70" s="1064"/>
      <c r="P70" s="1065"/>
      <c r="Q70" s="1066">
        <v>282568</v>
      </c>
      <c r="R70" s="1060"/>
      <c r="S70" s="1060"/>
      <c r="T70" s="1060"/>
      <c r="U70" s="1060"/>
      <c r="V70" s="1060">
        <v>273461</v>
      </c>
      <c r="W70" s="1060"/>
      <c r="X70" s="1060"/>
      <c r="Y70" s="1060"/>
      <c r="Z70" s="1060"/>
      <c r="AA70" s="1060">
        <v>9107</v>
      </c>
      <c r="AB70" s="1060"/>
      <c r="AC70" s="1060"/>
      <c r="AD70" s="1060"/>
      <c r="AE70" s="1060"/>
      <c r="AF70" s="1060">
        <v>9107</v>
      </c>
      <c r="AG70" s="1060"/>
      <c r="AH70" s="1060"/>
      <c r="AI70" s="1060"/>
      <c r="AJ70" s="1060"/>
      <c r="AK70" s="1060">
        <v>1429</v>
      </c>
      <c r="AL70" s="1060"/>
      <c r="AM70" s="1060"/>
      <c r="AN70" s="1060"/>
      <c r="AO70" s="1060"/>
      <c r="AP70" s="1060" t="s">
        <v>608</v>
      </c>
      <c r="AQ70" s="1060"/>
      <c r="AR70" s="1060"/>
      <c r="AS70" s="1060"/>
      <c r="AT70" s="1060"/>
      <c r="AU70" s="1060" t="s">
        <v>608</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c r="C71" s="1064"/>
      <c r="D71" s="1064"/>
      <c r="E71" s="1064"/>
      <c r="F71" s="1064"/>
      <c r="G71" s="1064"/>
      <c r="H71" s="1064"/>
      <c r="I71" s="1064"/>
      <c r="J71" s="1064"/>
      <c r="K71" s="1064"/>
      <c r="L71" s="1064"/>
      <c r="M71" s="1064"/>
      <c r="N71" s="1064"/>
      <c r="O71" s="1064"/>
      <c r="P71" s="1065"/>
      <c r="Q71" s="1066"/>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389</v>
      </c>
      <c r="B88" s="1033" t="s">
        <v>429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SUM(AF68:AJ87)</f>
        <v>9490</v>
      </c>
      <c r="AG88" s="1048"/>
      <c r="AH88" s="1048"/>
      <c r="AI88" s="1048"/>
      <c r="AJ88" s="1048"/>
      <c r="AK88" s="1052"/>
      <c r="AL88" s="1052"/>
      <c r="AM88" s="1052"/>
      <c r="AN88" s="1052"/>
      <c r="AO88" s="1052"/>
      <c r="AP88" s="1048" t="s">
        <v>623</v>
      </c>
      <c r="AQ88" s="1048"/>
      <c r="AR88" s="1048"/>
      <c r="AS88" s="1048"/>
      <c r="AT88" s="1048"/>
      <c r="AU88" s="1048" t="s">
        <v>623</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1033" t="s">
        <v>430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f>SUM(CR7:CV88)</f>
        <v>1383</v>
      </c>
      <c r="CS102" s="1040"/>
      <c r="CT102" s="1040"/>
      <c r="CU102" s="1040"/>
      <c r="CV102" s="1041"/>
      <c r="CW102" s="1039">
        <f>SUM(CW7:DA88)</f>
        <v>207</v>
      </c>
      <c r="CX102" s="1040"/>
      <c r="CY102" s="1040"/>
      <c r="CZ102" s="1040"/>
      <c r="DA102" s="1041"/>
      <c r="DB102" s="1039" t="s">
        <v>623</v>
      </c>
      <c r="DC102" s="1040"/>
      <c r="DD102" s="1040"/>
      <c r="DE102" s="1040"/>
      <c r="DF102" s="1041"/>
      <c r="DG102" s="1039" t="s">
        <v>623</v>
      </c>
      <c r="DH102" s="1040"/>
      <c r="DI102" s="1040"/>
      <c r="DJ102" s="1040"/>
      <c r="DK102" s="1041"/>
      <c r="DL102" s="1039" t="s">
        <v>623</v>
      </c>
      <c r="DM102" s="1040"/>
      <c r="DN102" s="1040"/>
      <c r="DO102" s="1040"/>
      <c r="DP102" s="1041"/>
      <c r="DQ102" s="1039" t="s">
        <v>623</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431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432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438</v>
      </c>
      <c r="AB109" s="983"/>
      <c r="AC109" s="983"/>
      <c r="AD109" s="983"/>
      <c r="AE109" s="984"/>
      <c r="AF109" s="985" t="s">
        <v>305</v>
      </c>
      <c r="AG109" s="983"/>
      <c r="AH109" s="983"/>
      <c r="AI109" s="983"/>
      <c r="AJ109" s="984"/>
      <c r="AK109" s="985" t="s">
        <v>304</v>
      </c>
      <c r="AL109" s="983"/>
      <c r="AM109" s="983"/>
      <c r="AN109" s="983"/>
      <c r="AO109" s="984"/>
      <c r="AP109" s="985" t="s">
        <v>439</v>
      </c>
      <c r="AQ109" s="983"/>
      <c r="AR109" s="983"/>
      <c r="AS109" s="983"/>
      <c r="AT109" s="1014"/>
      <c r="AU109" s="982" t="s">
        <v>437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438</v>
      </c>
      <c r="BR109" s="983"/>
      <c r="BS109" s="983"/>
      <c r="BT109" s="983"/>
      <c r="BU109" s="984"/>
      <c r="BV109" s="985" t="s">
        <v>305</v>
      </c>
      <c r="BW109" s="983"/>
      <c r="BX109" s="983"/>
      <c r="BY109" s="983"/>
      <c r="BZ109" s="984"/>
      <c r="CA109" s="985" t="s">
        <v>304</v>
      </c>
      <c r="CB109" s="983"/>
      <c r="CC109" s="983"/>
      <c r="CD109" s="983"/>
      <c r="CE109" s="984"/>
      <c r="CF109" s="1021" t="s">
        <v>439</v>
      </c>
      <c r="CG109" s="1021"/>
      <c r="CH109" s="1021"/>
      <c r="CI109" s="1021"/>
      <c r="CJ109" s="1021"/>
      <c r="CK109" s="985" t="s">
        <v>440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438</v>
      </c>
      <c r="DH109" s="983"/>
      <c r="DI109" s="983"/>
      <c r="DJ109" s="983"/>
      <c r="DK109" s="984"/>
      <c r="DL109" s="985" t="s">
        <v>305</v>
      </c>
      <c r="DM109" s="983"/>
      <c r="DN109" s="983"/>
      <c r="DO109" s="983"/>
      <c r="DP109" s="984"/>
      <c r="DQ109" s="985" t="s">
        <v>304</v>
      </c>
      <c r="DR109" s="983"/>
      <c r="DS109" s="983"/>
      <c r="DT109" s="983"/>
      <c r="DU109" s="984"/>
      <c r="DV109" s="985" t="s">
        <v>439</v>
      </c>
      <c r="DW109" s="983"/>
      <c r="DX109" s="983"/>
      <c r="DY109" s="983"/>
      <c r="DZ109" s="1014"/>
    </row>
    <row r="110" spans="1:131" s="246" customFormat="1" ht="26.25" customHeight="1" x14ac:dyDescent="0.15">
      <c r="A110" s="885" t="s">
        <v>441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23841648</v>
      </c>
      <c r="AB110" s="976"/>
      <c r="AC110" s="976"/>
      <c r="AD110" s="976"/>
      <c r="AE110" s="977"/>
      <c r="AF110" s="978">
        <v>23538972</v>
      </c>
      <c r="AG110" s="976"/>
      <c r="AH110" s="976"/>
      <c r="AI110" s="976"/>
      <c r="AJ110" s="977"/>
      <c r="AK110" s="978">
        <v>24172192</v>
      </c>
      <c r="AL110" s="976"/>
      <c r="AM110" s="976"/>
      <c r="AN110" s="976"/>
      <c r="AO110" s="977"/>
      <c r="AP110" s="979">
        <v>21.3</v>
      </c>
      <c r="AQ110" s="980"/>
      <c r="AR110" s="980"/>
      <c r="AS110" s="980"/>
      <c r="AT110" s="981"/>
      <c r="AU110" s="1015" t="s">
        <v>73</v>
      </c>
      <c r="AV110" s="1016"/>
      <c r="AW110" s="1016"/>
      <c r="AX110" s="1016"/>
      <c r="AY110" s="1016"/>
      <c r="AZ110" s="941" t="s">
        <v>442</v>
      </c>
      <c r="BA110" s="886"/>
      <c r="BB110" s="886"/>
      <c r="BC110" s="886"/>
      <c r="BD110" s="886"/>
      <c r="BE110" s="886"/>
      <c r="BF110" s="886"/>
      <c r="BG110" s="886"/>
      <c r="BH110" s="886"/>
      <c r="BI110" s="886"/>
      <c r="BJ110" s="886"/>
      <c r="BK110" s="886"/>
      <c r="BL110" s="886"/>
      <c r="BM110" s="886"/>
      <c r="BN110" s="886"/>
      <c r="BO110" s="886"/>
      <c r="BP110" s="887"/>
      <c r="BQ110" s="942">
        <v>278200416</v>
      </c>
      <c r="BR110" s="923"/>
      <c r="BS110" s="923"/>
      <c r="BT110" s="923"/>
      <c r="BU110" s="923"/>
      <c r="BV110" s="923">
        <v>273388803</v>
      </c>
      <c r="BW110" s="923"/>
      <c r="BX110" s="923"/>
      <c r="BY110" s="923"/>
      <c r="BZ110" s="923"/>
      <c r="CA110" s="923">
        <v>270579012</v>
      </c>
      <c r="CB110" s="923"/>
      <c r="CC110" s="923"/>
      <c r="CD110" s="923"/>
      <c r="CE110" s="923"/>
      <c r="CF110" s="947">
        <v>238.1</v>
      </c>
      <c r="CG110" s="948"/>
      <c r="CH110" s="948"/>
      <c r="CI110" s="948"/>
      <c r="CJ110" s="948"/>
      <c r="CK110" s="1011" t="s">
        <v>443</v>
      </c>
      <c r="CL110" s="897"/>
      <c r="CM110" s="972" t="s">
        <v>444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v>524405</v>
      </c>
      <c r="DH110" s="923"/>
      <c r="DI110" s="923"/>
      <c r="DJ110" s="923"/>
      <c r="DK110" s="923"/>
      <c r="DL110" s="923">
        <v>524405</v>
      </c>
      <c r="DM110" s="923"/>
      <c r="DN110" s="923"/>
      <c r="DO110" s="923"/>
      <c r="DP110" s="923"/>
      <c r="DQ110" s="923">
        <v>412795</v>
      </c>
      <c r="DR110" s="923"/>
      <c r="DS110" s="923"/>
      <c r="DT110" s="923"/>
      <c r="DU110" s="923"/>
      <c r="DV110" s="924">
        <v>0.4</v>
      </c>
      <c r="DW110" s="924"/>
      <c r="DX110" s="924"/>
      <c r="DY110" s="924"/>
      <c r="DZ110" s="925"/>
    </row>
    <row r="111" spans="1:131" s="246" customFormat="1" ht="26.25" customHeight="1" x14ac:dyDescent="0.15">
      <c r="A111" s="852" t="s">
        <v>445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242</v>
      </c>
      <c r="AB111" s="1004"/>
      <c r="AC111" s="1004"/>
      <c r="AD111" s="1004"/>
      <c r="AE111" s="1005"/>
      <c r="AF111" s="1006" t="s">
        <v>391</v>
      </c>
      <c r="AG111" s="1004"/>
      <c r="AH111" s="1004"/>
      <c r="AI111" s="1004"/>
      <c r="AJ111" s="1005"/>
      <c r="AK111" s="1006" t="s">
        <v>446</v>
      </c>
      <c r="AL111" s="1004"/>
      <c r="AM111" s="1004"/>
      <c r="AN111" s="1004"/>
      <c r="AO111" s="1005"/>
      <c r="AP111" s="1007" t="s">
        <v>446</v>
      </c>
      <c r="AQ111" s="1008"/>
      <c r="AR111" s="1008"/>
      <c r="AS111" s="1008"/>
      <c r="AT111" s="1009"/>
      <c r="AU111" s="1017"/>
      <c r="AV111" s="1018"/>
      <c r="AW111" s="1018"/>
      <c r="AX111" s="1018"/>
      <c r="AY111" s="1018"/>
      <c r="AZ111" s="893" t="s">
        <v>447</v>
      </c>
      <c r="BA111" s="828"/>
      <c r="BB111" s="828"/>
      <c r="BC111" s="828"/>
      <c r="BD111" s="828"/>
      <c r="BE111" s="828"/>
      <c r="BF111" s="828"/>
      <c r="BG111" s="828"/>
      <c r="BH111" s="828"/>
      <c r="BI111" s="828"/>
      <c r="BJ111" s="828"/>
      <c r="BK111" s="828"/>
      <c r="BL111" s="828"/>
      <c r="BM111" s="828"/>
      <c r="BN111" s="828"/>
      <c r="BO111" s="828"/>
      <c r="BP111" s="829"/>
      <c r="BQ111" s="894">
        <v>524405</v>
      </c>
      <c r="BR111" s="895"/>
      <c r="BS111" s="895"/>
      <c r="BT111" s="895"/>
      <c r="BU111" s="895"/>
      <c r="BV111" s="895">
        <v>524405</v>
      </c>
      <c r="BW111" s="895"/>
      <c r="BX111" s="895"/>
      <c r="BY111" s="895"/>
      <c r="BZ111" s="895"/>
      <c r="CA111" s="895">
        <v>412795</v>
      </c>
      <c r="CB111" s="895"/>
      <c r="CC111" s="895"/>
      <c r="CD111" s="895"/>
      <c r="CE111" s="895"/>
      <c r="CF111" s="956">
        <v>0.4</v>
      </c>
      <c r="CG111" s="957"/>
      <c r="CH111" s="957"/>
      <c r="CI111" s="957"/>
      <c r="CJ111" s="957"/>
      <c r="CK111" s="1012"/>
      <c r="CL111" s="899"/>
      <c r="CM111" s="902" t="s">
        <v>448</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242</v>
      </c>
      <c r="DH111" s="895"/>
      <c r="DI111" s="895"/>
      <c r="DJ111" s="895"/>
      <c r="DK111" s="895"/>
      <c r="DL111" s="895" t="s">
        <v>242</v>
      </c>
      <c r="DM111" s="895"/>
      <c r="DN111" s="895"/>
      <c r="DO111" s="895"/>
      <c r="DP111" s="895"/>
      <c r="DQ111" s="895" t="s">
        <v>391</v>
      </c>
      <c r="DR111" s="895"/>
      <c r="DS111" s="895"/>
      <c r="DT111" s="895"/>
      <c r="DU111" s="895"/>
      <c r="DV111" s="872" t="s">
        <v>242</v>
      </c>
      <c r="DW111" s="872"/>
      <c r="DX111" s="872"/>
      <c r="DY111" s="872"/>
      <c r="DZ111" s="873"/>
    </row>
    <row r="112" spans="1:131" s="246" customFormat="1" ht="26.25" customHeight="1" x14ac:dyDescent="0.15">
      <c r="A112" s="997" t="s">
        <v>449</v>
      </c>
      <c r="B112" s="998"/>
      <c r="C112" s="828" t="s">
        <v>450</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391</v>
      </c>
      <c r="AB112" s="858"/>
      <c r="AC112" s="858"/>
      <c r="AD112" s="858"/>
      <c r="AE112" s="859"/>
      <c r="AF112" s="860" t="s">
        <v>242</v>
      </c>
      <c r="AG112" s="858"/>
      <c r="AH112" s="858"/>
      <c r="AI112" s="858"/>
      <c r="AJ112" s="859"/>
      <c r="AK112" s="860" t="s">
        <v>242</v>
      </c>
      <c r="AL112" s="858"/>
      <c r="AM112" s="858"/>
      <c r="AN112" s="858"/>
      <c r="AO112" s="859"/>
      <c r="AP112" s="905" t="s">
        <v>242</v>
      </c>
      <c r="AQ112" s="906"/>
      <c r="AR112" s="906"/>
      <c r="AS112" s="906"/>
      <c r="AT112" s="907"/>
      <c r="AU112" s="1017"/>
      <c r="AV112" s="1018"/>
      <c r="AW112" s="1018"/>
      <c r="AX112" s="1018"/>
      <c r="AY112" s="1018"/>
      <c r="AZ112" s="893" t="s">
        <v>451</v>
      </c>
      <c r="BA112" s="828"/>
      <c r="BB112" s="828"/>
      <c r="BC112" s="828"/>
      <c r="BD112" s="828"/>
      <c r="BE112" s="828"/>
      <c r="BF112" s="828"/>
      <c r="BG112" s="828"/>
      <c r="BH112" s="828"/>
      <c r="BI112" s="828"/>
      <c r="BJ112" s="828"/>
      <c r="BK112" s="828"/>
      <c r="BL112" s="828"/>
      <c r="BM112" s="828"/>
      <c r="BN112" s="828"/>
      <c r="BO112" s="828"/>
      <c r="BP112" s="829"/>
      <c r="BQ112" s="894">
        <v>24523144</v>
      </c>
      <c r="BR112" s="895"/>
      <c r="BS112" s="895"/>
      <c r="BT112" s="895"/>
      <c r="BU112" s="895"/>
      <c r="BV112" s="895">
        <v>26223016</v>
      </c>
      <c r="BW112" s="895"/>
      <c r="BX112" s="895"/>
      <c r="BY112" s="895"/>
      <c r="BZ112" s="895"/>
      <c r="CA112" s="895">
        <v>24399114</v>
      </c>
      <c r="CB112" s="895"/>
      <c r="CC112" s="895"/>
      <c r="CD112" s="895"/>
      <c r="CE112" s="895"/>
      <c r="CF112" s="956">
        <v>21.5</v>
      </c>
      <c r="CG112" s="957"/>
      <c r="CH112" s="957"/>
      <c r="CI112" s="957"/>
      <c r="CJ112" s="957"/>
      <c r="CK112" s="1012"/>
      <c r="CL112" s="899"/>
      <c r="CM112" s="902" t="s">
        <v>452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242</v>
      </c>
      <c r="DH112" s="895"/>
      <c r="DI112" s="895"/>
      <c r="DJ112" s="895"/>
      <c r="DK112" s="895"/>
      <c r="DL112" s="895" t="s">
        <v>391</v>
      </c>
      <c r="DM112" s="895"/>
      <c r="DN112" s="895"/>
      <c r="DO112" s="895"/>
      <c r="DP112" s="895"/>
      <c r="DQ112" s="895" t="s">
        <v>242</v>
      </c>
      <c r="DR112" s="895"/>
      <c r="DS112" s="895"/>
      <c r="DT112" s="895"/>
      <c r="DU112" s="895"/>
      <c r="DV112" s="872" t="s">
        <v>446</v>
      </c>
      <c r="DW112" s="872"/>
      <c r="DX112" s="872"/>
      <c r="DY112" s="872"/>
      <c r="DZ112" s="873"/>
    </row>
    <row r="113" spans="1:130" s="246" customFormat="1" ht="26.25" customHeight="1" x14ac:dyDescent="0.15">
      <c r="A113" s="999"/>
      <c r="B113" s="1000"/>
      <c r="C113" s="828" t="s">
        <v>453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1591200</v>
      </c>
      <c r="AB113" s="1004"/>
      <c r="AC113" s="1004"/>
      <c r="AD113" s="1004"/>
      <c r="AE113" s="1005"/>
      <c r="AF113" s="1006">
        <v>1298070</v>
      </c>
      <c r="AG113" s="1004"/>
      <c r="AH113" s="1004"/>
      <c r="AI113" s="1004"/>
      <c r="AJ113" s="1005"/>
      <c r="AK113" s="1006">
        <v>1171180</v>
      </c>
      <c r="AL113" s="1004"/>
      <c r="AM113" s="1004"/>
      <c r="AN113" s="1004"/>
      <c r="AO113" s="1005"/>
      <c r="AP113" s="1007">
        <v>1</v>
      </c>
      <c r="AQ113" s="1008"/>
      <c r="AR113" s="1008"/>
      <c r="AS113" s="1008"/>
      <c r="AT113" s="1009"/>
      <c r="AU113" s="1017"/>
      <c r="AV113" s="1018"/>
      <c r="AW113" s="1018"/>
      <c r="AX113" s="1018"/>
      <c r="AY113" s="1018"/>
      <c r="AZ113" s="893" t="s">
        <v>454</v>
      </c>
      <c r="BA113" s="828"/>
      <c r="BB113" s="828"/>
      <c r="BC113" s="828"/>
      <c r="BD113" s="828"/>
      <c r="BE113" s="828"/>
      <c r="BF113" s="828"/>
      <c r="BG113" s="828"/>
      <c r="BH113" s="828"/>
      <c r="BI113" s="828"/>
      <c r="BJ113" s="828"/>
      <c r="BK113" s="828"/>
      <c r="BL113" s="828"/>
      <c r="BM113" s="828"/>
      <c r="BN113" s="828"/>
      <c r="BO113" s="828"/>
      <c r="BP113" s="829"/>
      <c r="BQ113" s="894" t="s">
        <v>242</v>
      </c>
      <c r="BR113" s="895"/>
      <c r="BS113" s="895"/>
      <c r="BT113" s="895"/>
      <c r="BU113" s="895"/>
      <c r="BV113" s="895" t="s">
        <v>242</v>
      </c>
      <c r="BW113" s="895"/>
      <c r="BX113" s="895"/>
      <c r="BY113" s="895"/>
      <c r="BZ113" s="895"/>
      <c r="CA113" s="895" t="s">
        <v>242</v>
      </c>
      <c r="CB113" s="895"/>
      <c r="CC113" s="895"/>
      <c r="CD113" s="895"/>
      <c r="CE113" s="895"/>
      <c r="CF113" s="956" t="s">
        <v>391</v>
      </c>
      <c r="CG113" s="957"/>
      <c r="CH113" s="957"/>
      <c r="CI113" s="957"/>
      <c r="CJ113" s="957"/>
      <c r="CK113" s="1012"/>
      <c r="CL113" s="899"/>
      <c r="CM113" s="902" t="s">
        <v>455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391</v>
      </c>
      <c r="DH113" s="858"/>
      <c r="DI113" s="858"/>
      <c r="DJ113" s="858"/>
      <c r="DK113" s="859"/>
      <c r="DL113" s="860" t="s">
        <v>242</v>
      </c>
      <c r="DM113" s="858"/>
      <c r="DN113" s="858"/>
      <c r="DO113" s="858"/>
      <c r="DP113" s="859"/>
      <c r="DQ113" s="860" t="s">
        <v>391</v>
      </c>
      <c r="DR113" s="858"/>
      <c r="DS113" s="858"/>
      <c r="DT113" s="858"/>
      <c r="DU113" s="859"/>
      <c r="DV113" s="905" t="s">
        <v>242</v>
      </c>
      <c r="DW113" s="906"/>
      <c r="DX113" s="906"/>
      <c r="DY113" s="906"/>
      <c r="DZ113" s="907"/>
    </row>
    <row r="114" spans="1:130" s="246" customFormat="1" ht="26.25" customHeight="1" x14ac:dyDescent="0.15">
      <c r="A114" s="999"/>
      <c r="B114" s="1000"/>
      <c r="C114" s="828" t="s">
        <v>456</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242</v>
      </c>
      <c r="AB114" s="858"/>
      <c r="AC114" s="858"/>
      <c r="AD114" s="858"/>
      <c r="AE114" s="859"/>
      <c r="AF114" s="860" t="s">
        <v>242</v>
      </c>
      <c r="AG114" s="858"/>
      <c r="AH114" s="858"/>
      <c r="AI114" s="858"/>
      <c r="AJ114" s="859"/>
      <c r="AK114" s="860" t="s">
        <v>457</v>
      </c>
      <c r="AL114" s="858"/>
      <c r="AM114" s="858"/>
      <c r="AN114" s="858"/>
      <c r="AO114" s="859"/>
      <c r="AP114" s="905" t="s">
        <v>391</v>
      </c>
      <c r="AQ114" s="906"/>
      <c r="AR114" s="906"/>
      <c r="AS114" s="906"/>
      <c r="AT114" s="907"/>
      <c r="AU114" s="1017"/>
      <c r="AV114" s="1018"/>
      <c r="AW114" s="1018"/>
      <c r="AX114" s="1018"/>
      <c r="AY114" s="1018"/>
      <c r="AZ114" s="893" t="s">
        <v>458</v>
      </c>
      <c r="BA114" s="828"/>
      <c r="BB114" s="828"/>
      <c r="BC114" s="828"/>
      <c r="BD114" s="828"/>
      <c r="BE114" s="828"/>
      <c r="BF114" s="828"/>
      <c r="BG114" s="828"/>
      <c r="BH114" s="828"/>
      <c r="BI114" s="828"/>
      <c r="BJ114" s="828"/>
      <c r="BK114" s="828"/>
      <c r="BL114" s="828"/>
      <c r="BM114" s="828"/>
      <c r="BN114" s="828"/>
      <c r="BO114" s="828"/>
      <c r="BP114" s="829"/>
      <c r="BQ114" s="894">
        <v>32354831</v>
      </c>
      <c r="BR114" s="895"/>
      <c r="BS114" s="895"/>
      <c r="BT114" s="895"/>
      <c r="BU114" s="895"/>
      <c r="BV114" s="895">
        <v>31932441</v>
      </c>
      <c r="BW114" s="895"/>
      <c r="BX114" s="895"/>
      <c r="BY114" s="895"/>
      <c r="BZ114" s="895"/>
      <c r="CA114" s="895">
        <v>31749787</v>
      </c>
      <c r="CB114" s="895"/>
      <c r="CC114" s="895"/>
      <c r="CD114" s="895"/>
      <c r="CE114" s="895"/>
      <c r="CF114" s="956">
        <v>27.9</v>
      </c>
      <c r="CG114" s="957"/>
      <c r="CH114" s="957"/>
      <c r="CI114" s="957"/>
      <c r="CJ114" s="957"/>
      <c r="CK114" s="1012"/>
      <c r="CL114" s="899"/>
      <c r="CM114" s="902" t="s">
        <v>459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391</v>
      </c>
      <c r="DH114" s="858"/>
      <c r="DI114" s="858"/>
      <c r="DJ114" s="858"/>
      <c r="DK114" s="859"/>
      <c r="DL114" s="860" t="s">
        <v>242</v>
      </c>
      <c r="DM114" s="858"/>
      <c r="DN114" s="858"/>
      <c r="DO114" s="858"/>
      <c r="DP114" s="859"/>
      <c r="DQ114" s="860" t="s">
        <v>391</v>
      </c>
      <c r="DR114" s="858"/>
      <c r="DS114" s="858"/>
      <c r="DT114" s="858"/>
      <c r="DU114" s="859"/>
      <c r="DV114" s="905" t="s">
        <v>242</v>
      </c>
      <c r="DW114" s="906"/>
      <c r="DX114" s="906"/>
      <c r="DY114" s="906"/>
      <c r="DZ114" s="907"/>
    </row>
    <row r="115" spans="1:130" s="246" customFormat="1" ht="26.25" customHeight="1" x14ac:dyDescent="0.15">
      <c r="A115" s="999"/>
      <c r="B115" s="1000"/>
      <c r="C115" s="828" t="s">
        <v>460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66665</v>
      </c>
      <c r="AB115" s="1004"/>
      <c r="AC115" s="1004"/>
      <c r="AD115" s="1004"/>
      <c r="AE115" s="1005"/>
      <c r="AF115" s="1006">
        <v>73486</v>
      </c>
      <c r="AG115" s="1004"/>
      <c r="AH115" s="1004"/>
      <c r="AI115" s="1004"/>
      <c r="AJ115" s="1005"/>
      <c r="AK115" s="1006">
        <v>63178</v>
      </c>
      <c r="AL115" s="1004"/>
      <c r="AM115" s="1004"/>
      <c r="AN115" s="1004"/>
      <c r="AO115" s="1005"/>
      <c r="AP115" s="1007">
        <v>0.1</v>
      </c>
      <c r="AQ115" s="1008"/>
      <c r="AR115" s="1008"/>
      <c r="AS115" s="1008"/>
      <c r="AT115" s="1009"/>
      <c r="AU115" s="1017"/>
      <c r="AV115" s="1018"/>
      <c r="AW115" s="1018"/>
      <c r="AX115" s="1018"/>
      <c r="AY115" s="1018"/>
      <c r="AZ115" s="893" t="s">
        <v>461</v>
      </c>
      <c r="BA115" s="828"/>
      <c r="BB115" s="828"/>
      <c r="BC115" s="828"/>
      <c r="BD115" s="828"/>
      <c r="BE115" s="828"/>
      <c r="BF115" s="828"/>
      <c r="BG115" s="828"/>
      <c r="BH115" s="828"/>
      <c r="BI115" s="828"/>
      <c r="BJ115" s="828"/>
      <c r="BK115" s="828"/>
      <c r="BL115" s="828"/>
      <c r="BM115" s="828"/>
      <c r="BN115" s="828"/>
      <c r="BO115" s="828"/>
      <c r="BP115" s="829"/>
      <c r="BQ115" s="894">
        <v>196360</v>
      </c>
      <c r="BR115" s="895"/>
      <c r="BS115" s="895"/>
      <c r="BT115" s="895"/>
      <c r="BU115" s="895"/>
      <c r="BV115" s="895">
        <v>207047</v>
      </c>
      <c r="BW115" s="895"/>
      <c r="BX115" s="895"/>
      <c r="BY115" s="895"/>
      <c r="BZ115" s="895"/>
      <c r="CA115" s="895">
        <v>303382</v>
      </c>
      <c r="CB115" s="895"/>
      <c r="CC115" s="895"/>
      <c r="CD115" s="895"/>
      <c r="CE115" s="895"/>
      <c r="CF115" s="956">
        <v>0.3</v>
      </c>
      <c r="CG115" s="957"/>
      <c r="CH115" s="957"/>
      <c r="CI115" s="957"/>
      <c r="CJ115" s="957"/>
      <c r="CK115" s="1012"/>
      <c r="CL115" s="899"/>
      <c r="CM115" s="893" t="s">
        <v>462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391</v>
      </c>
      <c r="DH115" s="858"/>
      <c r="DI115" s="858"/>
      <c r="DJ115" s="858"/>
      <c r="DK115" s="859"/>
      <c r="DL115" s="860" t="s">
        <v>446</v>
      </c>
      <c r="DM115" s="858"/>
      <c r="DN115" s="858"/>
      <c r="DO115" s="858"/>
      <c r="DP115" s="859"/>
      <c r="DQ115" s="860" t="s">
        <v>242</v>
      </c>
      <c r="DR115" s="858"/>
      <c r="DS115" s="858"/>
      <c r="DT115" s="858"/>
      <c r="DU115" s="859"/>
      <c r="DV115" s="905" t="s">
        <v>391</v>
      </c>
      <c r="DW115" s="906"/>
      <c r="DX115" s="906"/>
      <c r="DY115" s="906"/>
      <c r="DZ115" s="907"/>
    </row>
    <row r="116" spans="1:130" s="246" customFormat="1" ht="26.25" customHeight="1" x14ac:dyDescent="0.15">
      <c r="A116" s="1001"/>
      <c r="B116" s="1002"/>
      <c r="C116" s="961" t="s">
        <v>463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242</v>
      </c>
      <c r="AB116" s="858"/>
      <c r="AC116" s="858"/>
      <c r="AD116" s="858"/>
      <c r="AE116" s="859"/>
      <c r="AF116" s="860" t="s">
        <v>242</v>
      </c>
      <c r="AG116" s="858"/>
      <c r="AH116" s="858"/>
      <c r="AI116" s="858"/>
      <c r="AJ116" s="859"/>
      <c r="AK116" s="860" t="s">
        <v>391</v>
      </c>
      <c r="AL116" s="858"/>
      <c r="AM116" s="858"/>
      <c r="AN116" s="858"/>
      <c r="AO116" s="859"/>
      <c r="AP116" s="905" t="s">
        <v>242</v>
      </c>
      <c r="AQ116" s="906"/>
      <c r="AR116" s="906"/>
      <c r="AS116" s="906"/>
      <c r="AT116" s="907"/>
      <c r="AU116" s="1017"/>
      <c r="AV116" s="1018"/>
      <c r="AW116" s="1018"/>
      <c r="AX116" s="1018"/>
      <c r="AY116" s="1018"/>
      <c r="AZ116" s="944" t="s">
        <v>464</v>
      </c>
      <c r="BA116" s="945"/>
      <c r="BB116" s="945"/>
      <c r="BC116" s="945"/>
      <c r="BD116" s="945"/>
      <c r="BE116" s="945"/>
      <c r="BF116" s="945"/>
      <c r="BG116" s="945"/>
      <c r="BH116" s="945"/>
      <c r="BI116" s="945"/>
      <c r="BJ116" s="945"/>
      <c r="BK116" s="945"/>
      <c r="BL116" s="945"/>
      <c r="BM116" s="945"/>
      <c r="BN116" s="945"/>
      <c r="BO116" s="945"/>
      <c r="BP116" s="946"/>
      <c r="BQ116" s="894" t="s">
        <v>391</v>
      </c>
      <c r="BR116" s="895"/>
      <c r="BS116" s="895"/>
      <c r="BT116" s="895"/>
      <c r="BU116" s="895"/>
      <c r="BV116" s="895" t="s">
        <v>242</v>
      </c>
      <c r="BW116" s="895"/>
      <c r="BX116" s="895"/>
      <c r="BY116" s="895"/>
      <c r="BZ116" s="895"/>
      <c r="CA116" s="895" t="s">
        <v>391</v>
      </c>
      <c r="CB116" s="895"/>
      <c r="CC116" s="895"/>
      <c r="CD116" s="895"/>
      <c r="CE116" s="895"/>
      <c r="CF116" s="956" t="s">
        <v>446</v>
      </c>
      <c r="CG116" s="957"/>
      <c r="CH116" s="957"/>
      <c r="CI116" s="957"/>
      <c r="CJ116" s="957"/>
      <c r="CK116" s="1012"/>
      <c r="CL116" s="899"/>
      <c r="CM116" s="902" t="s">
        <v>465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391</v>
      </c>
      <c r="DH116" s="858"/>
      <c r="DI116" s="858"/>
      <c r="DJ116" s="858"/>
      <c r="DK116" s="859"/>
      <c r="DL116" s="860" t="s">
        <v>391</v>
      </c>
      <c r="DM116" s="858"/>
      <c r="DN116" s="858"/>
      <c r="DO116" s="858"/>
      <c r="DP116" s="859"/>
      <c r="DQ116" s="860" t="s">
        <v>242</v>
      </c>
      <c r="DR116" s="858"/>
      <c r="DS116" s="858"/>
      <c r="DT116" s="858"/>
      <c r="DU116" s="859"/>
      <c r="DV116" s="905" t="s">
        <v>391</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466</v>
      </c>
      <c r="Z117" s="984"/>
      <c r="AA117" s="989">
        <v>25499513</v>
      </c>
      <c r="AB117" s="990"/>
      <c r="AC117" s="990"/>
      <c r="AD117" s="990"/>
      <c r="AE117" s="991"/>
      <c r="AF117" s="992">
        <v>24910528</v>
      </c>
      <c r="AG117" s="990"/>
      <c r="AH117" s="990"/>
      <c r="AI117" s="990"/>
      <c r="AJ117" s="991"/>
      <c r="AK117" s="992">
        <v>25406550</v>
      </c>
      <c r="AL117" s="990"/>
      <c r="AM117" s="990"/>
      <c r="AN117" s="990"/>
      <c r="AO117" s="991"/>
      <c r="AP117" s="993"/>
      <c r="AQ117" s="994"/>
      <c r="AR117" s="994"/>
      <c r="AS117" s="994"/>
      <c r="AT117" s="995"/>
      <c r="AU117" s="1017"/>
      <c r="AV117" s="1018"/>
      <c r="AW117" s="1018"/>
      <c r="AX117" s="1018"/>
      <c r="AY117" s="1018"/>
      <c r="AZ117" s="944" t="s">
        <v>467</v>
      </c>
      <c r="BA117" s="945"/>
      <c r="BB117" s="945"/>
      <c r="BC117" s="945"/>
      <c r="BD117" s="945"/>
      <c r="BE117" s="945"/>
      <c r="BF117" s="945"/>
      <c r="BG117" s="945"/>
      <c r="BH117" s="945"/>
      <c r="BI117" s="945"/>
      <c r="BJ117" s="945"/>
      <c r="BK117" s="945"/>
      <c r="BL117" s="945"/>
      <c r="BM117" s="945"/>
      <c r="BN117" s="945"/>
      <c r="BO117" s="945"/>
      <c r="BP117" s="946"/>
      <c r="BQ117" s="894" t="s">
        <v>391</v>
      </c>
      <c r="BR117" s="895"/>
      <c r="BS117" s="895"/>
      <c r="BT117" s="895"/>
      <c r="BU117" s="895"/>
      <c r="BV117" s="895" t="s">
        <v>391</v>
      </c>
      <c r="BW117" s="895"/>
      <c r="BX117" s="895"/>
      <c r="BY117" s="895"/>
      <c r="BZ117" s="895"/>
      <c r="CA117" s="895" t="s">
        <v>391</v>
      </c>
      <c r="CB117" s="895"/>
      <c r="CC117" s="895"/>
      <c r="CD117" s="895"/>
      <c r="CE117" s="895"/>
      <c r="CF117" s="956" t="s">
        <v>391</v>
      </c>
      <c r="CG117" s="957"/>
      <c r="CH117" s="957"/>
      <c r="CI117" s="957"/>
      <c r="CJ117" s="957"/>
      <c r="CK117" s="1012"/>
      <c r="CL117" s="899"/>
      <c r="CM117" s="902" t="s">
        <v>468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391</v>
      </c>
      <c r="DH117" s="858"/>
      <c r="DI117" s="858"/>
      <c r="DJ117" s="858"/>
      <c r="DK117" s="859"/>
      <c r="DL117" s="860" t="s">
        <v>446</v>
      </c>
      <c r="DM117" s="858"/>
      <c r="DN117" s="858"/>
      <c r="DO117" s="858"/>
      <c r="DP117" s="859"/>
      <c r="DQ117" s="860" t="s">
        <v>391</v>
      </c>
      <c r="DR117" s="858"/>
      <c r="DS117" s="858"/>
      <c r="DT117" s="858"/>
      <c r="DU117" s="859"/>
      <c r="DV117" s="905" t="s">
        <v>391</v>
      </c>
      <c r="DW117" s="906"/>
      <c r="DX117" s="906"/>
      <c r="DY117" s="906"/>
      <c r="DZ117" s="907"/>
    </row>
    <row r="118" spans="1:130" s="246" customFormat="1" ht="26.25" customHeight="1" x14ac:dyDescent="0.15">
      <c r="A118" s="982" t="s">
        <v>440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438</v>
      </c>
      <c r="AB118" s="983"/>
      <c r="AC118" s="983"/>
      <c r="AD118" s="983"/>
      <c r="AE118" s="984"/>
      <c r="AF118" s="985" t="s">
        <v>305</v>
      </c>
      <c r="AG118" s="983"/>
      <c r="AH118" s="983"/>
      <c r="AI118" s="983"/>
      <c r="AJ118" s="984"/>
      <c r="AK118" s="985" t="s">
        <v>304</v>
      </c>
      <c r="AL118" s="983"/>
      <c r="AM118" s="983"/>
      <c r="AN118" s="983"/>
      <c r="AO118" s="984"/>
      <c r="AP118" s="986" t="s">
        <v>439</v>
      </c>
      <c r="AQ118" s="987"/>
      <c r="AR118" s="987"/>
      <c r="AS118" s="987"/>
      <c r="AT118" s="988"/>
      <c r="AU118" s="1017"/>
      <c r="AV118" s="1018"/>
      <c r="AW118" s="1018"/>
      <c r="AX118" s="1018"/>
      <c r="AY118" s="1018"/>
      <c r="AZ118" s="960" t="s">
        <v>469</v>
      </c>
      <c r="BA118" s="961"/>
      <c r="BB118" s="961"/>
      <c r="BC118" s="961"/>
      <c r="BD118" s="961"/>
      <c r="BE118" s="961"/>
      <c r="BF118" s="961"/>
      <c r="BG118" s="961"/>
      <c r="BH118" s="961"/>
      <c r="BI118" s="961"/>
      <c r="BJ118" s="961"/>
      <c r="BK118" s="961"/>
      <c r="BL118" s="961"/>
      <c r="BM118" s="961"/>
      <c r="BN118" s="961"/>
      <c r="BO118" s="961"/>
      <c r="BP118" s="962"/>
      <c r="BQ118" s="963" t="s">
        <v>457</v>
      </c>
      <c r="BR118" s="926"/>
      <c r="BS118" s="926"/>
      <c r="BT118" s="926"/>
      <c r="BU118" s="926"/>
      <c r="BV118" s="926" t="s">
        <v>457</v>
      </c>
      <c r="BW118" s="926"/>
      <c r="BX118" s="926"/>
      <c r="BY118" s="926"/>
      <c r="BZ118" s="926"/>
      <c r="CA118" s="926" t="s">
        <v>391</v>
      </c>
      <c r="CB118" s="926"/>
      <c r="CC118" s="926"/>
      <c r="CD118" s="926"/>
      <c r="CE118" s="926"/>
      <c r="CF118" s="956" t="s">
        <v>457</v>
      </c>
      <c r="CG118" s="957"/>
      <c r="CH118" s="957"/>
      <c r="CI118" s="957"/>
      <c r="CJ118" s="957"/>
      <c r="CK118" s="1012"/>
      <c r="CL118" s="899"/>
      <c r="CM118" s="902" t="s">
        <v>470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457</v>
      </c>
      <c r="DH118" s="858"/>
      <c r="DI118" s="858"/>
      <c r="DJ118" s="858"/>
      <c r="DK118" s="859"/>
      <c r="DL118" s="860" t="s">
        <v>457</v>
      </c>
      <c r="DM118" s="858"/>
      <c r="DN118" s="858"/>
      <c r="DO118" s="858"/>
      <c r="DP118" s="859"/>
      <c r="DQ118" s="860" t="s">
        <v>457</v>
      </c>
      <c r="DR118" s="858"/>
      <c r="DS118" s="858"/>
      <c r="DT118" s="858"/>
      <c r="DU118" s="859"/>
      <c r="DV118" s="905" t="s">
        <v>457</v>
      </c>
      <c r="DW118" s="906"/>
      <c r="DX118" s="906"/>
      <c r="DY118" s="906"/>
      <c r="DZ118" s="907"/>
    </row>
    <row r="119" spans="1:130" s="246" customFormat="1" ht="26.25" customHeight="1" x14ac:dyDescent="0.15">
      <c r="A119" s="896" t="s">
        <v>443</v>
      </c>
      <c r="B119" s="897"/>
      <c r="C119" s="972" t="s">
        <v>444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v>55805</v>
      </c>
      <c r="AB119" s="976"/>
      <c r="AC119" s="976"/>
      <c r="AD119" s="976"/>
      <c r="AE119" s="977"/>
      <c r="AF119" s="978">
        <v>55805</v>
      </c>
      <c r="AG119" s="976"/>
      <c r="AH119" s="976"/>
      <c r="AI119" s="976"/>
      <c r="AJ119" s="977"/>
      <c r="AK119" s="978">
        <v>55805</v>
      </c>
      <c r="AL119" s="976"/>
      <c r="AM119" s="976"/>
      <c r="AN119" s="976"/>
      <c r="AO119" s="977"/>
      <c r="AP119" s="979">
        <v>0</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471</v>
      </c>
      <c r="BP119" s="959"/>
      <c r="BQ119" s="963">
        <v>335799156</v>
      </c>
      <c r="BR119" s="926"/>
      <c r="BS119" s="926"/>
      <c r="BT119" s="926"/>
      <c r="BU119" s="926"/>
      <c r="BV119" s="926">
        <v>332275712</v>
      </c>
      <c r="BW119" s="926"/>
      <c r="BX119" s="926"/>
      <c r="BY119" s="926"/>
      <c r="BZ119" s="926"/>
      <c r="CA119" s="926">
        <v>327444090</v>
      </c>
      <c r="CB119" s="926"/>
      <c r="CC119" s="926"/>
      <c r="CD119" s="926"/>
      <c r="CE119" s="926"/>
      <c r="CF119" s="824"/>
      <c r="CG119" s="825"/>
      <c r="CH119" s="825"/>
      <c r="CI119" s="825"/>
      <c r="CJ119" s="915"/>
      <c r="CK119" s="1013"/>
      <c r="CL119" s="901"/>
      <c r="CM119" s="919" t="s">
        <v>472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473</v>
      </c>
      <c r="DH119" s="841"/>
      <c r="DI119" s="841"/>
      <c r="DJ119" s="841"/>
      <c r="DK119" s="842"/>
      <c r="DL119" s="843" t="s">
        <v>473</v>
      </c>
      <c r="DM119" s="841"/>
      <c r="DN119" s="841"/>
      <c r="DO119" s="841"/>
      <c r="DP119" s="842"/>
      <c r="DQ119" s="843" t="s">
        <v>242</v>
      </c>
      <c r="DR119" s="841"/>
      <c r="DS119" s="841"/>
      <c r="DT119" s="841"/>
      <c r="DU119" s="842"/>
      <c r="DV119" s="929" t="s">
        <v>242</v>
      </c>
      <c r="DW119" s="930"/>
      <c r="DX119" s="930"/>
      <c r="DY119" s="930"/>
      <c r="DZ119" s="931"/>
    </row>
    <row r="120" spans="1:130" s="246" customFormat="1" ht="26.25" customHeight="1" x14ac:dyDescent="0.15">
      <c r="A120" s="898"/>
      <c r="B120" s="899"/>
      <c r="C120" s="902" t="s">
        <v>448</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242</v>
      </c>
      <c r="AB120" s="858"/>
      <c r="AC120" s="858"/>
      <c r="AD120" s="858"/>
      <c r="AE120" s="859"/>
      <c r="AF120" s="860" t="s">
        <v>242</v>
      </c>
      <c r="AG120" s="858"/>
      <c r="AH120" s="858"/>
      <c r="AI120" s="858"/>
      <c r="AJ120" s="859"/>
      <c r="AK120" s="860" t="s">
        <v>474</v>
      </c>
      <c r="AL120" s="858"/>
      <c r="AM120" s="858"/>
      <c r="AN120" s="858"/>
      <c r="AO120" s="859"/>
      <c r="AP120" s="905" t="s">
        <v>473</v>
      </c>
      <c r="AQ120" s="906"/>
      <c r="AR120" s="906"/>
      <c r="AS120" s="906"/>
      <c r="AT120" s="907"/>
      <c r="AU120" s="964" t="s">
        <v>475</v>
      </c>
      <c r="AV120" s="965"/>
      <c r="AW120" s="965"/>
      <c r="AX120" s="965"/>
      <c r="AY120" s="966"/>
      <c r="AZ120" s="941" t="s">
        <v>476</v>
      </c>
      <c r="BA120" s="886"/>
      <c r="BB120" s="886"/>
      <c r="BC120" s="886"/>
      <c r="BD120" s="886"/>
      <c r="BE120" s="886"/>
      <c r="BF120" s="886"/>
      <c r="BG120" s="886"/>
      <c r="BH120" s="886"/>
      <c r="BI120" s="886"/>
      <c r="BJ120" s="886"/>
      <c r="BK120" s="886"/>
      <c r="BL120" s="886"/>
      <c r="BM120" s="886"/>
      <c r="BN120" s="886"/>
      <c r="BO120" s="886"/>
      <c r="BP120" s="887"/>
      <c r="BQ120" s="942">
        <v>51660638</v>
      </c>
      <c r="BR120" s="923"/>
      <c r="BS120" s="923"/>
      <c r="BT120" s="923"/>
      <c r="BU120" s="923"/>
      <c r="BV120" s="923">
        <v>51157107</v>
      </c>
      <c r="BW120" s="923"/>
      <c r="BX120" s="923"/>
      <c r="BY120" s="923"/>
      <c r="BZ120" s="923"/>
      <c r="CA120" s="923">
        <v>49711108</v>
      </c>
      <c r="CB120" s="923"/>
      <c r="CC120" s="923"/>
      <c r="CD120" s="923"/>
      <c r="CE120" s="923"/>
      <c r="CF120" s="947">
        <v>43.7</v>
      </c>
      <c r="CG120" s="948"/>
      <c r="CH120" s="948"/>
      <c r="CI120" s="948"/>
      <c r="CJ120" s="948"/>
      <c r="CK120" s="949" t="s">
        <v>477</v>
      </c>
      <c r="CL120" s="933"/>
      <c r="CM120" s="933"/>
      <c r="CN120" s="933"/>
      <c r="CO120" s="934"/>
      <c r="CP120" s="953" t="s">
        <v>478</v>
      </c>
      <c r="CQ120" s="954"/>
      <c r="CR120" s="954"/>
      <c r="CS120" s="954"/>
      <c r="CT120" s="954"/>
      <c r="CU120" s="954"/>
      <c r="CV120" s="954"/>
      <c r="CW120" s="954"/>
      <c r="CX120" s="954"/>
      <c r="CY120" s="954"/>
      <c r="CZ120" s="954"/>
      <c r="DA120" s="954"/>
      <c r="DB120" s="954"/>
      <c r="DC120" s="954"/>
      <c r="DD120" s="954"/>
      <c r="DE120" s="954"/>
      <c r="DF120" s="955"/>
      <c r="DG120" s="942">
        <v>11234825</v>
      </c>
      <c r="DH120" s="923"/>
      <c r="DI120" s="923"/>
      <c r="DJ120" s="923"/>
      <c r="DK120" s="923"/>
      <c r="DL120" s="923">
        <v>11260712</v>
      </c>
      <c r="DM120" s="923"/>
      <c r="DN120" s="923"/>
      <c r="DO120" s="923"/>
      <c r="DP120" s="923"/>
      <c r="DQ120" s="923">
        <v>9089798</v>
      </c>
      <c r="DR120" s="923"/>
      <c r="DS120" s="923"/>
      <c r="DT120" s="923"/>
      <c r="DU120" s="923"/>
      <c r="DV120" s="924">
        <v>8</v>
      </c>
      <c r="DW120" s="924"/>
      <c r="DX120" s="924"/>
      <c r="DY120" s="924"/>
      <c r="DZ120" s="925"/>
    </row>
    <row r="121" spans="1:130" s="246" customFormat="1" ht="26.25" customHeight="1" x14ac:dyDescent="0.15">
      <c r="A121" s="898"/>
      <c r="B121" s="899"/>
      <c r="C121" s="944" t="s">
        <v>479</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242</v>
      </c>
      <c r="AB121" s="858"/>
      <c r="AC121" s="858"/>
      <c r="AD121" s="858"/>
      <c r="AE121" s="859"/>
      <c r="AF121" s="860" t="s">
        <v>242</v>
      </c>
      <c r="AG121" s="858"/>
      <c r="AH121" s="858"/>
      <c r="AI121" s="858"/>
      <c r="AJ121" s="859"/>
      <c r="AK121" s="860" t="s">
        <v>242</v>
      </c>
      <c r="AL121" s="858"/>
      <c r="AM121" s="858"/>
      <c r="AN121" s="858"/>
      <c r="AO121" s="859"/>
      <c r="AP121" s="905" t="s">
        <v>242</v>
      </c>
      <c r="AQ121" s="906"/>
      <c r="AR121" s="906"/>
      <c r="AS121" s="906"/>
      <c r="AT121" s="907"/>
      <c r="AU121" s="967"/>
      <c r="AV121" s="968"/>
      <c r="AW121" s="968"/>
      <c r="AX121" s="968"/>
      <c r="AY121" s="969"/>
      <c r="AZ121" s="893" t="s">
        <v>480</v>
      </c>
      <c r="BA121" s="828"/>
      <c r="BB121" s="828"/>
      <c r="BC121" s="828"/>
      <c r="BD121" s="828"/>
      <c r="BE121" s="828"/>
      <c r="BF121" s="828"/>
      <c r="BG121" s="828"/>
      <c r="BH121" s="828"/>
      <c r="BI121" s="828"/>
      <c r="BJ121" s="828"/>
      <c r="BK121" s="828"/>
      <c r="BL121" s="828"/>
      <c r="BM121" s="828"/>
      <c r="BN121" s="828"/>
      <c r="BO121" s="828"/>
      <c r="BP121" s="829"/>
      <c r="BQ121" s="894">
        <v>55861609</v>
      </c>
      <c r="BR121" s="895"/>
      <c r="BS121" s="895"/>
      <c r="BT121" s="895"/>
      <c r="BU121" s="895"/>
      <c r="BV121" s="895">
        <v>58993243</v>
      </c>
      <c r="BW121" s="895"/>
      <c r="BX121" s="895"/>
      <c r="BY121" s="895"/>
      <c r="BZ121" s="895"/>
      <c r="CA121" s="895">
        <v>55361045</v>
      </c>
      <c r="CB121" s="895"/>
      <c r="CC121" s="895"/>
      <c r="CD121" s="895"/>
      <c r="CE121" s="895"/>
      <c r="CF121" s="956">
        <v>48.7</v>
      </c>
      <c r="CG121" s="957"/>
      <c r="CH121" s="957"/>
      <c r="CI121" s="957"/>
      <c r="CJ121" s="957"/>
      <c r="CK121" s="950"/>
      <c r="CL121" s="936"/>
      <c r="CM121" s="936"/>
      <c r="CN121" s="936"/>
      <c r="CO121" s="937"/>
      <c r="CP121" s="916" t="s">
        <v>481</v>
      </c>
      <c r="CQ121" s="917"/>
      <c r="CR121" s="917"/>
      <c r="CS121" s="917"/>
      <c r="CT121" s="917"/>
      <c r="CU121" s="917"/>
      <c r="CV121" s="917"/>
      <c r="CW121" s="917"/>
      <c r="CX121" s="917"/>
      <c r="CY121" s="917"/>
      <c r="CZ121" s="917"/>
      <c r="DA121" s="917"/>
      <c r="DB121" s="917"/>
      <c r="DC121" s="917"/>
      <c r="DD121" s="917"/>
      <c r="DE121" s="917"/>
      <c r="DF121" s="918"/>
      <c r="DG121" s="894">
        <v>8771610</v>
      </c>
      <c r="DH121" s="895"/>
      <c r="DI121" s="895"/>
      <c r="DJ121" s="895"/>
      <c r="DK121" s="895"/>
      <c r="DL121" s="895">
        <v>8293973</v>
      </c>
      <c r="DM121" s="895"/>
      <c r="DN121" s="895"/>
      <c r="DO121" s="895"/>
      <c r="DP121" s="895"/>
      <c r="DQ121" s="895">
        <v>7783990</v>
      </c>
      <c r="DR121" s="895"/>
      <c r="DS121" s="895"/>
      <c r="DT121" s="895"/>
      <c r="DU121" s="895"/>
      <c r="DV121" s="872">
        <v>6.8</v>
      </c>
      <c r="DW121" s="872"/>
      <c r="DX121" s="872"/>
      <c r="DY121" s="872"/>
      <c r="DZ121" s="873"/>
    </row>
    <row r="122" spans="1:130" s="246" customFormat="1" ht="26.25" customHeight="1" x14ac:dyDescent="0.15">
      <c r="A122" s="898"/>
      <c r="B122" s="899"/>
      <c r="C122" s="902" t="s">
        <v>459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242</v>
      </c>
      <c r="AB122" s="858"/>
      <c r="AC122" s="858"/>
      <c r="AD122" s="858"/>
      <c r="AE122" s="859"/>
      <c r="AF122" s="860" t="s">
        <v>242</v>
      </c>
      <c r="AG122" s="858"/>
      <c r="AH122" s="858"/>
      <c r="AI122" s="858"/>
      <c r="AJ122" s="859"/>
      <c r="AK122" s="860" t="s">
        <v>242</v>
      </c>
      <c r="AL122" s="858"/>
      <c r="AM122" s="858"/>
      <c r="AN122" s="858"/>
      <c r="AO122" s="859"/>
      <c r="AP122" s="905" t="s">
        <v>242</v>
      </c>
      <c r="AQ122" s="906"/>
      <c r="AR122" s="906"/>
      <c r="AS122" s="906"/>
      <c r="AT122" s="907"/>
      <c r="AU122" s="967"/>
      <c r="AV122" s="968"/>
      <c r="AW122" s="968"/>
      <c r="AX122" s="968"/>
      <c r="AY122" s="969"/>
      <c r="AZ122" s="960" t="s">
        <v>482</v>
      </c>
      <c r="BA122" s="961"/>
      <c r="BB122" s="961"/>
      <c r="BC122" s="961"/>
      <c r="BD122" s="961"/>
      <c r="BE122" s="961"/>
      <c r="BF122" s="961"/>
      <c r="BG122" s="961"/>
      <c r="BH122" s="961"/>
      <c r="BI122" s="961"/>
      <c r="BJ122" s="961"/>
      <c r="BK122" s="961"/>
      <c r="BL122" s="961"/>
      <c r="BM122" s="961"/>
      <c r="BN122" s="961"/>
      <c r="BO122" s="961"/>
      <c r="BP122" s="962"/>
      <c r="BQ122" s="963">
        <v>201018535</v>
      </c>
      <c r="BR122" s="926"/>
      <c r="BS122" s="926"/>
      <c r="BT122" s="926"/>
      <c r="BU122" s="926"/>
      <c r="BV122" s="926">
        <v>198454808</v>
      </c>
      <c r="BW122" s="926"/>
      <c r="BX122" s="926"/>
      <c r="BY122" s="926"/>
      <c r="BZ122" s="926"/>
      <c r="CA122" s="926">
        <v>195134150</v>
      </c>
      <c r="CB122" s="926"/>
      <c r="CC122" s="926"/>
      <c r="CD122" s="926"/>
      <c r="CE122" s="926"/>
      <c r="CF122" s="927">
        <v>171.7</v>
      </c>
      <c r="CG122" s="928"/>
      <c r="CH122" s="928"/>
      <c r="CI122" s="928"/>
      <c r="CJ122" s="928"/>
      <c r="CK122" s="950"/>
      <c r="CL122" s="936"/>
      <c r="CM122" s="936"/>
      <c r="CN122" s="936"/>
      <c r="CO122" s="937"/>
      <c r="CP122" s="916" t="s">
        <v>483</v>
      </c>
      <c r="CQ122" s="917"/>
      <c r="CR122" s="917"/>
      <c r="CS122" s="917"/>
      <c r="CT122" s="917"/>
      <c r="CU122" s="917"/>
      <c r="CV122" s="917"/>
      <c r="CW122" s="917"/>
      <c r="CX122" s="917"/>
      <c r="CY122" s="917"/>
      <c r="CZ122" s="917"/>
      <c r="DA122" s="917"/>
      <c r="DB122" s="917"/>
      <c r="DC122" s="917"/>
      <c r="DD122" s="917"/>
      <c r="DE122" s="917"/>
      <c r="DF122" s="918"/>
      <c r="DG122" s="894">
        <v>2827959</v>
      </c>
      <c r="DH122" s="895"/>
      <c r="DI122" s="895"/>
      <c r="DJ122" s="895"/>
      <c r="DK122" s="895"/>
      <c r="DL122" s="895">
        <v>4984071</v>
      </c>
      <c r="DM122" s="895"/>
      <c r="DN122" s="895"/>
      <c r="DO122" s="895"/>
      <c r="DP122" s="895"/>
      <c r="DQ122" s="895">
        <v>5868962</v>
      </c>
      <c r="DR122" s="895"/>
      <c r="DS122" s="895"/>
      <c r="DT122" s="895"/>
      <c r="DU122" s="895"/>
      <c r="DV122" s="872">
        <v>5.2</v>
      </c>
      <c r="DW122" s="872"/>
      <c r="DX122" s="872"/>
      <c r="DY122" s="872"/>
      <c r="DZ122" s="873"/>
    </row>
    <row r="123" spans="1:130" s="246" customFormat="1" ht="26.25" customHeight="1" x14ac:dyDescent="0.15">
      <c r="A123" s="898"/>
      <c r="B123" s="899"/>
      <c r="C123" s="902" t="s">
        <v>465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242</v>
      </c>
      <c r="AB123" s="858"/>
      <c r="AC123" s="858"/>
      <c r="AD123" s="858"/>
      <c r="AE123" s="859"/>
      <c r="AF123" s="860" t="s">
        <v>242</v>
      </c>
      <c r="AG123" s="858"/>
      <c r="AH123" s="858"/>
      <c r="AI123" s="858"/>
      <c r="AJ123" s="859"/>
      <c r="AK123" s="860" t="s">
        <v>242</v>
      </c>
      <c r="AL123" s="858"/>
      <c r="AM123" s="858"/>
      <c r="AN123" s="858"/>
      <c r="AO123" s="859"/>
      <c r="AP123" s="905" t="s">
        <v>242</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484</v>
      </c>
      <c r="BP123" s="959"/>
      <c r="BQ123" s="913">
        <v>308540782</v>
      </c>
      <c r="BR123" s="914"/>
      <c r="BS123" s="914"/>
      <c r="BT123" s="914"/>
      <c r="BU123" s="914"/>
      <c r="BV123" s="914">
        <v>308605158</v>
      </c>
      <c r="BW123" s="914"/>
      <c r="BX123" s="914"/>
      <c r="BY123" s="914"/>
      <c r="BZ123" s="914"/>
      <c r="CA123" s="914">
        <v>300206303</v>
      </c>
      <c r="CB123" s="914"/>
      <c r="CC123" s="914"/>
      <c r="CD123" s="914"/>
      <c r="CE123" s="914"/>
      <c r="CF123" s="824"/>
      <c r="CG123" s="825"/>
      <c r="CH123" s="825"/>
      <c r="CI123" s="825"/>
      <c r="CJ123" s="915"/>
      <c r="CK123" s="950"/>
      <c r="CL123" s="936"/>
      <c r="CM123" s="936"/>
      <c r="CN123" s="936"/>
      <c r="CO123" s="937"/>
      <c r="CP123" s="916" t="s">
        <v>485</v>
      </c>
      <c r="CQ123" s="917"/>
      <c r="CR123" s="917"/>
      <c r="CS123" s="917"/>
      <c r="CT123" s="917"/>
      <c r="CU123" s="917"/>
      <c r="CV123" s="917"/>
      <c r="CW123" s="917"/>
      <c r="CX123" s="917"/>
      <c r="CY123" s="917"/>
      <c r="CZ123" s="917"/>
      <c r="DA123" s="917"/>
      <c r="DB123" s="917"/>
      <c r="DC123" s="917"/>
      <c r="DD123" s="917"/>
      <c r="DE123" s="917"/>
      <c r="DF123" s="918"/>
      <c r="DG123" s="857">
        <v>1516664</v>
      </c>
      <c r="DH123" s="858"/>
      <c r="DI123" s="858"/>
      <c r="DJ123" s="858"/>
      <c r="DK123" s="859"/>
      <c r="DL123" s="860">
        <v>1464763</v>
      </c>
      <c r="DM123" s="858"/>
      <c r="DN123" s="858"/>
      <c r="DO123" s="858"/>
      <c r="DP123" s="859"/>
      <c r="DQ123" s="860">
        <v>1384419</v>
      </c>
      <c r="DR123" s="858"/>
      <c r="DS123" s="858"/>
      <c r="DT123" s="858"/>
      <c r="DU123" s="859"/>
      <c r="DV123" s="905">
        <v>1.2</v>
      </c>
      <c r="DW123" s="906"/>
      <c r="DX123" s="906"/>
      <c r="DY123" s="906"/>
      <c r="DZ123" s="907"/>
    </row>
    <row r="124" spans="1:130" s="246" customFormat="1" ht="26.25" customHeight="1" thickBot="1" x14ac:dyDescent="0.2">
      <c r="A124" s="898"/>
      <c r="B124" s="899"/>
      <c r="C124" s="902" t="s">
        <v>468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242</v>
      </c>
      <c r="AB124" s="858"/>
      <c r="AC124" s="858"/>
      <c r="AD124" s="858"/>
      <c r="AE124" s="859"/>
      <c r="AF124" s="860" t="s">
        <v>242</v>
      </c>
      <c r="AG124" s="858"/>
      <c r="AH124" s="858"/>
      <c r="AI124" s="858"/>
      <c r="AJ124" s="859"/>
      <c r="AK124" s="860" t="s">
        <v>242</v>
      </c>
      <c r="AL124" s="858"/>
      <c r="AM124" s="858"/>
      <c r="AN124" s="858"/>
      <c r="AO124" s="859"/>
      <c r="AP124" s="905" t="s">
        <v>242</v>
      </c>
      <c r="AQ124" s="906"/>
      <c r="AR124" s="906"/>
      <c r="AS124" s="906"/>
      <c r="AT124" s="907"/>
      <c r="AU124" s="908" t="s">
        <v>486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24.2</v>
      </c>
      <c r="BR124" s="912"/>
      <c r="BS124" s="912"/>
      <c r="BT124" s="912"/>
      <c r="BU124" s="912"/>
      <c r="BV124" s="912">
        <v>21</v>
      </c>
      <c r="BW124" s="912"/>
      <c r="BX124" s="912"/>
      <c r="BY124" s="912"/>
      <c r="BZ124" s="912"/>
      <c r="CA124" s="912">
        <v>23.9</v>
      </c>
      <c r="CB124" s="912"/>
      <c r="CC124" s="912"/>
      <c r="CD124" s="912"/>
      <c r="CE124" s="912"/>
      <c r="CF124" s="802"/>
      <c r="CG124" s="803"/>
      <c r="CH124" s="803"/>
      <c r="CI124" s="803"/>
      <c r="CJ124" s="943"/>
      <c r="CK124" s="951"/>
      <c r="CL124" s="951"/>
      <c r="CM124" s="951"/>
      <c r="CN124" s="951"/>
      <c r="CO124" s="952"/>
      <c r="CP124" s="916" t="s">
        <v>487</v>
      </c>
      <c r="CQ124" s="917"/>
      <c r="CR124" s="917"/>
      <c r="CS124" s="917"/>
      <c r="CT124" s="917"/>
      <c r="CU124" s="917"/>
      <c r="CV124" s="917"/>
      <c r="CW124" s="917"/>
      <c r="CX124" s="917"/>
      <c r="CY124" s="917"/>
      <c r="CZ124" s="917"/>
      <c r="DA124" s="917"/>
      <c r="DB124" s="917"/>
      <c r="DC124" s="917"/>
      <c r="DD124" s="917"/>
      <c r="DE124" s="917"/>
      <c r="DF124" s="918"/>
      <c r="DG124" s="840">
        <v>172086</v>
      </c>
      <c r="DH124" s="841"/>
      <c r="DI124" s="841"/>
      <c r="DJ124" s="841"/>
      <c r="DK124" s="842"/>
      <c r="DL124" s="843">
        <v>219497</v>
      </c>
      <c r="DM124" s="841"/>
      <c r="DN124" s="841"/>
      <c r="DO124" s="841"/>
      <c r="DP124" s="842"/>
      <c r="DQ124" s="843">
        <v>271945</v>
      </c>
      <c r="DR124" s="841"/>
      <c r="DS124" s="841"/>
      <c r="DT124" s="841"/>
      <c r="DU124" s="842"/>
      <c r="DV124" s="929">
        <v>0.2</v>
      </c>
      <c r="DW124" s="930"/>
      <c r="DX124" s="930"/>
      <c r="DY124" s="930"/>
      <c r="DZ124" s="931"/>
    </row>
    <row r="125" spans="1:130" s="246" customFormat="1" ht="26.25" customHeight="1" x14ac:dyDescent="0.15">
      <c r="A125" s="898"/>
      <c r="B125" s="899"/>
      <c r="C125" s="902" t="s">
        <v>470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242</v>
      </c>
      <c r="AB125" s="858"/>
      <c r="AC125" s="858"/>
      <c r="AD125" s="858"/>
      <c r="AE125" s="859"/>
      <c r="AF125" s="860" t="s">
        <v>242</v>
      </c>
      <c r="AG125" s="858"/>
      <c r="AH125" s="858"/>
      <c r="AI125" s="858"/>
      <c r="AJ125" s="859"/>
      <c r="AK125" s="860" t="s">
        <v>242</v>
      </c>
      <c r="AL125" s="858"/>
      <c r="AM125" s="858"/>
      <c r="AN125" s="858"/>
      <c r="AO125" s="859"/>
      <c r="AP125" s="905" t="s">
        <v>242</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488</v>
      </c>
      <c r="CL125" s="933"/>
      <c r="CM125" s="933"/>
      <c r="CN125" s="933"/>
      <c r="CO125" s="934"/>
      <c r="CP125" s="941" t="s">
        <v>489</v>
      </c>
      <c r="CQ125" s="886"/>
      <c r="CR125" s="886"/>
      <c r="CS125" s="886"/>
      <c r="CT125" s="886"/>
      <c r="CU125" s="886"/>
      <c r="CV125" s="886"/>
      <c r="CW125" s="886"/>
      <c r="CX125" s="886"/>
      <c r="CY125" s="886"/>
      <c r="CZ125" s="886"/>
      <c r="DA125" s="886"/>
      <c r="DB125" s="886"/>
      <c r="DC125" s="886"/>
      <c r="DD125" s="886"/>
      <c r="DE125" s="886"/>
      <c r="DF125" s="887"/>
      <c r="DG125" s="942" t="s">
        <v>242</v>
      </c>
      <c r="DH125" s="923"/>
      <c r="DI125" s="923"/>
      <c r="DJ125" s="923"/>
      <c r="DK125" s="923"/>
      <c r="DL125" s="923" t="s">
        <v>473</v>
      </c>
      <c r="DM125" s="923"/>
      <c r="DN125" s="923"/>
      <c r="DO125" s="923"/>
      <c r="DP125" s="923"/>
      <c r="DQ125" s="923" t="s">
        <v>242</v>
      </c>
      <c r="DR125" s="923"/>
      <c r="DS125" s="923"/>
      <c r="DT125" s="923"/>
      <c r="DU125" s="923"/>
      <c r="DV125" s="924" t="s">
        <v>242</v>
      </c>
      <c r="DW125" s="924"/>
      <c r="DX125" s="924"/>
      <c r="DY125" s="924"/>
      <c r="DZ125" s="925"/>
    </row>
    <row r="126" spans="1:130" s="246" customFormat="1" ht="26.25" customHeight="1" thickBot="1" x14ac:dyDescent="0.2">
      <c r="A126" s="898"/>
      <c r="B126" s="899"/>
      <c r="C126" s="902" t="s">
        <v>472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473</v>
      </c>
      <c r="AB126" s="858"/>
      <c r="AC126" s="858"/>
      <c r="AD126" s="858"/>
      <c r="AE126" s="859"/>
      <c r="AF126" s="860" t="s">
        <v>474</v>
      </c>
      <c r="AG126" s="858"/>
      <c r="AH126" s="858"/>
      <c r="AI126" s="858"/>
      <c r="AJ126" s="859"/>
      <c r="AK126" s="860" t="s">
        <v>242</v>
      </c>
      <c r="AL126" s="858"/>
      <c r="AM126" s="858"/>
      <c r="AN126" s="858"/>
      <c r="AO126" s="859"/>
      <c r="AP126" s="905" t="s">
        <v>242</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490</v>
      </c>
      <c r="CQ126" s="828"/>
      <c r="CR126" s="828"/>
      <c r="CS126" s="828"/>
      <c r="CT126" s="828"/>
      <c r="CU126" s="828"/>
      <c r="CV126" s="828"/>
      <c r="CW126" s="828"/>
      <c r="CX126" s="828"/>
      <c r="CY126" s="828"/>
      <c r="CZ126" s="828"/>
      <c r="DA126" s="828"/>
      <c r="DB126" s="828"/>
      <c r="DC126" s="828"/>
      <c r="DD126" s="828"/>
      <c r="DE126" s="828"/>
      <c r="DF126" s="829"/>
      <c r="DG126" s="894" t="s">
        <v>242</v>
      </c>
      <c r="DH126" s="895"/>
      <c r="DI126" s="895"/>
      <c r="DJ126" s="895"/>
      <c r="DK126" s="895"/>
      <c r="DL126" s="895" t="s">
        <v>242</v>
      </c>
      <c r="DM126" s="895"/>
      <c r="DN126" s="895"/>
      <c r="DO126" s="895"/>
      <c r="DP126" s="895"/>
      <c r="DQ126" s="895" t="s">
        <v>242</v>
      </c>
      <c r="DR126" s="895"/>
      <c r="DS126" s="895"/>
      <c r="DT126" s="895"/>
      <c r="DU126" s="895"/>
      <c r="DV126" s="872" t="s">
        <v>242</v>
      </c>
      <c r="DW126" s="872"/>
      <c r="DX126" s="872"/>
      <c r="DY126" s="872"/>
      <c r="DZ126" s="873"/>
    </row>
    <row r="127" spans="1:130" s="246" customFormat="1" ht="26.25" customHeight="1" x14ac:dyDescent="0.15">
      <c r="A127" s="900"/>
      <c r="B127" s="901"/>
      <c r="C127" s="919" t="s">
        <v>491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10860</v>
      </c>
      <c r="AB127" s="858"/>
      <c r="AC127" s="858"/>
      <c r="AD127" s="858"/>
      <c r="AE127" s="859"/>
      <c r="AF127" s="860">
        <v>17681</v>
      </c>
      <c r="AG127" s="858"/>
      <c r="AH127" s="858"/>
      <c r="AI127" s="858"/>
      <c r="AJ127" s="859"/>
      <c r="AK127" s="860">
        <v>7373</v>
      </c>
      <c r="AL127" s="858"/>
      <c r="AM127" s="858"/>
      <c r="AN127" s="858"/>
      <c r="AO127" s="859"/>
      <c r="AP127" s="905">
        <v>0</v>
      </c>
      <c r="AQ127" s="906"/>
      <c r="AR127" s="906"/>
      <c r="AS127" s="906"/>
      <c r="AT127" s="907"/>
      <c r="AU127" s="282"/>
      <c r="AV127" s="282"/>
      <c r="AW127" s="282"/>
      <c r="AX127" s="922" t="s">
        <v>492</v>
      </c>
      <c r="AY127" s="890"/>
      <c r="AZ127" s="890"/>
      <c r="BA127" s="890"/>
      <c r="BB127" s="890"/>
      <c r="BC127" s="890"/>
      <c r="BD127" s="890"/>
      <c r="BE127" s="891"/>
      <c r="BF127" s="889" t="s">
        <v>493</v>
      </c>
      <c r="BG127" s="890"/>
      <c r="BH127" s="890"/>
      <c r="BI127" s="890"/>
      <c r="BJ127" s="890"/>
      <c r="BK127" s="890"/>
      <c r="BL127" s="891"/>
      <c r="BM127" s="889" t="s">
        <v>494</v>
      </c>
      <c r="BN127" s="890"/>
      <c r="BO127" s="890"/>
      <c r="BP127" s="890"/>
      <c r="BQ127" s="890"/>
      <c r="BR127" s="890"/>
      <c r="BS127" s="891"/>
      <c r="BT127" s="889" t="s">
        <v>495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496</v>
      </c>
      <c r="CQ127" s="828"/>
      <c r="CR127" s="828"/>
      <c r="CS127" s="828"/>
      <c r="CT127" s="828"/>
      <c r="CU127" s="828"/>
      <c r="CV127" s="828"/>
      <c r="CW127" s="828"/>
      <c r="CX127" s="828"/>
      <c r="CY127" s="828"/>
      <c r="CZ127" s="828"/>
      <c r="DA127" s="828"/>
      <c r="DB127" s="828"/>
      <c r="DC127" s="828"/>
      <c r="DD127" s="828"/>
      <c r="DE127" s="828"/>
      <c r="DF127" s="829"/>
      <c r="DG127" s="894" t="s">
        <v>242</v>
      </c>
      <c r="DH127" s="895"/>
      <c r="DI127" s="895"/>
      <c r="DJ127" s="895"/>
      <c r="DK127" s="895"/>
      <c r="DL127" s="895" t="s">
        <v>497</v>
      </c>
      <c r="DM127" s="895"/>
      <c r="DN127" s="895"/>
      <c r="DO127" s="895"/>
      <c r="DP127" s="895"/>
      <c r="DQ127" s="895" t="s">
        <v>473</v>
      </c>
      <c r="DR127" s="895"/>
      <c r="DS127" s="895"/>
      <c r="DT127" s="895"/>
      <c r="DU127" s="895"/>
      <c r="DV127" s="872" t="s">
        <v>498</v>
      </c>
      <c r="DW127" s="872"/>
      <c r="DX127" s="872"/>
      <c r="DY127" s="872"/>
      <c r="DZ127" s="873"/>
    </row>
    <row r="128" spans="1:130" s="246" customFormat="1" ht="26.25" customHeight="1" thickBot="1" x14ac:dyDescent="0.2">
      <c r="A128" s="874" t="s">
        <v>499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500</v>
      </c>
      <c r="X128" s="876"/>
      <c r="Y128" s="876"/>
      <c r="Z128" s="877"/>
      <c r="AA128" s="878">
        <v>5365527</v>
      </c>
      <c r="AB128" s="879"/>
      <c r="AC128" s="879"/>
      <c r="AD128" s="879"/>
      <c r="AE128" s="880"/>
      <c r="AF128" s="881">
        <v>4985485</v>
      </c>
      <c r="AG128" s="879"/>
      <c r="AH128" s="879"/>
      <c r="AI128" s="879"/>
      <c r="AJ128" s="880"/>
      <c r="AK128" s="881">
        <v>5137565</v>
      </c>
      <c r="AL128" s="879"/>
      <c r="AM128" s="879"/>
      <c r="AN128" s="879"/>
      <c r="AO128" s="880"/>
      <c r="AP128" s="882"/>
      <c r="AQ128" s="883"/>
      <c r="AR128" s="883"/>
      <c r="AS128" s="883"/>
      <c r="AT128" s="884"/>
      <c r="AU128" s="282"/>
      <c r="AV128" s="282"/>
      <c r="AW128" s="282"/>
      <c r="AX128" s="885" t="s">
        <v>501</v>
      </c>
      <c r="AY128" s="886"/>
      <c r="AZ128" s="886"/>
      <c r="BA128" s="886"/>
      <c r="BB128" s="886"/>
      <c r="BC128" s="886"/>
      <c r="BD128" s="886"/>
      <c r="BE128" s="887"/>
      <c r="BF128" s="864" t="s">
        <v>473</v>
      </c>
      <c r="BG128" s="865"/>
      <c r="BH128" s="865"/>
      <c r="BI128" s="865"/>
      <c r="BJ128" s="865"/>
      <c r="BK128" s="865"/>
      <c r="BL128" s="888"/>
      <c r="BM128" s="864">
        <v>11.25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502</v>
      </c>
      <c r="CQ128" s="806"/>
      <c r="CR128" s="806"/>
      <c r="CS128" s="806"/>
      <c r="CT128" s="806"/>
      <c r="CU128" s="806"/>
      <c r="CV128" s="806"/>
      <c r="CW128" s="806"/>
      <c r="CX128" s="806"/>
      <c r="CY128" s="806"/>
      <c r="CZ128" s="806"/>
      <c r="DA128" s="806"/>
      <c r="DB128" s="806"/>
      <c r="DC128" s="806"/>
      <c r="DD128" s="806"/>
      <c r="DE128" s="806"/>
      <c r="DF128" s="807"/>
      <c r="DG128" s="868">
        <v>196360</v>
      </c>
      <c r="DH128" s="869"/>
      <c r="DI128" s="869"/>
      <c r="DJ128" s="869"/>
      <c r="DK128" s="869"/>
      <c r="DL128" s="869">
        <v>207047</v>
      </c>
      <c r="DM128" s="869"/>
      <c r="DN128" s="869"/>
      <c r="DO128" s="869"/>
      <c r="DP128" s="869"/>
      <c r="DQ128" s="869">
        <v>303382</v>
      </c>
      <c r="DR128" s="869"/>
      <c r="DS128" s="869"/>
      <c r="DT128" s="869"/>
      <c r="DU128" s="869"/>
      <c r="DV128" s="870">
        <v>0.3</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503</v>
      </c>
      <c r="X129" s="855"/>
      <c r="Y129" s="855"/>
      <c r="Z129" s="856"/>
      <c r="AA129" s="857">
        <v>129669668</v>
      </c>
      <c r="AB129" s="858"/>
      <c r="AC129" s="858"/>
      <c r="AD129" s="858"/>
      <c r="AE129" s="859"/>
      <c r="AF129" s="860">
        <v>130044740</v>
      </c>
      <c r="AG129" s="858"/>
      <c r="AH129" s="858"/>
      <c r="AI129" s="858"/>
      <c r="AJ129" s="859"/>
      <c r="AK129" s="860">
        <v>131196323</v>
      </c>
      <c r="AL129" s="858"/>
      <c r="AM129" s="858"/>
      <c r="AN129" s="858"/>
      <c r="AO129" s="859"/>
      <c r="AP129" s="861"/>
      <c r="AQ129" s="862"/>
      <c r="AR129" s="862"/>
      <c r="AS129" s="862"/>
      <c r="AT129" s="863"/>
      <c r="AU129" s="284"/>
      <c r="AV129" s="284"/>
      <c r="AW129" s="284"/>
      <c r="AX129" s="827" t="s">
        <v>504</v>
      </c>
      <c r="AY129" s="828"/>
      <c r="AZ129" s="828"/>
      <c r="BA129" s="828"/>
      <c r="BB129" s="828"/>
      <c r="BC129" s="828"/>
      <c r="BD129" s="828"/>
      <c r="BE129" s="829"/>
      <c r="BF129" s="847" t="s">
        <v>242</v>
      </c>
      <c r="BG129" s="848"/>
      <c r="BH129" s="848"/>
      <c r="BI129" s="848"/>
      <c r="BJ129" s="848"/>
      <c r="BK129" s="848"/>
      <c r="BL129" s="849"/>
      <c r="BM129" s="847">
        <v>16.25</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506</v>
      </c>
      <c r="X130" s="855"/>
      <c r="Y130" s="855"/>
      <c r="Z130" s="856"/>
      <c r="AA130" s="857">
        <v>17452789</v>
      </c>
      <c r="AB130" s="858"/>
      <c r="AC130" s="858"/>
      <c r="AD130" s="858"/>
      <c r="AE130" s="859"/>
      <c r="AF130" s="860">
        <v>17424650</v>
      </c>
      <c r="AG130" s="858"/>
      <c r="AH130" s="858"/>
      <c r="AI130" s="858"/>
      <c r="AJ130" s="859"/>
      <c r="AK130" s="860">
        <v>17558675</v>
      </c>
      <c r="AL130" s="858"/>
      <c r="AM130" s="858"/>
      <c r="AN130" s="858"/>
      <c r="AO130" s="859"/>
      <c r="AP130" s="861"/>
      <c r="AQ130" s="862"/>
      <c r="AR130" s="862"/>
      <c r="AS130" s="862"/>
      <c r="AT130" s="863"/>
      <c r="AU130" s="284"/>
      <c r="AV130" s="284"/>
      <c r="AW130" s="284"/>
      <c r="AX130" s="827" t="s">
        <v>507</v>
      </c>
      <c r="AY130" s="828"/>
      <c r="AZ130" s="828"/>
      <c r="BA130" s="828"/>
      <c r="BB130" s="828"/>
      <c r="BC130" s="828"/>
      <c r="BD130" s="828"/>
      <c r="BE130" s="829"/>
      <c r="BF130" s="830">
        <v>2.2999999999999998</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508</v>
      </c>
      <c r="X131" s="838"/>
      <c r="Y131" s="838"/>
      <c r="Z131" s="839"/>
      <c r="AA131" s="840">
        <v>112216879</v>
      </c>
      <c r="AB131" s="841"/>
      <c r="AC131" s="841"/>
      <c r="AD131" s="841"/>
      <c r="AE131" s="842"/>
      <c r="AF131" s="843">
        <v>112620090</v>
      </c>
      <c r="AG131" s="841"/>
      <c r="AH131" s="841"/>
      <c r="AI131" s="841"/>
      <c r="AJ131" s="842"/>
      <c r="AK131" s="843">
        <v>113637648</v>
      </c>
      <c r="AL131" s="841"/>
      <c r="AM131" s="841"/>
      <c r="AN131" s="841"/>
      <c r="AO131" s="842"/>
      <c r="AP131" s="844"/>
      <c r="AQ131" s="845"/>
      <c r="AR131" s="845"/>
      <c r="AS131" s="845"/>
      <c r="AT131" s="846"/>
      <c r="AU131" s="284"/>
      <c r="AV131" s="284"/>
      <c r="AW131" s="284"/>
      <c r="AX131" s="805" t="s">
        <v>509</v>
      </c>
      <c r="AY131" s="806"/>
      <c r="AZ131" s="806"/>
      <c r="BA131" s="806"/>
      <c r="BB131" s="806"/>
      <c r="BC131" s="806"/>
      <c r="BD131" s="806"/>
      <c r="BE131" s="807"/>
      <c r="BF131" s="808">
        <v>23.9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510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511</v>
      </c>
      <c r="W132" s="818"/>
      <c r="X132" s="818"/>
      <c r="Y132" s="818"/>
      <c r="Z132" s="819"/>
      <c r="AA132" s="820">
        <v>2.389299345</v>
      </c>
      <c r="AB132" s="821"/>
      <c r="AC132" s="821"/>
      <c r="AD132" s="821"/>
      <c r="AE132" s="822"/>
      <c r="AF132" s="823">
        <v>2.2202013229999999</v>
      </c>
      <c r="AG132" s="821"/>
      <c r="AH132" s="821"/>
      <c r="AI132" s="821"/>
      <c r="AJ132" s="822"/>
      <c r="AK132" s="823">
        <v>2.3850458429999999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512</v>
      </c>
      <c r="W133" s="797"/>
      <c r="X133" s="797"/>
      <c r="Y133" s="797"/>
      <c r="Z133" s="798"/>
      <c r="AA133" s="799">
        <v>3.2</v>
      </c>
      <c r="AB133" s="800"/>
      <c r="AC133" s="800"/>
      <c r="AD133" s="800"/>
      <c r="AE133" s="801"/>
      <c r="AF133" s="799">
        <v>2.7</v>
      </c>
      <c r="AG133" s="800"/>
      <c r="AH133" s="800"/>
      <c r="AI133" s="800"/>
      <c r="AJ133" s="801"/>
      <c r="AK133" s="799">
        <v>2.2999999999999998</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hoCRxALhY3HKBdhTqxN5tFsUDOJ4aMsTN80N+2JxmiIddtHWk74x2Jm7NnTgFiGke2MWrzwmErkixJeMvtUn8w==" saltValue="8+EGUH1BY433EEYomXZGi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owGeHSSz97AxFhRAmd4t9+D4xq9KWAOFc6kdEZQk91gF1dY22CVHM8MoCTyc2Uf1oIb1RkT4JGAmi3bawFdRA==" saltValue="P3Vxc7aj56GUvHUIArfR9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HivGl7rKtZHk0/QhnPY3eSRy+ZynFZuIkbcspSgQ+w3c9Z/29NXRzBGrsE1HL4TOevaZr08R8UrSReo1SiW+Q==" saltValue="zigfsAlcNNgRlIvxGSsHW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516</v>
      </c>
      <c r="AP7" s="303"/>
      <c r="AQ7" s="304" t="s">
        <v>517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518</v>
      </c>
      <c r="AQ8" s="310" t="s">
        <v>519</v>
      </c>
      <c r="AR8" s="311" t="s">
        <v>520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521</v>
      </c>
      <c r="AL9" s="1227"/>
      <c r="AM9" s="1227"/>
      <c r="AN9" s="1228"/>
      <c r="AO9" s="312">
        <v>32391990</v>
      </c>
      <c r="AP9" s="312">
        <v>53573</v>
      </c>
      <c r="AQ9" s="313">
        <v>57923</v>
      </c>
      <c r="AR9" s="314">
        <v>-7.5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522</v>
      </c>
      <c r="AL10" s="1227"/>
      <c r="AM10" s="1227"/>
      <c r="AN10" s="1228"/>
      <c r="AO10" s="315">
        <v>709407</v>
      </c>
      <c r="AP10" s="315">
        <v>1173</v>
      </c>
      <c r="AQ10" s="316">
        <v>2689</v>
      </c>
      <c r="AR10" s="317">
        <v>-56.4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523</v>
      </c>
      <c r="AL11" s="1227"/>
      <c r="AM11" s="1227"/>
      <c r="AN11" s="1228"/>
      <c r="AO11" s="315">
        <v>272</v>
      </c>
      <c r="AP11" s="315">
        <v>0</v>
      </c>
      <c r="AQ11" s="316">
        <v>1561</v>
      </c>
      <c r="AR11" s="317">
        <v>-100</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524</v>
      </c>
      <c r="AL12" s="1227"/>
      <c r="AM12" s="1227"/>
      <c r="AN12" s="1228"/>
      <c r="AO12" s="315">
        <v>121061</v>
      </c>
      <c r="AP12" s="315">
        <v>200</v>
      </c>
      <c r="AQ12" s="316">
        <v>539</v>
      </c>
      <c r="AR12" s="317">
        <v>-62.9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525</v>
      </c>
      <c r="AL13" s="1227"/>
      <c r="AM13" s="1227"/>
      <c r="AN13" s="1228"/>
      <c r="AO13" s="315" t="s">
        <v>526</v>
      </c>
      <c r="AP13" s="315" t="s">
        <v>526</v>
      </c>
      <c r="AQ13" s="316">
        <v>13</v>
      </c>
      <c r="AR13" s="317" t="s">
        <v>526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527</v>
      </c>
      <c r="AL14" s="1227"/>
      <c r="AM14" s="1227"/>
      <c r="AN14" s="1228"/>
      <c r="AO14" s="315">
        <v>915892</v>
      </c>
      <c r="AP14" s="315">
        <v>1515</v>
      </c>
      <c r="AQ14" s="316">
        <v>1886</v>
      </c>
      <c r="AR14" s="317">
        <v>-19.7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528</v>
      </c>
      <c r="AL15" s="1227"/>
      <c r="AM15" s="1227"/>
      <c r="AN15" s="1228"/>
      <c r="AO15" s="315">
        <v>1568446</v>
      </c>
      <c r="AP15" s="315">
        <v>2594</v>
      </c>
      <c r="AQ15" s="316">
        <v>1251</v>
      </c>
      <c r="AR15" s="317">
        <v>107.4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529</v>
      </c>
      <c r="AL16" s="1230"/>
      <c r="AM16" s="1230"/>
      <c r="AN16" s="1231"/>
      <c r="AO16" s="315">
        <v>-2252410</v>
      </c>
      <c r="AP16" s="315">
        <v>-3725</v>
      </c>
      <c r="AQ16" s="316">
        <v>-4255</v>
      </c>
      <c r="AR16" s="317">
        <v>-12.5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33454658</v>
      </c>
      <c r="AP17" s="315">
        <v>55331</v>
      </c>
      <c r="AQ17" s="316">
        <v>61607</v>
      </c>
      <c r="AR17" s="317">
        <v>-10.199999999999999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531</v>
      </c>
      <c r="AP20" s="323" t="s">
        <v>532</v>
      </c>
      <c r="AQ20" s="324" t="s">
        <v>533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534</v>
      </c>
      <c r="AL21" s="1224"/>
      <c r="AM21" s="1224"/>
      <c r="AN21" s="1225"/>
      <c r="AO21" s="327">
        <v>6.2</v>
      </c>
      <c r="AP21" s="328">
        <v>6.25</v>
      </c>
      <c r="AQ21" s="329">
        <v>-0.05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535</v>
      </c>
      <c r="AL22" s="1224"/>
      <c r="AM22" s="1224"/>
      <c r="AN22" s="1225"/>
      <c r="AO22" s="332">
        <v>99.3</v>
      </c>
      <c r="AP22" s="333">
        <v>100</v>
      </c>
      <c r="AQ22" s="334">
        <v>-0.7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516</v>
      </c>
      <c r="AP30" s="303"/>
      <c r="AQ30" s="304" t="s">
        <v>517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518</v>
      </c>
      <c r="AQ31" s="310" t="s">
        <v>519</v>
      </c>
      <c r="AR31" s="311" t="s">
        <v>520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539</v>
      </c>
      <c r="AL32" s="1215"/>
      <c r="AM32" s="1215"/>
      <c r="AN32" s="1216"/>
      <c r="AO32" s="342">
        <v>24172192</v>
      </c>
      <c r="AP32" s="342">
        <v>39978</v>
      </c>
      <c r="AQ32" s="343">
        <v>37305</v>
      </c>
      <c r="AR32" s="344">
        <v>7.2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540</v>
      </c>
      <c r="AL33" s="1215"/>
      <c r="AM33" s="1215"/>
      <c r="AN33" s="1216"/>
      <c r="AO33" s="342" t="s">
        <v>526</v>
      </c>
      <c r="AP33" s="342" t="s">
        <v>526</v>
      </c>
      <c r="AQ33" s="343">
        <v>4</v>
      </c>
      <c r="AR33" s="344" t="s">
        <v>526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541</v>
      </c>
      <c r="AL34" s="1215"/>
      <c r="AM34" s="1215"/>
      <c r="AN34" s="1216"/>
      <c r="AO34" s="342" t="s">
        <v>526</v>
      </c>
      <c r="AP34" s="342" t="s">
        <v>526</v>
      </c>
      <c r="AQ34" s="343">
        <v>89</v>
      </c>
      <c r="AR34" s="344" t="s">
        <v>526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542</v>
      </c>
      <c r="AL35" s="1215"/>
      <c r="AM35" s="1215"/>
      <c r="AN35" s="1216"/>
      <c r="AO35" s="342">
        <v>1171180</v>
      </c>
      <c r="AP35" s="342">
        <v>1937</v>
      </c>
      <c r="AQ35" s="343">
        <v>9317</v>
      </c>
      <c r="AR35" s="344">
        <v>-79.2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543</v>
      </c>
      <c r="AL36" s="1215"/>
      <c r="AM36" s="1215"/>
      <c r="AN36" s="1216"/>
      <c r="AO36" s="342" t="s">
        <v>526</v>
      </c>
      <c r="AP36" s="342" t="s">
        <v>526</v>
      </c>
      <c r="AQ36" s="343">
        <v>337</v>
      </c>
      <c r="AR36" s="344" t="s">
        <v>526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544</v>
      </c>
      <c r="AL37" s="1215"/>
      <c r="AM37" s="1215"/>
      <c r="AN37" s="1216"/>
      <c r="AO37" s="342">
        <v>63178</v>
      </c>
      <c r="AP37" s="342">
        <v>104</v>
      </c>
      <c r="AQ37" s="343">
        <v>969</v>
      </c>
      <c r="AR37" s="344">
        <v>-89.3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545</v>
      </c>
      <c r="AL38" s="1218"/>
      <c r="AM38" s="1218"/>
      <c r="AN38" s="1219"/>
      <c r="AO38" s="345" t="s">
        <v>526</v>
      </c>
      <c r="AP38" s="345" t="s">
        <v>526</v>
      </c>
      <c r="AQ38" s="346">
        <v>1</v>
      </c>
      <c r="AR38" s="334" t="s">
        <v>526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546</v>
      </c>
      <c r="AL39" s="1218"/>
      <c r="AM39" s="1218"/>
      <c r="AN39" s="1219"/>
      <c r="AO39" s="342">
        <v>-5137565</v>
      </c>
      <c r="AP39" s="342">
        <v>-8497</v>
      </c>
      <c r="AQ39" s="343">
        <v>-8362</v>
      </c>
      <c r="AR39" s="344">
        <v>1.6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547</v>
      </c>
      <c r="AL40" s="1215"/>
      <c r="AM40" s="1215"/>
      <c r="AN40" s="1216"/>
      <c r="AO40" s="342">
        <v>-17558675</v>
      </c>
      <c r="AP40" s="342">
        <v>-29040</v>
      </c>
      <c r="AQ40" s="343">
        <v>-29125</v>
      </c>
      <c r="AR40" s="344">
        <v>-0.3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2710310</v>
      </c>
      <c r="AP41" s="342">
        <v>4483</v>
      </c>
      <c r="AQ41" s="343">
        <v>10534</v>
      </c>
      <c r="AR41" s="344">
        <v>-57.4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516</v>
      </c>
      <c r="AN49" s="1209" t="s">
        <v>551</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552</v>
      </c>
      <c r="AO50" s="359" t="s">
        <v>553</v>
      </c>
      <c r="AP50" s="360" t="s">
        <v>554</v>
      </c>
      <c r="AQ50" s="361" t="s">
        <v>555</v>
      </c>
      <c r="AR50" s="362" t="s">
        <v>556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557</v>
      </c>
      <c r="AL51" s="355"/>
      <c r="AM51" s="363">
        <v>42580815</v>
      </c>
      <c r="AN51" s="364">
        <v>70007</v>
      </c>
      <c r="AO51" s="365">
        <v>11.4</v>
      </c>
      <c r="AP51" s="366">
        <v>51613</v>
      </c>
      <c r="AQ51" s="367">
        <v>8.3000000000000007</v>
      </c>
      <c r="AR51" s="368">
        <v>3.1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558</v>
      </c>
      <c r="AM52" s="371">
        <v>23834650</v>
      </c>
      <c r="AN52" s="372">
        <v>39186</v>
      </c>
      <c r="AO52" s="373">
        <v>16.2</v>
      </c>
      <c r="AP52" s="374">
        <v>25872</v>
      </c>
      <c r="AQ52" s="375">
        <v>10.8</v>
      </c>
      <c r="AR52" s="376">
        <v>5.4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559</v>
      </c>
      <c r="AL53" s="355"/>
      <c r="AM53" s="363">
        <v>37380519</v>
      </c>
      <c r="AN53" s="364">
        <v>61544</v>
      </c>
      <c r="AO53" s="365">
        <v>-12.1</v>
      </c>
      <c r="AP53" s="366">
        <v>50880</v>
      </c>
      <c r="AQ53" s="367">
        <v>-1.4</v>
      </c>
      <c r="AR53" s="368">
        <v>-10.7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558</v>
      </c>
      <c r="AM54" s="371">
        <v>18839051</v>
      </c>
      <c r="AN54" s="372">
        <v>31017</v>
      </c>
      <c r="AO54" s="373">
        <v>-20.8</v>
      </c>
      <c r="AP54" s="374">
        <v>27819</v>
      </c>
      <c r="AQ54" s="375">
        <v>7.5</v>
      </c>
      <c r="AR54" s="376">
        <v>-28.3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560</v>
      </c>
      <c r="AL55" s="355"/>
      <c r="AM55" s="363">
        <v>31277454</v>
      </c>
      <c r="AN55" s="364">
        <v>51553</v>
      </c>
      <c r="AO55" s="365">
        <v>-16.2</v>
      </c>
      <c r="AP55" s="366">
        <v>46395</v>
      </c>
      <c r="AQ55" s="367">
        <v>-8.8000000000000007</v>
      </c>
      <c r="AR55" s="368">
        <v>-7.4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558</v>
      </c>
      <c r="AM56" s="371">
        <v>19012707</v>
      </c>
      <c r="AN56" s="372">
        <v>31338</v>
      </c>
      <c r="AO56" s="373">
        <v>1</v>
      </c>
      <c r="AP56" s="374">
        <v>26304</v>
      </c>
      <c r="AQ56" s="375">
        <v>-5.4</v>
      </c>
      <c r="AR56" s="376">
        <v>6.4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561</v>
      </c>
      <c r="AL57" s="355"/>
      <c r="AM57" s="363">
        <v>32296827</v>
      </c>
      <c r="AN57" s="364">
        <v>53339</v>
      </c>
      <c r="AO57" s="365">
        <v>3.5</v>
      </c>
      <c r="AP57" s="366">
        <v>48088</v>
      </c>
      <c r="AQ57" s="367">
        <v>3.6</v>
      </c>
      <c r="AR57" s="368">
        <v>-0.1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558</v>
      </c>
      <c r="AM58" s="371">
        <v>20379498</v>
      </c>
      <c r="AN58" s="372">
        <v>33657</v>
      </c>
      <c r="AO58" s="373">
        <v>7.4</v>
      </c>
      <c r="AP58" s="374">
        <v>25183</v>
      </c>
      <c r="AQ58" s="375">
        <v>-4.3</v>
      </c>
      <c r="AR58" s="376">
        <v>11.7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562</v>
      </c>
      <c r="AL59" s="355"/>
      <c r="AM59" s="363">
        <v>31205684</v>
      </c>
      <c r="AN59" s="364">
        <v>51611</v>
      </c>
      <c r="AO59" s="365">
        <v>-3.2</v>
      </c>
      <c r="AP59" s="366">
        <v>46457</v>
      </c>
      <c r="AQ59" s="367">
        <v>-3.4</v>
      </c>
      <c r="AR59" s="368">
        <v>0.2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558</v>
      </c>
      <c r="AM60" s="371">
        <v>18977435</v>
      </c>
      <c r="AN60" s="372">
        <v>31387</v>
      </c>
      <c r="AO60" s="373">
        <v>-6.7</v>
      </c>
      <c r="AP60" s="374">
        <v>24020</v>
      </c>
      <c r="AQ60" s="375">
        <v>-4.5999999999999996</v>
      </c>
      <c r="AR60" s="376">
        <v>-2.1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563</v>
      </c>
      <c r="AL61" s="377"/>
      <c r="AM61" s="378">
        <v>34948260</v>
      </c>
      <c r="AN61" s="379">
        <v>57611</v>
      </c>
      <c r="AO61" s="380">
        <v>-3.3</v>
      </c>
      <c r="AP61" s="381">
        <v>48687</v>
      </c>
      <c r="AQ61" s="382">
        <v>-0.3</v>
      </c>
      <c r="AR61" s="368">
        <v>-3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558</v>
      </c>
      <c r="AM62" s="371">
        <v>20208668</v>
      </c>
      <c r="AN62" s="372">
        <v>33317</v>
      </c>
      <c r="AO62" s="373">
        <v>-0.6</v>
      </c>
      <c r="AP62" s="374">
        <v>25840</v>
      </c>
      <c r="AQ62" s="375">
        <v>0.8</v>
      </c>
      <c r="AR62" s="376">
        <v>-1.4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iseaFWJSiSbsE5xQH5TPKliaH4flvEMQBYPyozD1AgayzgGh1aZPcQs1Y/0JkG2uwneb00pL/Q+iYbJ6XkWX2Q==" saltValue="44+79rYtzcv8rD/SPGP6a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77uR5wTrCf0v980DW6ZpD1MDNORT3VqFKwz3Vjg2E92eMLteToqA7IZr9D7V0Z++WpeVBOVVQtnQx3woPyVlw==" saltValue="bM2ByZWPUzOzV9G2o0o/5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WjyAa4hADmGvJ6plg3kIxhDxgKkqKzqmh1pwzWOgW/BMbMkOOcz15ZbKoGUEgEKDLHyEYN5uKepIrRbgxXOoQ==" saltValue="dCBEg8XnhdrRZqCCufpB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32" t="s">
        <v>3</v>
      </c>
      <c r="D47" s="1232"/>
      <c r="E47" s="1233"/>
      <c r="F47" s="11">
        <v>8.56</v>
      </c>
      <c r="G47" s="12">
        <v>9.3699999999999992</v>
      </c>
      <c r="H47" s="12">
        <v>9.42</v>
      </c>
      <c r="I47" s="12">
        <v>9.39</v>
      </c>
      <c r="J47" s="13">
        <v>8.17</v>
      </c>
    </row>
    <row r="48" spans="2:10" ht="57.75" customHeight="1" x14ac:dyDescent="0.15">
      <c r="B48" s="14"/>
      <c r="C48" s="1234" t="s">
        <v>4</v>
      </c>
      <c r="D48" s="1234"/>
      <c r="E48" s="1235"/>
      <c r="F48" s="15">
        <v>4.16</v>
      </c>
      <c r="G48" s="16">
        <v>5.43</v>
      </c>
      <c r="H48" s="16">
        <v>4.47</v>
      </c>
      <c r="I48" s="16">
        <v>4.51</v>
      </c>
      <c r="J48" s="17">
        <v>4.54</v>
      </c>
    </row>
    <row r="49" spans="2:10" ht="57.75" customHeight="1" thickBot="1" x14ac:dyDescent="0.2">
      <c r="B49" s="18"/>
      <c r="C49" s="1236" t="s">
        <v>5</v>
      </c>
      <c r="D49" s="1236"/>
      <c r="E49" s="1237"/>
      <c r="F49" s="19">
        <v>0.31</v>
      </c>
      <c r="G49" s="20">
        <v>2.0299999999999998</v>
      </c>
      <c r="H49" s="20" t="s">
        <v>572</v>
      </c>
      <c r="I49" s="20">
        <v>0.06</v>
      </c>
      <c r="J49" s="21" t="s">
        <v>573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qaj9z/x7AxKphJAOFikKxEbF28nI2QuNU/6TISCUGTbvnMRxu09IEadnQNukWqo7f7KX4s5aSN/SqJo6uGB2Q==" saltValue="JIhIdgFMJheLYv6IqNXq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2020-09-25T08:02:35Z</cp:lastPrinted>
  <dcterms:created xsi:type="dcterms:W3CDTF">2020-02-10T06:27:10Z</dcterms:created>
  <dcterms:modified xsi:type="dcterms:W3CDTF">2020-09-25T08:05:01Z</dcterms:modified>
  <cp:category/>
</cp:coreProperties>
</file>