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j300083\共有（小畑）\42 普通会計決算統計総括\H29\27-2  【国照会】平成28年度財政状況資料集の作成及び提出について\06 平成２８年度財政状況資料集の再分析\03-01 公表用様式\"/>
    </mc:Choice>
  </mc:AlternateContent>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U37" i="9"/>
  <c r="C37" i="9"/>
  <c r="CO36" i="9"/>
  <c r="AM36" i="9"/>
  <c r="C36" i="9"/>
  <c r="CO35"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U34" i="9"/>
  <c r="U35" i="9" s="1"/>
  <c r="U36" i="9" s="1"/>
  <c r="BW34" i="9" l="1"/>
  <c r="BW35" i="9" s="1"/>
  <c r="BW36" i="9" s="1"/>
  <c r="BW37" i="9" s="1"/>
  <c r="CO34" i="9" l="1"/>
</calcChain>
</file>

<file path=xl/sharedStrings.xml><?xml version="1.0" encoding="utf-8"?>
<sst xmlns="http://schemas.openxmlformats.org/spreadsheetml/2006/main" count="1062" uniqueCount="564">
  <si>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</si>
  <si>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</si>
  <si>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</si>
  <si>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</si>
  <si>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</si>
  <si>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</si>
  <si>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</si>
  <si>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</si>
  <si>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</si>
  <si>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</si>
  <si>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</si>
  <si>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</si>
  <si>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</si>
  <si>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</si>
  <si>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</si>
  <si>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</si>
  <si>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</si>
  <si>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</si>
  <si>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</si>
  <si>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</si>
  <si>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</si>
  <si>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</si>
  <si>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</si>
  <si>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</si>
  <si>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</si>
  <si>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</si>
  <si>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</si>
  <si>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</si>
  <si>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</si>
  <si>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</si>
  <si>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</si>
  <si>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</si>
  <si>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</si>
  <si>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</si>
  <si>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</si>
  <si>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</si>
  <si>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</si>
  <si>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</si>
  <si>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</si>
  <si>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</si>
  <si>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</si>
  <si>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</si>
  <si>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</si>
  <si>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</si>
  <si>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</si>
  <si>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</si>
  <si>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</si>
  <si>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</si>
  <si>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</si>
  <si>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</si>
  <si>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</si>
  <si>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</si>
  <si>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</si>
  <si>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</si>
  <si>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</si>
  <si>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</si>
  <si>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</si>
  <si>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</si>
  <si>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</si>
  <si>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</si>
  <si>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</si>
  <si>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</si>
  <si>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</si>
  <si>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</si>
  <si>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</si>
  <si>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</si>
  <si>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</si>
  <si>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</si>
  <si>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</si>
  <si>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</si>
  <si>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</si>
  <si>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</si>
  <si>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</si>
  <si>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</si>
  <si>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</si>
  <si>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</si>
  <si>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</si>
  <si>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</si>
  <si>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</si>
  <si>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</si>
  <si>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</si>
  <si>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</si>
  <si>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屋久島町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</si>
  <si>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</si>
  <si>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</si>
  <si>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</si>
  <si>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</si>
  <si>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</si>
  <si>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</si>
  <si>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</si>
  <si>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</si>
  <si>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</si>
  <si>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</si>
  <si>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</si>
  <si>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</si>
  <si>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</si>
  <si>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</si>
  <si>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</si>
  <si>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</si>
  <si>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</si>
  <si>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</si>
  <si>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</si>
  <si>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</si>
  <si>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</si>
  <si>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</si>
  <si>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</si>
  <si>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</si>
  <si>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</si>
  <si>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</si>
  <si>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</si>
  <si>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</si>
  <si>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</si>
  <si>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</si>
  <si>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</si>
  <si>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</si>
  <si>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</si>
  <si>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</si>
  <si>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</si>
  <si>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</si>
  <si>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</si>
  <si>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</si>
  <si>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</si>
  <si>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</si>
  <si>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</si>
  <si>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</si>
  <si>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</si>
  <si>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</si>
  <si>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</si>
  <si>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</si>
  <si>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</si>
  <si>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</si>
  <si>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</si>
  <si>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</si>
  <si>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</si>
  <si>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</si>
  <si>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</si>
  <si>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</si>
  <si>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</si>
  <si>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</si>
  <si>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</si>
  <si>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</si>
  <si>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</si>
  <si>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</si>
  <si>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</si>
  <si>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</si>
  <si>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</si>
  <si>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</si>
  <si>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</si>
  <si>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</si>
  <si>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</si>
  <si>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</si>
  <si>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</si>
  <si>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</si>
  <si>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</si>
  <si>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</si>
  <si>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</si>
  <si>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</si>
  <si>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</si>
  <si>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</si>
  <si>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</si>
  <si>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</si>
  <si>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</si>
  <si>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</si>
  <si>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</si>
  <si>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</si>
  <si>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</si>
  <si>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</si>
  <si>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</si>
  <si>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</si>
  <si>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</si>
  <si>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</si>
  <si>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</si>
  <si>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</si>
  <si>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</si>
  <si>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</si>
  <si>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</si>
  <si>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</si>
  <si>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</si>
  <si>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</si>
  <si>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</si>
  <si>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</si>
  <si>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</si>
  <si>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</si>
  <si>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</si>
  <si>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</si>
  <si>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</si>
  <si>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</si>
  <si>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</si>
  <si>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</si>
  <si>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</si>
  <si>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</si>
  <si>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</si>
  <si>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</si>
  <si>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</si>
  <si>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</si>
  <si>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</si>
  <si>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鹿児島県屋久島町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</si>
  <si>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</si>
  <si>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</si>
  <si>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</si>
  <si>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</si>
  <si>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</si>
  <si>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</si>
  <si>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</si>
  <si>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</si>
  <si>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</si>
  <si>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</si>
  <si>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</si>
  <si>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</si>
  <si>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</si>
  <si>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</si>
  <si>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</si>
  <si>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</si>
  <si>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</si>
  <si>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</si>
  <si>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</si>
  <si>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</si>
  <si>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</si>
  <si>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</si>
  <si>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</si>
  <si>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</si>
  <si>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</si>
  <si>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</si>
  <si>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</si>
  <si>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</si>
  <si>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</si>
  <si>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</si>
  <si>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</si>
  <si>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</si>
  <si>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</si>
  <si>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</si>
  <si>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</si>
  <si>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</si>
  <si>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</si>
  <si>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</si>
  <si>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</si>
  <si>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</si>
  <si>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</si>
  <si>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</si>
  <si>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</si>
  <si>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</si>
  <si>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</si>
  <si>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</si>
  <si>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</si>
  <si>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</si>
  <si>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</si>
  <si>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</si>
  <si>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</si>
  <si>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</si>
  <si>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</si>
  <si>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</si>
  <si>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</si>
  <si>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</si>
  <si>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</si>
  <si>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</si>
  <si>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</si>
  <si>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</si>
  <si>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</si>
  <si>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</si>
  <si>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</si>
  <si>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</si>
  <si>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</si>
  <si>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</si>
  <si>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</si>
  <si>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</si>
  <si>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</si>
  <si>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</si>
  <si>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</si>
  <si>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</si>
  <si>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</si>
  <si>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</si>
  <si>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</si>
  <si>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</si>
  <si>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</si>
  <si>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</si>
  <si>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</si>
  <si>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</si>
  <si>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</si>
  <si>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</si>
  <si>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</si>
  <si>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</si>
  <si>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</si>
  <si>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</si>
  <si>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</si>
  <si>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</si>
  <si>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</si>
  <si>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</si>
  <si>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</si>
  <si>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</si>
  <si>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</si>
  <si>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</si>
  <si>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</si>
  <si>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</si>
  <si>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</si>
  <si>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</si>
  <si>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</si>
  <si>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</si>
  <si>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</si>
  <si>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</si>
  <si>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</si>
  <si>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</si>
  <si>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</si>
  <si>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</si>
  <si>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</si>
  <si>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</si>
  <si>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</si>
  <si>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</si>
  <si>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</si>
  <si>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</si>
  <si>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</si>
  <si>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</si>
  <si>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</si>
  <si>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</si>
  <si>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</si>
  <si>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</si>
  <si>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</si>
  <si>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</si>
  <si>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</si>
  <si>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交通</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</si>
  <si>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</si>
  <si>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</si>
  <si>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</si>
  <si>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</si>
  <si>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</si>
  <si>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</si>
  <si>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</si>
  <si>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</si>
  <si>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</si>
  <si>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</si>
  <si>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</si>
  <si>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</si>
  <si>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</si>
  <si>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</si>
  <si>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</si>
  <si>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</si>
  <si>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</si>
  <si>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</si>
  <si>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</si>
  <si>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</si>
  <si>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</si>
  <si>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</si>
  <si>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</si>
  <si>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</si>
  <si>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</si>
  <si>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</si>
  <si>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</si>
  <si>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鹿児島県屋久島町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</si>
  <si>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</si>
  <si>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</si>
  <si>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</si>
  <si>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</si>
  <si>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</si>
  <si>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</si>
  <si>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</si>
  <si>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</si>
  <si>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</si>
  <si>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</si>
  <si>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</si>
  <si>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</si>
  <si>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</si>
  <si>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</si>
  <si>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</si>
  <si>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</si>
  <si>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</si>
  <si>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</si>
  <si>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</si>
  <si>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</si>
  <si>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屋久島町診療所事業特別会計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</si>
  <si>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</si>
  <si>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</si>
  <si>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</si>
  <si>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</si>
  <si>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</si>
  <si>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</si>
  <si>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</si>
  <si>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</si>
  <si>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</si>
  <si>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</si>
  <si>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</si>
  <si>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</si>
  <si>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</si>
  <si>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屋久島町国民健康保険事業特別会計</t>
    <phoneticPr fontId="5"/>
  </si>
  <si>
    <t>屋久島町介護保険事業特別会計</t>
    <phoneticPr fontId="5"/>
  </si>
  <si>
    <t>屋久島町後期高齢者医療事業特別会計</t>
    <phoneticPr fontId="5"/>
  </si>
  <si>
    <t>屋久島町簡易水道事業特別会計</t>
    <phoneticPr fontId="5"/>
  </si>
  <si>
    <t>法非適用企業</t>
    <phoneticPr fontId="5"/>
  </si>
  <si>
    <t>屋久島町農業集落排水事業特別会計</t>
    <phoneticPr fontId="5"/>
  </si>
  <si>
    <t>屋久島町船舶事業特別会計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</si>
  <si>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</si>
  <si>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</si>
  <si>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</si>
  <si>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</si>
  <si>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</si>
  <si>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</si>
  <si>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</si>
  <si>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</si>
  <si>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</si>
  <si>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</si>
  <si>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</si>
  <si>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</si>
  <si>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</si>
  <si>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</si>
  <si>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</si>
  <si>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</si>
  <si>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</si>
  <si>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</si>
  <si>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</si>
  <si>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</si>
  <si>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</si>
  <si>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</si>
  <si>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</si>
  <si>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</si>
  <si>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</si>
  <si>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</si>
  <si>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</si>
  <si>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</si>
  <si>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</si>
  <si>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</si>
  <si>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</si>
  <si>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</si>
  <si>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</si>
  <si>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</si>
  <si>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</si>
  <si>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</si>
  <si>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</si>
  <si>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</si>
  <si>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</si>
  <si>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</si>
  <si>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</si>
  <si>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</si>
  <si>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</si>
  <si>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</si>
  <si>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</si>
  <si>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</si>
  <si>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</si>
  <si>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</si>
  <si>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</si>
  <si>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</si>
  <si>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</si>
  <si>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屋久島町簡易水道事業特別会計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</si>
  <si>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</si>
  <si>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</si>
  <si>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屋久島町農業集落排水事業特別会計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</si>
  <si>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</si>
  <si>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</si>
  <si>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</si>
  <si>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</si>
  <si>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</si>
  <si>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</si>
  <si>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</si>
  <si>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</si>
  <si>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</si>
  <si>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</si>
  <si>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</si>
  <si>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</si>
  <si>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</si>
  <si>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</si>
  <si>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</si>
  <si>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</si>
  <si>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</si>
  <si>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</si>
  <si>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</si>
  <si>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</si>
  <si>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</si>
  <si>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</si>
  <si>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</si>
  <si>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</si>
  <si>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</si>
  <si>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</si>
  <si>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</si>
  <si>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</si>
  <si>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</si>
  <si>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</si>
  <si>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</si>
  <si>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</si>
  <si>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</si>
  <si>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</si>
  <si>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</si>
  <si>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</si>
  <si>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</si>
  <si>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</si>
  <si>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</si>
  <si>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</si>
  <si>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</si>
  <si>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</si>
  <si>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</si>
  <si>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</si>
  <si>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</si>
  <si>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</si>
  <si>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</si>
  <si>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</si>
  <si>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</si>
  <si>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</si>
  <si>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</si>
  <si>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</si>
  <si>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</si>
  <si>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</si>
  <si>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</si>
  <si>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</si>
  <si>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</si>
  <si>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</si>
  <si>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</si>
  <si>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</si>
  <si>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</si>
  <si>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</si>
  <si>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</si>
  <si>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</si>
  <si>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</si>
  <si>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</si>
  <si>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</si>
  <si>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</si>
  <si>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</si>
  <si>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</si>
  <si>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</si>
  <si>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</si>
  <si>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</si>
  <si>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</si>
  <si>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</si>
  <si>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</si>
  <si>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</si>
  <si>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</si>
  <si>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</si>
  <si>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</si>
  <si>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</si>
  <si>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</si>
  <si>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</si>
  <si>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</si>
  <si>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</si>
  <si>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屋久島町介護保険事業特別会計</t>
  </si>
  <si>
    <t>屋久島町診療所事業特別会計</t>
  </si>
  <si>
    <t>屋久島町国民健康保険事業特別会計</t>
  </si>
  <si>
    <t>屋久島町後期高齢者医療事業特別会計</t>
  </si>
  <si>
    <t>屋久島町簡易水道事業特別会計</t>
  </si>
  <si>
    <t>屋久島町農業集落排水事業特別会計</t>
  </si>
  <si>
    <t>屋久島町船舶事業特別会計</t>
  </si>
  <si>
    <t>その他会計（赤字）</t>
  </si>
  <si>
    <t>その他会計（黒字）</t>
  </si>
  <si>
    <t>-</t>
    <phoneticPr fontId="2"/>
  </si>
  <si>
    <t>-</t>
    <phoneticPr fontId="2"/>
  </si>
  <si>
    <t>-</t>
    <phoneticPr fontId="2"/>
  </si>
  <si>
    <t>熊毛地区消防組合　一般会計</t>
    <rPh sb="0" eb="2">
      <t>クマゲ</t>
    </rPh>
    <rPh sb="2" eb="4">
      <t>チク</t>
    </rPh>
    <rPh sb="4" eb="6">
      <t>ショウボウ</t>
    </rPh>
    <rPh sb="6" eb="8">
      <t>クミアイ</t>
    </rPh>
    <rPh sb="9" eb="11">
      <t>イッパン</t>
    </rPh>
    <rPh sb="11" eb="13">
      <t>カイケイ</t>
    </rPh>
    <phoneticPr fontId="2"/>
  </si>
  <si>
    <t>鹿児島県市町村総合事務組合　一般会計</t>
    <rPh sb="0" eb="4">
      <t>カゴシマケン</t>
    </rPh>
    <rPh sb="4" eb="7">
      <t>シチョウソン</t>
    </rPh>
    <rPh sb="7" eb="9">
      <t>ソウゴウ</t>
    </rPh>
    <rPh sb="9" eb="11">
      <t>ジム</t>
    </rPh>
    <rPh sb="11" eb="13">
      <t>クミアイ</t>
    </rPh>
    <rPh sb="14" eb="16">
      <t>イッパン</t>
    </rPh>
    <rPh sb="16" eb="18">
      <t>カイケイ</t>
    </rPh>
    <phoneticPr fontId="2"/>
  </si>
  <si>
    <t>鹿児島県後期高齢者医療広域連合　一般会計</t>
    <rPh sb="0" eb="4">
      <t>カゴシマケン</t>
    </rPh>
    <rPh sb="4" eb="6">
      <t>コウキ</t>
    </rPh>
    <rPh sb="6" eb="9">
      <t>コウレイシャ</t>
    </rPh>
    <rPh sb="9" eb="11">
      <t>イリョウ</t>
    </rPh>
    <rPh sb="11" eb="13">
      <t>コウイキ</t>
    </rPh>
    <rPh sb="13" eb="15">
      <t>レンゴウ</t>
    </rPh>
    <rPh sb="16" eb="18">
      <t>イッパン</t>
    </rPh>
    <rPh sb="18" eb="20">
      <t>カイケイ</t>
    </rPh>
    <phoneticPr fontId="2"/>
  </si>
  <si>
    <t>鹿児島県後期高齢者医療広域連合　後期高齢者医療特別会計</t>
    <rPh sb="0" eb="4">
      <t>カゴシマケン</t>
    </rPh>
    <rPh sb="4" eb="6">
      <t>コウキ</t>
    </rPh>
    <rPh sb="6" eb="9">
      <t>コウレイシャ</t>
    </rPh>
    <rPh sb="9" eb="11">
      <t>イリョウ</t>
    </rPh>
    <rPh sb="11" eb="13">
      <t>コウイキ</t>
    </rPh>
    <rPh sb="13" eb="15">
      <t>レンゴウ</t>
    </rPh>
    <rPh sb="16" eb="18">
      <t>コウキ</t>
    </rPh>
    <rPh sb="18" eb="21">
      <t>コウレイシャ</t>
    </rPh>
    <rPh sb="21" eb="23">
      <t>イリョウ</t>
    </rPh>
    <rPh sb="23" eb="25">
      <t>トクベツ</t>
    </rPh>
    <rPh sb="25" eb="27">
      <t>カイケイ</t>
    </rPh>
    <phoneticPr fontId="2"/>
  </si>
  <si>
    <t>-</t>
    <phoneticPr fontId="2"/>
  </si>
  <si>
    <t>-</t>
    <phoneticPr fontId="2"/>
  </si>
  <si>
    <t>-</t>
    <phoneticPr fontId="2"/>
  </si>
  <si>
    <t>-</t>
    <phoneticPr fontId="2"/>
  </si>
  <si>
    <t>屋久島森林組合</t>
    <rPh sb="0" eb="3">
      <t>ヤクシマ</t>
    </rPh>
    <rPh sb="3" eb="5">
      <t>シンリン</t>
    </rPh>
    <rPh sb="5" eb="7">
      <t>クミアイ</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</si>
  <si>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</si>
  <si>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</si>
  <si>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</si>
  <si>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</si>
  <si>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</si>
  <si>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</si>
  <si>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</si>
  <si>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</si>
  <si>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</si>
  <si>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</si>
  <si>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</si>
  <si>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</si>
  <si>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</si>
  <si>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</si>
  <si>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将来負担比率ともに類似団体平均を大きく上回っているが、平成22年度に策定した公債費負担適正化計画に基づき、普通建設事業の厳選により新規地方債の発行を抑制した結果、実質公債費比率は平成24年度に18%を下回り、将来負担比率についても順調に低下してきた。
　今後は、本庁舎建設や小学校校舎建て替えをはじめとする大型事業に伴う多額の地方債発行が予定されており、その元金償還が平成32年度から順次始まるが、過去の大型事業による年間212百万円の元利償還が平成32年度で完済することや、同年度以降、債務負担行為に基づく支出額の大半が完済することから、実質公債費比率は、平成29年度から平成31年度まで14％台、平成32年度以降は13～12％台へ低下していく見込みである。ただし、将来負担比率については、３～５年の短期的見通しとして、やや上昇が見込まれることから、事業計画の見直しや、新発債を最低限公債費以下に抑制するなど、財政計画を綿密に立て、これまでに引き続き公債費の適正化に取り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</si>
</sst>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20" fillId="0" borderId="41" xfId="34" applyFont="1" applyFill="1" applyBorder="1" applyAlignment="1" applyProtection="1">
      <alignment horizontal="left" vertical="top" wrapText="1"/>
      <protection locked="0"/>
    </xf>
    <xf numFmtId="0" fontId="20" fillId="0" borderId="12" xfId="34" applyFont="1" applyFill="1" applyBorder="1" applyAlignment="1" applyProtection="1">
      <alignment horizontal="left" vertical="top" wrapText="1"/>
      <protection locked="0"/>
    </xf>
    <xf numFmtId="0" fontId="20" fillId="0" borderId="46" xfId="34" applyFont="1" applyFill="1" applyBorder="1" applyAlignment="1" applyProtection="1">
      <alignment horizontal="left" vertical="top" wrapText="1"/>
      <protection locked="0"/>
    </xf>
    <xf numFmtId="0" fontId="20" fillId="0" borderId="60" xfId="34" applyFont="1" applyFill="1" applyBorder="1" applyAlignment="1" applyProtection="1">
      <alignment horizontal="left" vertical="top" wrapText="1"/>
      <protection locked="0"/>
    </xf>
    <xf numFmtId="0" fontId="20" fillId="0" borderId="0" xfId="34" applyFont="1" applyFill="1" applyBorder="1" applyAlignment="1" applyProtection="1">
      <alignment horizontal="left" vertical="top" wrapText="1"/>
      <protection locked="0"/>
    </xf>
    <xf numFmtId="0" fontId="20" fillId="0" borderId="38" xfId="34" applyFont="1" applyFill="1" applyBorder="1" applyAlignment="1" applyProtection="1">
      <alignment horizontal="left" vertical="top" wrapText="1"/>
      <protection locked="0"/>
    </xf>
    <xf numFmtId="0" fontId="20" fillId="0" borderId="37" xfId="34" applyFont="1" applyFill="1" applyBorder="1" applyAlignment="1" applyProtection="1">
      <alignment horizontal="left" vertical="top" wrapText="1"/>
      <protection locked="0"/>
    </xf>
    <xf numFmtId="0" fontId="20" fillId="0" borderId="49" xfId="34" applyFont="1" applyFill="1" applyBorder="1" applyAlignment="1" applyProtection="1">
      <alignment horizontal="left" vertical="top" wrapText="1"/>
      <protection locked="0"/>
    </xf>
    <xf numFmtId="0" fontId="20" fillId="0" borderId="40"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extLst>
            <c:ext xmlns:c16="http://schemas.microsoft.com/office/drawing/2014/chart" uri="{C3380CC4-5D6E-409C-BE32-E72D297353CC}">
              <c16:uniqueId val="{00000000-2307-4387-A190-1014C7980A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107588</c:v>
                </c:pt>
                <c:pt idx="1">
                  <c:v>87051</c:v>
                </c:pt>
                <c:pt idx="2">
                  <c:v>84361</c:v>
                </c:pt>
                <c:pt idx="3">
                  <c:v>68748</c:v>
                </c:pt>
                <c:pt idx="4">
                  <c:v>96569</c:v>
                </c:pt>
              </c:numCache>
            </c:numRef>
          </c:val>
          <c:smooth val="0"/>
          <c:extLst>
            <c:ext xmlns:c16="http://schemas.microsoft.com/office/drawing/2014/chart" uri="{C3380CC4-5D6E-409C-BE32-E72D297353CC}">
              <c16:uniqueId val="{00000001-2307-4387-A190-1014C7980A9B}"/>
            </c:ext>
          </c:extLst>
        </c:ser>
        <c:dLbls>
          <c:showLegendKey val="0"/>
          <c:showVal val="0"/>
          <c:showCatName val="0"/>
          <c:showSerName val="0"/>
          <c:showPercent val="0"/>
          <c:showBubbleSize val="0"/>
        </c:dLbls>
        <c:marker val="1"/>
        <c:smooth val="0"/>
        <c:axId val="108964096"/>
        <c:axId val="109248896"/>
      </c:lineChart>
      <c:catAx>
        <c:axId val="1089640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248896"/>
        <c:crosses val="autoZero"/>
        <c:auto val="1"/>
        <c:lblAlgn val="ctr"/>
        <c:lblOffset val="100"/>
        <c:tickLblSkip val="1"/>
        <c:tickMarkSkip val="1"/>
        <c:noMultiLvlLbl val="0"/>
      </c:catAx>
      <c:valAx>
        <c:axId val="109248896"/>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89640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4.8899999999999997</c:v>
                </c:pt>
                <c:pt idx="1">
                  <c:v>6.43</c:v>
                </c:pt>
                <c:pt idx="2">
                  <c:v>4.7</c:v>
                </c:pt>
                <c:pt idx="3">
                  <c:v>7.76</c:v>
                </c:pt>
                <c:pt idx="4">
                  <c:v>6.66</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16.38</c:v>
                </c:pt>
                <c:pt idx="1">
                  <c:v>21.8</c:v>
                </c:pt>
                <c:pt idx="2">
                  <c:v>24.53</c:v>
                </c:pt>
                <c:pt idx="3">
                  <c:v>26.25</c:v>
                </c:pt>
                <c:pt idx="4">
                  <c:v>34.270000000000003</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8668032"/>
        <c:axId val="1086699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4.4800000000000004</c:v>
                </c:pt>
                <c:pt idx="1">
                  <c:v>6.44</c:v>
                </c:pt>
                <c:pt idx="2">
                  <c:v>0.19</c:v>
                </c:pt>
                <c:pt idx="3">
                  <c:v>5.12</c:v>
                </c:pt>
                <c:pt idx="4">
                  <c:v>6.49</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8668032"/>
        <c:axId val="108669952"/>
      </c:lineChart>
      <c:catAx>
        <c:axId val="108668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8669952"/>
        <c:crosses val="autoZero"/>
        <c:auto val="1"/>
        <c:lblAlgn val="ctr"/>
        <c:lblOffset val="100"/>
        <c:tickLblSkip val="1"/>
        <c:tickMarkSkip val="1"/>
        <c:noMultiLvlLbl val="0"/>
      </c:catAx>
      <c:valAx>
        <c:axId val="108669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668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屋久島町船舶事業特別会計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屋久島町農業集落排水事業特別会計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屋久島町簡易水道事業特別会計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屋久島町後期高齢者医療事業特別会計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屋久島町国民健康保険事業特別会計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屋久島町診療所事業特別会計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屋久島町介護保険事業特別会計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0.28000000000000003</c:v>
                </c:pt>
                <c:pt idx="2">
                  <c:v>#N/A</c:v>
                </c:pt>
                <c:pt idx="3">
                  <c:v>0.48</c:v>
                </c:pt>
                <c:pt idx="4">
                  <c:v>#N/A</c:v>
                </c:pt>
                <c:pt idx="5">
                  <c:v>0.4</c:v>
                </c:pt>
                <c:pt idx="6">
                  <c:v>#N/A</c:v>
                </c:pt>
                <c:pt idx="7">
                  <c:v>0.6</c:v>
                </c:pt>
                <c:pt idx="8">
                  <c:v>#N/A</c:v>
                </c:pt>
                <c:pt idx="9">
                  <c:v>0.85</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4.88</c:v>
                </c:pt>
                <c:pt idx="2">
                  <c:v>#N/A</c:v>
                </c:pt>
                <c:pt idx="3">
                  <c:v>6.42</c:v>
                </c:pt>
                <c:pt idx="4">
                  <c:v>#N/A</c:v>
                </c:pt>
                <c:pt idx="5">
                  <c:v>4.6900000000000004</c:v>
                </c:pt>
                <c:pt idx="6">
                  <c:v>#N/A</c:v>
                </c:pt>
                <c:pt idx="7">
                  <c:v>7.76</c:v>
                </c:pt>
                <c:pt idx="8">
                  <c:v>#N/A</c:v>
                </c:pt>
                <c:pt idx="9">
                  <c:v>6.65</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86940288"/>
        <c:axId val="86950272"/>
      </c:barChart>
      <c:catAx>
        <c:axId val="869402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6950272"/>
        <c:crosses val="autoZero"/>
        <c:auto val="1"/>
        <c:lblAlgn val="ctr"/>
        <c:lblOffset val="100"/>
        <c:tickLblSkip val="1"/>
        <c:tickMarkSkip val="1"/>
        <c:noMultiLvlLbl val="0"/>
      </c:catAx>
      <c:valAx>
        <c:axId val="86950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69402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1310</c:v>
                </c:pt>
                <c:pt idx="5">
                  <c:v>1238</c:v>
                </c:pt>
                <c:pt idx="8">
                  <c:v>1175</c:v>
                </c:pt>
                <c:pt idx="11">
                  <c:v>1169</c:v>
                </c:pt>
                <c:pt idx="14">
                  <c:v>1132</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80</c:v>
                </c:pt>
                <c:pt idx="3">
                  <c:v>80</c:v>
                </c:pt>
                <c:pt idx="6">
                  <c:v>80</c:v>
                </c:pt>
                <c:pt idx="9">
                  <c:v>80</c:v>
                </c:pt>
                <c:pt idx="12">
                  <c:v>80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6</c:v>
                </c:pt>
                <c:pt idx="3">
                  <c:v>6</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148</c:v>
                </c:pt>
                <c:pt idx="3">
                  <c:v>150</c:v>
                </c:pt>
                <c:pt idx="6">
                  <c:v>144</c:v>
                </c:pt>
                <c:pt idx="9">
                  <c:v>138</c:v>
                </c:pt>
                <c:pt idx="12">
                  <c:v>130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1940</c:v>
                </c:pt>
                <c:pt idx="3">
                  <c:v>1810</c:v>
                </c:pt>
                <c:pt idx="6">
                  <c:v>1691</c:v>
                </c:pt>
                <c:pt idx="9">
                  <c:v>1635</c:v>
                </c:pt>
                <c:pt idx="12">
                  <c:v>1615</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9684608"/>
        <c:axId val="1096949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864</c:v>
                </c:pt>
                <c:pt idx="2">
                  <c:v>#N/A</c:v>
                </c:pt>
                <c:pt idx="3">
                  <c:v>#N/A</c:v>
                </c:pt>
                <c:pt idx="4">
                  <c:v>808</c:v>
                </c:pt>
                <c:pt idx="5">
                  <c:v>#N/A</c:v>
                </c:pt>
                <c:pt idx="6">
                  <c:v>#N/A</c:v>
                </c:pt>
                <c:pt idx="7">
                  <c:v>740</c:v>
                </c:pt>
                <c:pt idx="8">
                  <c:v>#N/A</c:v>
                </c:pt>
                <c:pt idx="9">
                  <c:v>#N/A</c:v>
                </c:pt>
                <c:pt idx="10">
                  <c:v>684</c:v>
                </c:pt>
                <c:pt idx="11">
                  <c:v>#N/A</c:v>
                </c:pt>
                <c:pt idx="12">
                  <c:v>#N/A</c:v>
                </c:pt>
                <c:pt idx="13">
                  <c:v>693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9684608"/>
        <c:axId val="109694976"/>
      </c:lineChart>
      <c:catAx>
        <c:axId val="10968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694976"/>
        <c:crosses val="autoZero"/>
        <c:auto val="1"/>
        <c:lblAlgn val="ctr"/>
        <c:lblOffset val="100"/>
        <c:tickLblSkip val="1"/>
        <c:tickMarkSkip val="1"/>
        <c:noMultiLvlLbl val="0"/>
      </c:catAx>
      <c:valAx>
        <c:axId val="109694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8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9868</c:v>
                </c:pt>
                <c:pt idx="5">
                  <c:v>9762</c:v>
                </c:pt>
                <c:pt idx="8">
                  <c:v>9726</c:v>
                </c:pt>
                <c:pt idx="11">
                  <c:v>9428</c:v>
                </c:pt>
                <c:pt idx="14">
                  <c:v>9411</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868</c:v>
                </c:pt>
                <c:pt idx="5">
                  <c:v>754</c:v>
                </c:pt>
                <c:pt idx="8">
                  <c:v>636</c:v>
                </c:pt>
                <c:pt idx="11">
                  <c:v>535</c:v>
                </c:pt>
                <c:pt idx="14">
                  <c:v>442</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1365</c:v>
                </c:pt>
                <c:pt idx="5">
                  <c:v>1913</c:v>
                </c:pt>
                <c:pt idx="8">
                  <c:v>2140</c:v>
                </c:pt>
                <c:pt idx="11">
                  <c:v>2595</c:v>
                </c:pt>
                <c:pt idx="14">
                  <c:v>3295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1</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1242</c:v>
                </c:pt>
                <c:pt idx="3">
                  <c:v>1109</c:v>
                </c:pt>
                <c:pt idx="6">
                  <c:v>952</c:v>
                </c:pt>
                <c:pt idx="9">
                  <c:v>820</c:v>
                </c:pt>
                <c:pt idx="12">
                  <c:v>773</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6</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1793</c:v>
                </c:pt>
                <c:pt idx="3">
                  <c:v>1702</c:v>
                </c:pt>
                <c:pt idx="6">
                  <c:v>1648</c:v>
                </c:pt>
                <c:pt idx="9">
                  <c:v>1563</c:v>
                </c:pt>
                <c:pt idx="12">
                  <c:v>1466</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707</c:v>
                </c:pt>
                <c:pt idx="3">
                  <c:v>627</c:v>
                </c:pt>
                <c:pt idx="6">
                  <c:v>547</c:v>
                </c:pt>
                <c:pt idx="9">
                  <c:v>467</c:v>
                </c:pt>
                <c:pt idx="12">
                  <c:v>387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14133</c:v>
                </c:pt>
                <c:pt idx="3">
                  <c:v>13744</c:v>
                </c:pt>
                <c:pt idx="6">
                  <c:v>13457</c:v>
                </c:pt>
                <c:pt idx="9">
                  <c:v>12767</c:v>
                </c:pt>
                <c:pt idx="12">
                  <c:v>12159</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7734016"/>
        <c:axId val="117744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5780</c:v>
                </c:pt>
                <c:pt idx="2">
                  <c:v>#N/A</c:v>
                </c:pt>
                <c:pt idx="3">
                  <c:v>#N/A</c:v>
                </c:pt>
                <c:pt idx="4">
                  <c:v>4754</c:v>
                </c:pt>
                <c:pt idx="5">
                  <c:v>#N/A</c:v>
                </c:pt>
                <c:pt idx="6">
                  <c:v>#N/A</c:v>
                </c:pt>
                <c:pt idx="7">
                  <c:v>4101</c:v>
                </c:pt>
                <c:pt idx="8">
                  <c:v>#N/A</c:v>
                </c:pt>
                <c:pt idx="9">
                  <c:v>#N/A</c:v>
                </c:pt>
                <c:pt idx="10">
                  <c:v>3058</c:v>
                </c:pt>
                <c:pt idx="11">
                  <c:v>#N/A</c:v>
                </c:pt>
                <c:pt idx="12">
                  <c:v>#N/A</c:v>
                </c:pt>
                <c:pt idx="13">
                  <c:v>1638</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7734016"/>
        <c:axId val="117744384"/>
      </c:lineChart>
      <c:catAx>
        <c:axId val="117734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7744384"/>
        <c:crosses val="autoZero"/>
        <c:auto val="1"/>
        <c:lblAlgn val="ctr"/>
        <c:lblOffset val="100"/>
        <c:tickLblSkip val="1"/>
        <c:tickMarkSkip val="1"/>
        <c:noMultiLvlLbl val="0"/>
      </c:catAx>
      <c:valAx>
        <c:axId val="117744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734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{96110A70-7BC0-4C40-B4A3-E710C2A93A11}</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{B7A7B42C-FFDD-48DB-9B3D-1776A918ADC7}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{D756EBB0-ED9E-4945-AB74-2C8B4FD3A668}</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{2AF92043-7626-4940-ACED-A7B38E23963D}</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{3BAE4C6F-AB54-4A65-B5D3-8375FE93851D}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{D3C6C7C5-6F68-44BB-BAAA-C0EEA60D4C75}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{5FAAD457-8CBE-4E84-B175-57C62B2264AD}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{701B78AF-99E5-42B6-AFC4-EB907613DBDE}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{C8E80165-EACB-45E5-9F1A-A6F4A48FB046}</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{8BC6C492-30DC-47E3-ACCD-AE8B07E8DF48}</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30976384"/>
        <c:axId val="130999040"/>
      </c:scatterChart>
      <c:valAx>
        <c:axId val="13097638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0999040"/>
        <c:crosses val="autoZero"/>
        <c:crossBetween val="midCat"/>
      </c:valAx>
      <c:valAx>
        <c:axId val="13099904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30976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{DBDEC420-A758-4C62-8C11-FB83819EE993}</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{0C2E3CC3-89AD-4A70-915B-FF07659436C9}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{DB88356E-1CB4-4CC7-985D-03800661B03F}</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{F87339CC-9ACC-4980-9A23-048B01EA1843}</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{55A6CED4-C50C-4861-8863-D6B7530CE776}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17.899999999999999</c:v>
                </c:pt>
                <c:pt idx="1">
                  <c:v>17.100000000000001</c:v>
                </c:pt>
                <c:pt idx="2">
                  <c:v>16.100000000000001</c:v>
                </c:pt>
                <c:pt idx="3">
                  <c:v>15.1</c:v>
                </c:pt>
                <c:pt idx="4">
                  <c:v>14.4</c:v>
                </c:pt>
              </c:numCache>
            </c:numRef>
          </c:xVal>
          <c:yVal>
            <c:numRef>
              <c:f>公会計指標分析・財政指標組合せ分析表!$K$73:$O$73</c:f>
              <c:numCache>
                <c:formatCode>#,##0.0;"▲ "#,##0.0</c:formatCode>
                <c:ptCount val="5"/>
                <c:pt idx="0">
                  <c:v>114.4</c:v>
                </c:pt>
                <c:pt idx="1">
                  <c:v>95.5</c:v>
                </c:pt>
                <c:pt idx="2">
                  <c:v>84.4</c:v>
                </c:pt>
                <c:pt idx="3">
                  <c:v>61.9</c:v>
                </c:pt>
                <c:pt idx="4">
                  <c:v>33.4</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{34B1FE1B-29D2-456E-A03F-852701DB6EBA}</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{B9F5B5F5-2970-41ED-BE1C-13FF6E0A4849}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5605451849298591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{81EAD4D9-A3E4-45DA-8684-06F997EC7227}</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780547267432884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{6076E7E2-EFB5-4D64-A524-93DA03211DEF}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{89B2865F-E205-4977-9C42-5B0D937817F7}</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1197824"/>
        <c:axId val="31204096"/>
      </c:scatterChart>
      <c:valAx>
        <c:axId val="31197824"/>
        <c:scaling>
          <c:orientation val="minMax"/>
          <c:max val="18.8"/>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1204096"/>
        <c:crosses val="autoZero"/>
        <c:crossBetween val="midCat"/>
      </c:valAx>
      <c:valAx>
        <c:axId val="31204096"/>
        <c:scaling>
          <c:orientation val="minMax"/>
          <c:max val="140"/>
          <c:min val="-2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1197824"/>
        <c:crosses val="autoZero"/>
        <c:crossBetween val="midCat"/>
        <c:majorUnit val="2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50">
              <a:latin typeface="ＭＳ ゴシック" pitchFamily="49" charset="-128"/>
              <a:ea typeface="ＭＳ ゴシック" pitchFamily="49" charset="-128"/>
            </a:rPr>
            <a:t>　平成</a:t>
          </a:r>
          <a:r>
            <a:rPr kumimoji="1" lang="en-US" altLang="ja-JP" sz="1150">
              <a:latin typeface="ＭＳ ゴシック" pitchFamily="49" charset="-128"/>
              <a:ea typeface="ＭＳ ゴシック" pitchFamily="49" charset="-128"/>
            </a:rPr>
            <a:t>22</a:t>
          </a:r>
          <a:r>
            <a:rPr kumimoji="1" lang="ja-JP" altLang="en-US" sz="1150">
              <a:latin typeface="ＭＳ ゴシック" pitchFamily="49" charset="-128"/>
              <a:ea typeface="ＭＳ ゴシック" pitchFamily="49" charset="-128"/>
            </a:rPr>
            <a:t>年度に公債費負担適正化計画を策定以降、新規地方債の抑制により、元利償還金が減少（ピーク時の平成</a:t>
          </a:r>
          <a:r>
            <a:rPr kumimoji="1" lang="en-US" altLang="ja-JP" sz="1150">
              <a:latin typeface="ＭＳ ゴシック" pitchFamily="49" charset="-128"/>
              <a:ea typeface="ＭＳ ゴシック" pitchFamily="49" charset="-128"/>
            </a:rPr>
            <a:t>21</a:t>
          </a:r>
          <a:r>
            <a:rPr kumimoji="1" lang="ja-JP" altLang="en-US" sz="1150">
              <a:latin typeface="ＭＳ ゴシック" pitchFamily="49" charset="-128"/>
              <a:ea typeface="ＭＳ ゴシック" pitchFamily="49" charset="-128"/>
            </a:rPr>
            <a:t>年度から</a:t>
          </a:r>
          <a:r>
            <a:rPr kumimoji="1" lang="en-US" altLang="ja-JP" sz="1150">
              <a:latin typeface="ＭＳ ゴシック" pitchFamily="49" charset="-128"/>
              <a:ea typeface="ＭＳ ゴシック" pitchFamily="49" charset="-128"/>
            </a:rPr>
            <a:t>505</a:t>
          </a:r>
          <a:r>
            <a:rPr kumimoji="1" lang="ja-JP" altLang="en-US" sz="1150">
              <a:latin typeface="ＭＳ ゴシック" pitchFamily="49" charset="-128"/>
              <a:ea typeface="ＭＳ ゴシック" pitchFamily="49" charset="-128"/>
            </a:rPr>
            <a:t>百万円減少）してきたことで、分子の減少により実質公債費比率は減少してきたところであるが、今後、平成</a:t>
          </a:r>
          <a:r>
            <a:rPr kumimoji="1" lang="en-US" altLang="ja-JP" sz="1150">
              <a:latin typeface="ＭＳ ゴシック" pitchFamily="49" charset="-128"/>
              <a:ea typeface="ＭＳ ゴシック" pitchFamily="49" charset="-128"/>
            </a:rPr>
            <a:t>31</a:t>
          </a:r>
          <a:r>
            <a:rPr kumimoji="1" lang="ja-JP" altLang="en-US" sz="1150">
              <a:latin typeface="ＭＳ ゴシック" pitchFamily="49" charset="-128"/>
              <a:ea typeface="ＭＳ ゴシック" pitchFamily="49" charset="-128"/>
            </a:rPr>
            <a:t>年度決算までは元利償還金が</a:t>
          </a:r>
          <a:r>
            <a:rPr kumimoji="1" lang="en-US" altLang="ja-JP" sz="1150">
              <a:latin typeface="ＭＳ ゴシック" pitchFamily="49" charset="-128"/>
              <a:ea typeface="ＭＳ ゴシック" pitchFamily="49" charset="-128"/>
            </a:rPr>
            <a:t>1,600</a:t>
          </a:r>
          <a:r>
            <a:rPr kumimoji="1" lang="ja-JP" altLang="en-US" sz="1150">
              <a:latin typeface="ＭＳ ゴシック" pitchFamily="49" charset="-128"/>
              <a:ea typeface="ＭＳ ゴシック" pitchFamily="49" charset="-128"/>
            </a:rPr>
            <a:t>百万円台の横ばいで推移することから実質公債費比率も横ばいで推移する見込みである。</a:t>
          </a:r>
          <a:endParaRPr kumimoji="1" lang="en-US" altLang="ja-JP" sz="1150">
            <a:latin typeface="ＭＳ ゴシック" pitchFamily="49" charset="-128"/>
            <a:ea typeface="ＭＳ ゴシック" pitchFamily="49" charset="-128"/>
          </a:endParaRPr>
        </a:p>
        <a:p>
          <a:r>
            <a:rPr kumimoji="1" lang="ja-JP" altLang="en-US" sz="1150">
              <a:latin typeface="ＭＳ ゴシック" pitchFamily="49" charset="-128"/>
              <a:ea typeface="ＭＳ ゴシック" pitchFamily="49" charset="-128"/>
            </a:rPr>
            <a:t>　また、本格着工した本庁舎建設や、今後実施予定の小学校改築、船舶建造等の大型事業による元利償還金の増加要因に加え、普通交付税合併算定替えの減額による分母の減少が確実であるが、過去の大型事業による年間</a:t>
          </a:r>
          <a:r>
            <a:rPr kumimoji="1" lang="en-US" altLang="ja-JP" sz="1150">
              <a:latin typeface="ＭＳ ゴシック" pitchFamily="49" charset="-128"/>
              <a:ea typeface="ＭＳ ゴシック" pitchFamily="49" charset="-128"/>
            </a:rPr>
            <a:t>212</a:t>
          </a:r>
          <a:r>
            <a:rPr kumimoji="1" lang="ja-JP" altLang="en-US" sz="1150">
              <a:latin typeface="ＭＳ ゴシック" pitchFamily="49" charset="-128"/>
              <a:ea typeface="ＭＳ ゴシック" pitchFamily="49" charset="-128"/>
            </a:rPr>
            <a:t>百万円の元利償還が平成</a:t>
          </a:r>
          <a:r>
            <a:rPr kumimoji="1" lang="en-US" altLang="ja-JP" sz="1150">
              <a:latin typeface="ＭＳ ゴシック" pitchFamily="49" charset="-128"/>
              <a:ea typeface="ＭＳ ゴシック" pitchFamily="49" charset="-128"/>
            </a:rPr>
            <a:t>32</a:t>
          </a:r>
          <a:r>
            <a:rPr kumimoji="1" lang="ja-JP" altLang="en-US" sz="1150">
              <a:latin typeface="ＭＳ ゴシック" pitchFamily="49" charset="-128"/>
              <a:ea typeface="ＭＳ ゴシック" pitchFamily="49" charset="-128"/>
            </a:rPr>
            <a:t>年度で完済することや、同年度以降、債務負担行為に基づく支出額の大半が完済することから、</a:t>
          </a:r>
          <a:r>
            <a:rPr kumimoji="1" lang="en-US" altLang="ja-JP" sz="1150">
              <a:latin typeface="ＭＳ ゴシック" pitchFamily="49" charset="-128"/>
              <a:ea typeface="ＭＳ ゴシック" pitchFamily="49" charset="-128"/>
            </a:rPr>
            <a:t>10</a:t>
          </a:r>
          <a:r>
            <a:rPr kumimoji="1" lang="ja-JP" altLang="en-US" sz="1150">
              <a:latin typeface="ＭＳ ゴシック" pitchFamily="49" charset="-128"/>
              <a:ea typeface="ＭＳ ゴシック" pitchFamily="49" charset="-128"/>
            </a:rPr>
            <a:t>年程度の中期的見通しとしては、実質公債費比率は着実に減少する見込みである。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年度の合併以降、地方債残高が億単位で減少（平成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a:t>
          </a:r>
          <a:r>
            <a:rPr kumimoji="1" lang="en-US" altLang="ja-JP" sz="1400">
              <a:latin typeface="ＭＳ ゴシック" pitchFamily="49" charset="-128"/>
              <a:ea typeface="ＭＳ ゴシック" pitchFamily="49" charset="-128"/>
            </a:rPr>
            <a:t>6,050</a:t>
          </a:r>
          <a:r>
            <a:rPr kumimoji="1" lang="ja-JP" altLang="en-US" sz="1400">
              <a:latin typeface="ＭＳ ゴシック" pitchFamily="49" charset="-128"/>
              <a:ea typeface="ＭＳ ゴシック" pitchFamily="49" charset="-128"/>
            </a:rPr>
            <a:t>百万円減少）してきたことに加え、普通交付税が一本算定となる平成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年度以降の財政不安に備えて基金積立に努めてきたことによる分子の減少により、将来負担比率は着実に減少してきた。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今後は本庁舎建設をはじめとする大型事業に伴う多額の地方債発行を見込んでおり、地方債残高の増加によって分子が増となる一方、普通交付税合併算定替えの減額が確実であることから分母が減少し、３～５年の短期的見通しとして、将来負担比率はやや増加する見込み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これらの要因を踏まえ、今後も引き続き行財政改革による歳出削減や、新規地方債発行額を最低限元金償還額以下に抑えるなどにより、健全な財政運営に努める。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5</xdr:row>
      <xdr:rowOff>117475</xdr:rowOff>
    </xdr:to>
    <xdr:sp macro="" textlink="">
      <xdr:nvSpPr>
        <xdr:cNvPr id="20" name="角丸四角形 19"/>
        <xdr:cNvSpPr/>
      </xdr:nvSpPr>
      <xdr:spPr>
        <a:xfrm>
          <a:off x="11074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3" name="直線コネクタ 2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4" name="円/楕円 2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5" name="フローチャート : 判断 2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29" name="テキスト ボックス 28"/>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0" name="正方形/長方形 3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2" name="テキスト ボックス 4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7" name="正方形/長方形 4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48" name="正方形/長方形 4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49" name="正方形/長方形 4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0" name="テキスト ボックス 4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総務省で算出式を精査中であり，平成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1" name="正方形/長方形 50"/>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2" name="正方形/長方形 5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3" name="正方形/長方形 5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4" name="正方形/長方形 53"/>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5" name="正方形/長方形 54"/>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6" name="テキスト ボックス 5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7" name="テキスト ボックス 5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人口の減少や全国平均を上回る高齢化率（平成</a:t>
          </a:r>
          <a:r>
            <a:rPr kumimoji="1" lang="en-US" altLang="ja-JP" sz="950">
              <a:latin typeface="ＭＳ Ｐゴシック"/>
            </a:rPr>
            <a:t>28</a:t>
          </a:r>
          <a:r>
            <a:rPr kumimoji="1" lang="ja-JP" altLang="en-US" sz="950">
              <a:latin typeface="ＭＳ Ｐゴシック"/>
            </a:rPr>
            <a:t>年９月末 </a:t>
          </a:r>
          <a:r>
            <a:rPr kumimoji="1" lang="en-US" altLang="ja-JP" sz="950">
              <a:latin typeface="ＭＳ Ｐゴシック"/>
            </a:rPr>
            <a:t>31.8</a:t>
          </a:r>
          <a:r>
            <a:rPr kumimoji="1" lang="ja-JP" altLang="en-US" sz="950">
              <a:latin typeface="ＭＳ Ｐゴシック"/>
            </a:rPr>
            <a:t>％）に加え、町内に多額の税収を生む大企業がなく、離島であるが故にベッドタウンにもなり得えないこと等により財政基盤が弱く、また、各種事業の財源として辺地対策事業債や過疎対策事業債を多く活用しており、臨時財政対策債償還費も加えた多額の公債費が基準財政需要額を膨らませていること等により、類似団体平均をかなり下回っている。経常経費の徹底的な見直しと抑制、投資的事業の見直しと厳選を実施するとともに、徴収体制の強化による税収確保に努め、財政の健全化を図る。さらに、これまでに引き続き、屋久島町だいすき寄附金（ふるさと納税）の積極的なＰＲによる歳入確保を図る。なお、支所・出張所を６箇所設置しているほか、福祉事務所も設置していることから類似団体に比べて多い職員数を抱えており、これまで定員管理による人件費の抑制に努めてきたところではあるが、これ以上の人員削減は行政運営上、厳しいものがある。本庁舎建設に合わせた組織再編を行い、効率的かつスリムな組織機構に改革を進める。</a:t>
          </a:r>
          <a:endParaRPr kumimoji="1" lang="en-US" altLang="ja-JP" sz="95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15724</xdr:rowOff>
    </xdr:from>
    <xdr:to>
      <xdr:col>7</xdr:col>
      <xdr:colOff>152400</xdr:colOff>
      <xdr:row>44</xdr:row>
      <xdr:rowOff>15724</xdr:rowOff>
    </xdr:to>
    <xdr:cxnSp macro="">
      <xdr:nvCxnSpPr>
        <xdr:cNvPr id="69" name="直線コネクタ 68"/>
        <xdr:cNvCxnSpPr/>
      </xdr:nvCxnSpPr>
      <xdr:spPr>
        <a:xfrm>
          <a:off x="4114800" y="75595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4233</xdr:rowOff>
    </xdr:from>
    <xdr:to>
      <xdr:col>6</xdr:col>
      <xdr:colOff>0</xdr:colOff>
      <xdr:row>44</xdr:row>
      <xdr:rowOff>15724</xdr:rowOff>
    </xdr:to>
    <xdr:cxnSp macro="">
      <xdr:nvCxnSpPr>
        <xdr:cNvPr id="72" name="直線コネクタ 71"/>
        <xdr:cNvCxnSpPr/>
      </xdr:nvCxnSpPr>
      <xdr:spPr>
        <a:xfrm>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4233</xdr:rowOff>
    </xdr:from>
    <xdr:to>
      <xdr:col>4</xdr:col>
      <xdr:colOff>482600</xdr:colOff>
      <xdr:row>44</xdr:row>
      <xdr:rowOff>15724</xdr:rowOff>
    </xdr:to>
    <xdr:cxnSp macro="">
      <xdr:nvCxnSpPr>
        <xdr:cNvPr id="75" name="直線コネクタ 74"/>
        <xdr:cNvCxnSpPr/>
      </xdr:nvCxnSpPr>
      <xdr:spPr>
        <a:xfrm flipV="1">
          <a:off x="2336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15724</xdr:rowOff>
    </xdr:from>
    <xdr:to>
      <xdr:col>3</xdr:col>
      <xdr:colOff>279400</xdr:colOff>
      <xdr:row>44</xdr:row>
      <xdr:rowOff>15724</xdr:rowOff>
    </xdr:to>
    <xdr:cxnSp macro="">
      <xdr:nvCxnSpPr>
        <xdr:cNvPr id="78" name="直線コネクタ 77"/>
        <xdr:cNvCxnSpPr/>
      </xdr:nvCxnSpPr>
      <xdr:spPr>
        <a:xfrm>
          <a:off x="1447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136374</xdr:rowOff>
    </xdr:from>
    <xdr:to>
      <xdr:col>7</xdr:col>
      <xdr:colOff>203200</xdr:colOff>
      <xdr:row>44</xdr:row>
      <xdr:rowOff>66524</xdr:rowOff>
    </xdr:to>
    <xdr:sp macro="" textlink="">
      <xdr:nvSpPr>
        <xdr:cNvPr id="88" name="円/楕円 87"/>
        <xdr:cNvSpPr/>
      </xdr:nvSpPr>
      <xdr:spPr>
        <a:xfrm>
          <a:off x="49022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32251</xdr:rowOff>
    </xdr:from>
    <xdr:ext cx="762000" cy="259045"/>
    <xdr:sp macro="" textlink="">
      <xdr:nvSpPr>
        <xdr:cNvPr id="89" name="財政力該当値テキスト"/>
        <xdr:cNvSpPr txBox="1"/>
      </xdr:nvSpPr>
      <xdr:spPr>
        <a:xfrm>
          <a:off x="5041900" y="7404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136374</xdr:rowOff>
    </xdr:from>
    <xdr:to>
      <xdr:col>6</xdr:col>
      <xdr:colOff>50800</xdr:colOff>
      <xdr:row>44</xdr:row>
      <xdr:rowOff>66524</xdr:rowOff>
    </xdr:to>
    <xdr:sp macro="" textlink="">
      <xdr:nvSpPr>
        <xdr:cNvPr id="90" name="円/楕円 89"/>
        <xdr:cNvSpPr/>
      </xdr:nvSpPr>
      <xdr:spPr>
        <a:xfrm>
          <a:off x="4064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51301</xdr:rowOff>
    </xdr:from>
    <xdr:ext cx="736600" cy="259045"/>
    <xdr:sp macro="" textlink="">
      <xdr:nvSpPr>
        <xdr:cNvPr id="91" name="テキスト ボックス 90"/>
        <xdr:cNvSpPr txBox="1"/>
      </xdr:nvSpPr>
      <xdr:spPr>
        <a:xfrm>
          <a:off x="3733800" y="759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124883</xdr:rowOff>
    </xdr:from>
    <xdr:to>
      <xdr:col>4</xdr:col>
      <xdr:colOff>533400</xdr:colOff>
      <xdr:row>44</xdr:row>
      <xdr:rowOff>55033</xdr:rowOff>
    </xdr:to>
    <xdr:sp macro="" textlink="">
      <xdr:nvSpPr>
        <xdr:cNvPr id="92" name="円/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136374</xdr:rowOff>
    </xdr:from>
    <xdr:to>
      <xdr:col>3</xdr:col>
      <xdr:colOff>330200</xdr:colOff>
      <xdr:row>44</xdr:row>
      <xdr:rowOff>66524</xdr:rowOff>
    </xdr:to>
    <xdr:sp macro="" textlink="">
      <xdr:nvSpPr>
        <xdr:cNvPr id="94" name="円/楕円 93"/>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51301</xdr:rowOff>
    </xdr:from>
    <xdr:ext cx="762000" cy="259045"/>
    <xdr:sp macro="" textlink="">
      <xdr:nvSpPr>
        <xdr:cNvPr id="95" name="テキスト ボックス 94"/>
        <xdr:cNvSpPr txBox="1"/>
      </xdr:nvSpPr>
      <xdr:spPr>
        <a:xfrm>
          <a:off x="1955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136374</xdr:rowOff>
    </xdr:from>
    <xdr:to>
      <xdr:col>2</xdr:col>
      <xdr:colOff>127000</xdr:colOff>
      <xdr:row>44</xdr:row>
      <xdr:rowOff>66524</xdr:rowOff>
    </xdr:to>
    <xdr:sp macro="" textlink="">
      <xdr:nvSpPr>
        <xdr:cNvPr id="96" name="円/楕円 95"/>
        <xdr:cNvSpPr/>
      </xdr:nvSpPr>
      <xdr:spPr>
        <a:xfrm>
          <a:off x="1397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51301</xdr:rowOff>
    </xdr:from>
    <xdr:ext cx="762000" cy="259045"/>
    <xdr:sp macro="" textlink="">
      <xdr:nvSpPr>
        <xdr:cNvPr id="97" name="テキスト ボックス 96"/>
        <xdr:cNvSpPr txBox="1"/>
      </xdr:nvSpPr>
      <xdr:spPr>
        <a:xfrm>
          <a:off x="1066800" y="759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財政基盤が弱く、税収増が見込めないことから、歳入は地方交付税に依存しており、普通交付税額が本比率に大きな影響を及ぼしている。</a:t>
          </a:r>
          <a:endParaRPr kumimoji="1" lang="en-US" altLang="ja-JP" sz="1050">
            <a:latin typeface="ＭＳ Ｐゴシック"/>
          </a:endParaRPr>
        </a:p>
        <a:p>
          <a:r>
            <a:rPr kumimoji="1" lang="ja-JP" altLang="en-US" sz="1050">
              <a:latin typeface="ＭＳ Ｐゴシック"/>
            </a:rPr>
            <a:t>　平成</a:t>
          </a:r>
          <a:r>
            <a:rPr kumimoji="1" lang="en-US" altLang="ja-JP" sz="1050">
              <a:latin typeface="ＭＳ Ｐゴシック"/>
            </a:rPr>
            <a:t>28</a:t>
          </a:r>
          <a:r>
            <a:rPr kumimoji="1" lang="ja-JP" altLang="en-US" sz="1050">
              <a:latin typeface="ＭＳ Ｐゴシック"/>
            </a:rPr>
            <a:t>年度は、子どものための教育・保育給付費の増などによる扶助費の増があったものの、定員管理による人件費の減、地方債の新規発行を抑制してきたことによる公債費の減、物件費の減、補助費の減などによる経常経費総額の減少額（対前年度比△</a:t>
          </a:r>
          <a:r>
            <a:rPr kumimoji="1" lang="en-US" altLang="ja-JP" sz="1050">
              <a:latin typeface="ＭＳ Ｐゴシック"/>
            </a:rPr>
            <a:t>116,592</a:t>
          </a:r>
          <a:r>
            <a:rPr kumimoji="1" lang="ja-JP" altLang="en-US" sz="1050">
              <a:latin typeface="ＭＳ Ｐゴシック"/>
            </a:rPr>
            <a:t>千円）が、普通交付税の減少額（対前年度比△</a:t>
          </a:r>
          <a:r>
            <a:rPr kumimoji="1" lang="en-US" altLang="ja-JP" sz="1050">
              <a:latin typeface="ＭＳ Ｐゴシック"/>
            </a:rPr>
            <a:t>54,752</a:t>
          </a:r>
          <a:r>
            <a:rPr kumimoji="1" lang="ja-JP" altLang="en-US" sz="1050">
              <a:latin typeface="ＭＳ Ｐゴシック"/>
            </a:rPr>
            <a:t>千円）を下回ったことにより、また、屋久島町だいすき基金の活用による経常経費充当特定財源が増加したこともあり、経常収支比率は前年度から</a:t>
          </a:r>
          <a:r>
            <a:rPr kumimoji="1" lang="en-US" altLang="ja-JP" sz="1050">
              <a:latin typeface="ＭＳ Ｐゴシック"/>
            </a:rPr>
            <a:t>1.4</a:t>
          </a:r>
          <a:r>
            <a:rPr kumimoji="1" lang="ja-JP" altLang="en-US" sz="1050">
              <a:latin typeface="ＭＳ Ｐゴシック"/>
            </a:rPr>
            <a:t>％改善された。</a:t>
          </a:r>
          <a:endParaRPr kumimoji="1" lang="en-US" altLang="ja-JP" sz="1050">
            <a:latin typeface="ＭＳ Ｐゴシック"/>
          </a:endParaRPr>
        </a:p>
        <a:p>
          <a:r>
            <a:rPr kumimoji="1" lang="ja-JP" altLang="en-US" sz="1050">
              <a:latin typeface="ＭＳ Ｐゴシック"/>
            </a:rPr>
            <a:t>　今後も引き続き、新規地方債の発行抑制による公債費削減、歳出予算の徹底した削減に努めるなど事務事業の見直しを進め、経常経費の削減を図り、比率の更なる改善を目指す。</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15240</xdr:rowOff>
    </xdr:from>
    <xdr:to>
      <xdr:col>7</xdr:col>
      <xdr:colOff>152400</xdr:colOff>
      <xdr:row>64</xdr:row>
      <xdr:rowOff>82804</xdr:rowOff>
    </xdr:to>
    <xdr:cxnSp macro="">
      <xdr:nvCxnSpPr>
        <xdr:cNvPr id="130" name="直線コネクタ 129"/>
        <xdr:cNvCxnSpPr/>
      </xdr:nvCxnSpPr>
      <xdr:spPr>
        <a:xfrm flipV="1">
          <a:off x="4114800" y="10988040"/>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82804</xdr:rowOff>
    </xdr:from>
    <xdr:to>
      <xdr:col>6</xdr:col>
      <xdr:colOff>0</xdr:colOff>
      <xdr:row>65</xdr:row>
      <xdr:rowOff>70612</xdr:rowOff>
    </xdr:to>
    <xdr:cxnSp macro="">
      <xdr:nvCxnSpPr>
        <xdr:cNvPr id="133" name="直線コネクタ 132"/>
        <xdr:cNvCxnSpPr/>
      </xdr:nvCxnSpPr>
      <xdr:spPr>
        <a:xfrm flipV="1">
          <a:off x="3225800" y="1105560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135890</xdr:rowOff>
    </xdr:from>
    <xdr:to>
      <xdr:col>4</xdr:col>
      <xdr:colOff>482600</xdr:colOff>
      <xdr:row>65</xdr:row>
      <xdr:rowOff>70612</xdr:rowOff>
    </xdr:to>
    <xdr:cxnSp macro="">
      <xdr:nvCxnSpPr>
        <xdr:cNvPr id="136" name="直線コネクタ 135"/>
        <xdr:cNvCxnSpPr/>
      </xdr:nvCxnSpPr>
      <xdr:spPr>
        <a:xfrm>
          <a:off x="2336800" y="11108690"/>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135890</xdr:rowOff>
    </xdr:from>
    <xdr:to>
      <xdr:col>3</xdr:col>
      <xdr:colOff>279400</xdr:colOff>
      <xdr:row>65</xdr:row>
      <xdr:rowOff>56134</xdr:rowOff>
    </xdr:to>
    <xdr:cxnSp macro="">
      <xdr:nvCxnSpPr>
        <xdr:cNvPr id="139" name="直線コネクタ 138"/>
        <xdr:cNvCxnSpPr/>
      </xdr:nvCxnSpPr>
      <xdr:spPr>
        <a:xfrm flipV="1">
          <a:off x="1447800" y="1110869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135890</xdr:rowOff>
    </xdr:from>
    <xdr:to>
      <xdr:col>7</xdr:col>
      <xdr:colOff>203200</xdr:colOff>
      <xdr:row>64</xdr:row>
      <xdr:rowOff>66040</xdr:rowOff>
    </xdr:to>
    <xdr:sp macro="" textlink="">
      <xdr:nvSpPr>
        <xdr:cNvPr id="149" name="円/楕円 148"/>
        <xdr:cNvSpPr/>
      </xdr:nvSpPr>
      <xdr:spPr>
        <a:xfrm>
          <a:off x="49022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107967</xdr:rowOff>
    </xdr:from>
    <xdr:ext cx="762000" cy="259045"/>
    <xdr:sp macro="" textlink="">
      <xdr:nvSpPr>
        <xdr:cNvPr id="150" name="財政構造の弾力性該当値テキスト"/>
        <xdr:cNvSpPr txBox="1"/>
      </xdr:nvSpPr>
      <xdr:spPr>
        <a:xfrm>
          <a:off x="5041900" y="1090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89.0</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32004</xdr:rowOff>
    </xdr:from>
    <xdr:to>
      <xdr:col>6</xdr:col>
      <xdr:colOff>50800</xdr:colOff>
      <xdr:row>64</xdr:row>
      <xdr:rowOff>133604</xdr:rowOff>
    </xdr:to>
    <xdr:sp macro="" textlink="">
      <xdr:nvSpPr>
        <xdr:cNvPr id="151" name="円/楕円 150"/>
        <xdr:cNvSpPr/>
      </xdr:nvSpPr>
      <xdr:spPr>
        <a:xfrm>
          <a:off x="4064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118381</xdr:rowOff>
    </xdr:from>
    <xdr:ext cx="736600" cy="259045"/>
    <xdr:sp macro="" textlink="">
      <xdr:nvSpPr>
        <xdr:cNvPr id="152" name="テキスト ボックス 151"/>
        <xdr:cNvSpPr txBox="1"/>
      </xdr:nvSpPr>
      <xdr:spPr>
        <a:xfrm>
          <a:off x="3733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19812</xdr:rowOff>
    </xdr:from>
    <xdr:to>
      <xdr:col>4</xdr:col>
      <xdr:colOff>533400</xdr:colOff>
      <xdr:row>65</xdr:row>
      <xdr:rowOff>121412</xdr:rowOff>
    </xdr:to>
    <xdr:sp macro="" textlink="">
      <xdr:nvSpPr>
        <xdr:cNvPr id="153" name="円/楕円 152"/>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106189</xdr:rowOff>
    </xdr:from>
    <xdr:ext cx="762000" cy="259045"/>
    <xdr:sp macro="" textlink="">
      <xdr:nvSpPr>
        <xdr:cNvPr id="154" name="テキスト ボックス 153"/>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85090</xdr:rowOff>
    </xdr:from>
    <xdr:to>
      <xdr:col>3</xdr:col>
      <xdr:colOff>330200</xdr:colOff>
      <xdr:row>65</xdr:row>
      <xdr:rowOff>15240</xdr:rowOff>
    </xdr:to>
    <xdr:sp macro="" textlink="">
      <xdr:nvSpPr>
        <xdr:cNvPr id="155" name="円/楕円 154"/>
        <xdr:cNvSpPr/>
      </xdr:nvSpPr>
      <xdr:spPr>
        <a:xfrm>
          <a:off x="2286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17</xdr:rowOff>
    </xdr:from>
    <xdr:ext cx="762000" cy="259045"/>
    <xdr:sp macro="" textlink="">
      <xdr:nvSpPr>
        <xdr:cNvPr id="156" name="テキスト ボックス 155"/>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5334</xdr:rowOff>
    </xdr:from>
    <xdr:to>
      <xdr:col>2</xdr:col>
      <xdr:colOff>127000</xdr:colOff>
      <xdr:row>65</xdr:row>
      <xdr:rowOff>106934</xdr:rowOff>
    </xdr:to>
    <xdr:sp macro="" textlink="">
      <xdr:nvSpPr>
        <xdr:cNvPr id="157" name="円/楕円 156"/>
        <xdr:cNvSpPr/>
      </xdr:nvSpPr>
      <xdr:spPr>
        <a:xfrm>
          <a:off x="1397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91711</xdr:rowOff>
    </xdr:from>
    <xdr:ext cx="762000" cy="259045"/>
    <xdr:sp macro="" textlink="">
      <xdr:nvSpPr>
        <xdr:cNvPr id="158" name="テキスト ボックス 157"/>
        <xdr:cNvSpPr txBox="1"/>
      </xdr:nvSpPr>
      <xdr:spPr>
        <a:xfrm>
          <a:off x="1066800" y="1123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[215,248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135,629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　前年度から</a:t>
          </a:r>
          <a:r>
            <a:rPr kumimoji="1" lang="en-US" altLang="ja-JP" sz="950">
              <a:latin typeface="ＭＳ Ｐゴシック"/>
            </a:rPr>
            <a:t>5,979</a:t>
          </a:r>
          <a:r>
            <a:rPr kumimoji="1" lang="ja-JP" altLang="en-US" sz="950">
              <a:latin typeface="ＭＳ Ｐゴシック"/>
            </a:rPr>
            <a:t>円減少しているものの、類似団体平均、県内平均を大きく上回っている。これは次の要因によるものである。</a:t>
          </a:r>
          <a:endParaRPr kumimoji="1" lang="en-US" altLang="ja-JP" sz="950">
            <a:latin typeface="ＭＳ Ｐゴシック"/>
          </a:endParaRPr>
        </a:p>
        <a:p>
          <a:r>
            <a:rPr kumimoji="1" lang="ja-JP" altLang="en-US" sz="950">
              <a:latin typeface="ＭＳ Ｐゴシック"/>
            </a:rPr>
            <a:t>　人件費については、本町の地理の特性であるが、島の周囲沿岸部に居住区域が点在しており、実質稼働距離が長いことから、行政サービス低下を招かないよう６箇所の支所・出張所を設置し、職員を配置している。また、福祉事務所設置町であることから、生活保護業務に携わる職員を有しているため、類似団体平均よりも職員数が多い。</a:t>
          </a:r>
        </a:p>
        <a:p>
          <a:r>
            <a:rPr kumimoji="1" lang="ja-JP" altLang="en-US" sz="950">
              <a:latin typeface="ＭＳ Ｐゴシック"/>
            </a:rPr>
            <a:t>　物件費についても、この支所・出張所の管理経費をはじめ、公共施設を多数有しているため、多額となっている。指定管理者制度を導入し管理運営を委託している施設もあるが、離島で経済圏が狭いことからも、競争相手が少なく、理想とするコスト削減効果が望めない状況である。さらに、近年は、ごみ処理施設の維持管理経費が財政を圧迫する大きな要因の一つであることからも、廃棄物政策の見直しが必要となっている。</a:t>
          </a:r>
        </a:p>
        <a:p>
          <a:endParaRPr kumimoji="1" lang="ja-JP" altLang="en-US" sz="95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35486</xdr:rowOff>
    </xdr:from>
    <xdr:to>
      <xdr:col>7</xdr:col>
      <xdr:colOff>152400</xdr:colOff>
      <xdr:row>84</xdr:row>
      <xdr:rowOff>64342</xdr:rowOff>
    </xdr:to>
    <xdr:cxnSp macro="">
      <xdr:nvCxnSpPr>
        <xdr:cNvPr id="191" name="直線コネクタ 190"/>
        <xdr:cNvCxnSpPr/>
      </xdr:nvCxnSpPr>
      <xdr:spPr>
        <a:xfrm flipV="1">
          <a:off x="4114800" y="14437286"/>
          <a:ext cx="838200" cy="2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99060</xdr:rowOff>
    </xdr:from>
    <xdr:ext cx="762000" cy="259045"/>
    <xdr:sp macro="" textlink="">
      <xdr:nvSpPr>
        <xdr:cNvPr id="192" name="人件費・物件費等の状況平均値テキスト"/>
        <xdr:cNvSpPr txBox="1"/>
      </xdr:nvSpPr>
      <xdr:spPr>
        <a:xfrm>
          <a:off x="5041900" y="13986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54583</xdr:rowOff>
    </xdr:from>
    <xdr:to>
      <xdr:col>6</xdr:col>
      <xdr:colOff>0</xdr:colOff>
      <xdr:row>84</xdr:row>
      <xdr:rowOff>64342</xdr:rowOff>
    </xdr:to>
    <xdr:cxnSp macro="">
      <xdr:nvCxnSpPr>
        <xdr:cNvPr id="194" name="直線コネクタ 193"/>
        <xdr:cNvCxnSpPr/>
      </xdr:nvCxnSpPr>
      <xdr:spPr>
        <a:xfrm>
          <a:off x="3225800" y="14456383"/>
          <a:ext cx="889000" cy="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28043</xdr:rowOff>
    </xdr:from>
    <xdr:ext cx="736600" cy="259045"/>
    <xdr:sp macro="" textlink="">
      <xdr:nvSpPr>
        <xdr:cNvPr id="196" name="テキスト ボックス 195"/>
        <xdr:cNvSpPr txBox="1"/>
      </xdr:nvSpPr>
      <xdr:spPr>
        <a:xfrm>
          <a:off x="3733800" y="13915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2815</xdr:rowOff>
    </xdr:from>
    <xdr:to>
      <xdr:col>4</xdr:col>
      <xdr:colOff>482600</xdr:colOff>
      <xdr:row>84</xdr:row>
      <xdr:rowOff>54583</xdr:rowOff>
    </xdr:to>
    <xdr:cxnSp macro="">
      <xdr:nvCxnSpPr>
        <xdr:cNvPr id="197" name="直線コネクタ 196"/>
        <xdr:cNvCxnSpPr/>
      </xdr:nvCxnSpPr>
      <xdr:spPr>
        <a:xfrm>
          <a:off x="2336800" y="14404615"/>
          <a:ext cx="889000" cy="51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16392</xdr:rowOff>
    </xdr:from>
    <xdr:ext cx="762000" cy="259045"/>
    <xdr:sp macro="" textlink="">
      <xdr:nvSpPr>
        <xdr:cNvPr id="199" name="テキスト ボックス 198"/>
        <xdr:cNvSpPr txBox="1"/>
      </xdr:nvSpPr>
      <xdr:spPr>
        <a:xfrm>
          <a:off x="2844800" y="1390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2815</xdr:rowOff>
    </xdr:from>
    <xdr:to>
      <xdr:col>3</xdr:col>
      <xdr:colOff>279400</xdr:colOff>
      <xdr:row>84</xdr:row>
      <xdr:rowOff>29845</xdr:rowOff>
    </xdr:to>
    <xdr:cxnSp macro="">
      <xdr:nvCxnSpPr>
        <xdr:cNvPr id="200" name="直線コネクタ 199"/>
        <xdr:cNvCxnSpPr/>
      </xdr:nvCxnSpPr>
      <xdr:spPr>
        <a:xfrm flipV="1">
          <a:off x="1447800" y="14404615"/>
          <a:ext cx="889000" cy="27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151928</xdr:rowOff>
    </xdr:from>
    <xdr:ext cx="762000" cy="259045"/>
    <xdr:sp macro="" textlink="">
      <xdr:nvSpPr>
        <xdr:cNvPr id="202" name="テキスト ボックス 201"/>
        <xdr:cNvSpPr txBox="1"/>
      </xdr:nvSpPr>
      <xdr:spPr>
        <a:xfrm>
          <a:off x="1955800" y="13867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145933</xdr:rowOff>
    </xdr:from>
    <xdr:ext cx="762000" cy="259045"/>
    <xdr:sp macro="" textlink="">
      <xdr:nvSpPr>
        <xdr:cNvPr id="204" name="テキスト ボックス 203"/>
        <xdr:cNvSpPr txBox="1"/>
      </xdr:nvSpPr>
      <xdr:spPr>
        <a:xfrm>
          <a:off x="1066800" y="1386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156136</xdr:rowOff>
    </xdr:from>
    <xdr:to>
      <xdr:col>7</xdr:col>
      <xdr:colOff>203200</xdr:colOff>
      <xdr:row>84</xdr:row>
      <xdr:rowOff>86286</xdr:rowOff>
    </xdr:to>
    <xdr:sp macro="" textlink="">
      <xdr:nvSpPr>
        <xdr:cNvPr id="210" name="円/楕円 209"/>
        <xdr:cNvSpPr/>
      </xdr:nvSpPr>
      <xdr:spPr>
        <a:xfrm>
          <a:off x="4902200" y="1438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128213</xdr:rowOff>
    </xdr:from>
    <xdr:ext cx="762000" cy="259045"/>
    <xdr:sp macro="" textlink="">
      <xdr:nvSpPr>
        <xdr:cNvPr id="211" name="人件費・物件費等の状況該当値テキスト"/>
        <xdr:cNvSpPr txBox="1"/>
      </xdr:nvSpPr>
      <xdr:spPr>
        <a:xfrm>
          <a:off x="5041900" y="1435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215,248</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13542</xdr:rowOff>
    </xdr:from>
    <xdr:to>
      <xdr:col>6</xdr:col>
      <xdr:colOff>50800</xdr:colOff>
      <xdr:row>84</xdr:row>
      <xdr:rowOff>115142</xdr:rowOff>
    </xdr:to>
    <xdr:sp macro="" textlink="">
      <xdr:nvSpPr>
        <xdr:cNvPr id="212" name="円/楕円 211"/>
        <xdr:cNvSpPr/>
      </xdr:nvSpPr>
      <xdr:spPr>
        <a:xfrm>
          <a:off x="4064000" y="1441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99919</xdr:rowOff>
    </xdr:from>
    <xdr:ext cx="736600" cy="259045"/>
    <xdr:sp macro="" textlink="">
      <xdr:nvSpPr>
        <xdr:cNvPr id="213" name="テキスト ボックス 212"/>
        <xdr:cNvSpPr txBox="1"/>
      </xdr:nvSpPr>
      <xdr:spPr>
        <a:xfrm>
          <a:off x="3733800" y="14501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221,227</a:t>
          </a:r>
          <a:endParaRPr kumimoji="1" lang="ja-JP" altLang="en-US" sz="1000" b="1">
            <a:solidFill>
              <a:srgbClr val="FF0000"/>
            </a:solidFill>
            <a:latin typeface="ＭＳ Ｐゴシック"/>
          </a:endParaRPr>
        </a:p>
      </xdr:txBody>
    </xdr:sp>
    <xdr:clientData/>
  </xdr:oneCellAnchor>
  <xdr:twoCellAnchor>
    <xdr:from>
      <xdr:col>4</xdr:col>
      <xdr:colOff>431800</xdr:colOff>
      <xdr:row>84</xdr:row>
      <xdr:rowOff>3783</xdr:rowOff>
    </xdr:from>
    <xdr:to>
      <xdr:col>4</xdr:col>
      <xdr:colOff>533400</xdr:colOff>
      <xdr:row>84</xdr:row>
      <xdr:rowOff>105383</xdr:rowOff>
    </xdr:to>
    <xdr:sp macro="" textlink="">
      <xdr:nvSpPr>
        <xdr:cNvPr id="214" name="円/楕円 213"/>
        <xdr:cNvSpPr/>
      </xdr:nvSpPr>
      <xdr:spPr>
        <a:xfrm>
          <a:off x="3175000" y="1440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90160</xdr:rowOff>
    </xdr:from>
    <xdr:ext cx="762000" cy="259045"/>
    <xdr:sp macro="" textlink="">
      <xdr:nvSpPr>
        <xdr:cNvPr id="215" name="テキスト ボックス 214"/>
        <xdr:cNvSpPr txBox="1"/>
      </xdr:nvSpPr>
      <xdr:spPr>
        <a:xfrm>
          <a:off x="2844800" y="14491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219,205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123465</xdr:rowOff>
    </xdr:from>
    <xdr:to>
      <xdr:col>3</xdr:col>
      <xdr:colOff>330200</xdr:colOff>
      <xdr:row>84</xdr:row>
      <xdr:rowOff>53615</xdr:rowOff>
    </xdr:to>
    <xdr:sp macro="" textlink="">
      <xdr:nvSpPr>
        <xdr:cNvPr id="216" name="円/楕円 215"/>
        <xdr:cNvSpPr/>
      </xdr:nvSpPr>
      <xdr:spPr>
        <a:xfrm>
          <a:off x="2286000" y="1435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38392</xdr:rowOff>
    </xdr:from>
    <xdr:ext cx="762000" cy="259045"/>
    <xdr:sp macro="" textlink="">
      <xdr:nvSpPr>
        <xdr:cNvPr id="217" name="テキスト ボックス 216"/>
        <xdr:cNvSpPr txBox="1"/>
      </xdr:nvSpPr>
      <xdr:spPr>
        <a:xfrm>
          <a:off x="1955800" y="144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208,478</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150495</xdr:rowOff>
    </xdr:from>
    <xdr:to>
      <xdr:col>2</xdr:col>
      <xdr:colOff>127000</xdr:colOff>
      <xdr:row>84</xdr:row>
      <xdr:rowOff>80645</xdr:rowOff>
    </xdr:to>
    <xdr:sp macro="" textlink="">
      <xdr:nvSpPr>
        <xdr:cNvPr id="218" name="円/楕円 217"/>
        <xdr:cNvSpPr/>
      </xdr:nvSpPr>
      <xdr:spPr>
        <a:xfrm>
          <a:off x="1397000" y="1438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65422</xdr:rowOff>
    </xdr:from>
    <xdr:ext cx="762000" cy="259045"/>
    <xdr:sp macro="" textlink="">
      <xdr:nvSpPr>
        <xdr:cNvPr id="219" name="テキスト ボックス 218"/>
        <xdr:cNvSpPr txBox="1"/>
      </xdr:nvSpPr>
      <xdr:spPr>
        <a:xfrm>
          <a:off x="1066800" y="14467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214,079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類似団平均よりわずかに高い水準にある。今後も勧奨退職の励行による定員管理及び適正な給与支給に努め、類似団体平均値を目指す。</a:t>
          </a:r>
          <a:endParaRPr kumimoji="1" lang="en-US" altLang="ja-JP"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13123</xdr:rowOff>
    </xdr:from>
    <xdr:to>
      <xdr:col>24</xdr:col>
      <xdr:colOff>558800</xdr:colOff>
      <xdr:row>86</xdr:row>
      <xdr:rowOff>29211</xdr:rowOff>
    </xdr:to>
    <xdr:cxnSp macro="">
      <xdr:nvCxnSpPr>
        <xdr:cNvPr id="253" name="直線コネクタ 252"/>
        <xdr:cNvCxnSpPr/>
      </xdr:nvCxnSpPr>
      <xdr:spPr>
        <a:xfrm>
          <a:off x="16179800" y="14757823"/>
          <a:ext cx="8382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13123</xdr:rowOff>
    </xdr:from>
    <xdr:to>
      <xdr:col>23</xdr:col>
      <xdr:colOff>406400</xdr:colOff>
      <xdr:row>86</xdr:row>
      <xdr:rowOff>61384</xdr:rowOff>
    </xdr:to>
    <xdr:cxnSp macro="">
      <xdr:nvCxnSpPr>
        <xdr:cNvPr id="256" name="直線コネクタ 255"/>
        <xdr:cNvCxnSpPr/>
      </xdr:nvCxnSpPr>
      <xdr:spPr>
        <a:xfrm flipV="1">
          <a:off x="15290800" y="1475782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53339</xdr:rowOff>
    </xdr:from>
    <xdr:to>
      <xdr:col>22</xdr:col>
      <xdr:colOff>203200</xdr:colOff>
      <xdr:row>86</xdr:row>
      <xdr:rowOff>61384</xdr:rowOff>
    </xdr:to>
    <xdr:cxnSp macro="">
      <xdr:nvCxnSpPr>
        <xdr:cNvPr id="259" name="直線コネクタ 258"/>
        <xdr:cNvCxnSpPr/>
      </xdr:nvCxnSpPr>
      <xdr:spPr>
        <a:xfrm>
          <a:off x="14401800" y="14798039"/>
          <a:ext cx="889000" cy="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53339</xdr:rowOff>
    </xdr:from>
    <xdr:to>
      <xdr:col>21</xdr:col>
      <xdr:colOff>0</xdr:colOff>
      <xdr:row>89</xdr:row>
      <xdr:rowOff>166370</xdr:rowOff>
    </xdr:to>
    <xdr:cxnSp macro="">
      <xdr:nvCxnSpPr>
        <xdr:cNvPr id="262" name="直線コネクタ 261"/>
        <xdr:cNvCxnSpPr/>
      </xdr:nvCxnSpPr>
      <xdr:spPr>
        <a:xfrm flipV="1">
          <a:off x="13512800" y="14798039"/>
          <a:ext cx="889000" cy="62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2" name="円/楕円 271"/>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121938</xdr:rowOff>
    </xdr:from>
    <xdr:ext cx="762000" cy="259045"/>
    <xdr:sp macro="" textlink="">
      <xdr:nvSpPr>
        <xdr:cNvPr id="273" name="給与水準   （国との比較）該当値テキスト"/>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133773</xdr:rowOff>
    </xdr:from>
    <xdr:to>
      <xdr:col>23</xdr:col>
      <xdr:colOff>457200</xdr:colOff>
      <xdr:row>86</xdr:row>
      <xdr:rowOff>63923</xdr:rowOff>
    </xdr:to>
    <xdr:sp macro="" textlink="">
      <xdr:nvSpPr>
        <xdr:cNvPr id="274" name="円/楕円 273"/>
        <xdr:cNvSpPr/>
      </xdr:nvSpPr>
      <xdr:spPr>
        <a:xfrm>
          <a:off x="16129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48700</xdr:rowOff>
    </xdr:from>
    <xdr:ext cx="736600" cy="259045"/>
    <xdr:sp macro="" textlink="">
      <xdr:nvSpPr>
        <xdr:cNvPr id="275" name="テキスト ボックス 274"/>
        <xdr:cNvSpPr txBox="1"/>
      </xdr:nvSpPr>
      <xdr:spPr>
        <a:xfrm>
          <a:off x="15798800" y="1479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10584</xdr:rowOff>
    </xdr:from>
    <xdr:to>
      <xdr:col>22</xdr:col>
      <xdr:colOff>254000</xdr:colOff>
      <xdr:row>86</xdr:row>
      <xdr:rowOff>112184</xdr:rowOff>
    </xdr:to>
    <xdr:sp macro="" textlink="">
      <xdr:nvSpPr>
        <xdr:cNvPr id="276" name="円/楕円 275"/>
        <xdr:cNvSpPr/>
      </xdr:nvSpPr>
      <xdr:spPr>
        <a:xfrm>
          <a:off x="15240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96961</xdr:rowOff>
    </xdr:from>
    <xdr:ext cx="762000" cy="259045"/>
    <xdr:sp macro="" textlink="">
      <xdr:nvSpPr>
        <xdr:cNvPr id="277" name="テキスト ボックス 276"/>
        <xdr:cNvSpPr txBox="1"/>
      </xdr:nvSpPr>
      <xdr:spPr>
        <a:xfrm>
          <a:off x="14909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2539</xdr:rowOff>
    </xdr:from>
    <xdr:to>
      <xdr:col>21</xdr:col>
      <xdr:colOff>50800</xdr:colOff>
      <xdr:row>86</xdr:row>
      <xdr:rowOff>104139</xdr:rowOff>
    </xdr:to>
    <xdr:sp macro="" textlink="">
      <xdr:nvSpPr>
        <xdr:cNvPr id="278" name="円/楕円 277"/>
        <xdr:cNvSpPr/>
      </xdr:nvSpPr>
      <xdr:spPr>
        <a:xfrm>
          <a:off x="143510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88916</xdr:rowOff>
    </xdr:from>
    <xdr:ext cx="762000" cy="259045"/>
    <xdr:sp macro="" textlink="">
      <xdr:nvSpPr>
        <xdr:cNvPr id="279" name="テキスト ボックス 278"/>
        <xdr:cNvSpPr txBox="1"/>
      </xdr:nvSpPr>
      <xdr:spPr>
        <a:xfrm>
          <a:off x="14020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115570</xdr:rowOff>
    </xdr:from>
    <xdr:to>
      <xdr:col>19</xdr:col>
      <xdr:colOff>533400</xdr:colOff>
      <xdr:row>90</xdr:row>
      <xdr:rowOff>45720</xdr:rowOff>
    </xdr:to>
    <xdr:sp macro="" textlink="">
      <xdr:nvSpPr>
        <xdr:cNvPr id="280" name="円/楕円 279"/>
        <xdr:cNvSpPr/>
      </xdr:nvSpPr>
      <xdr:spPr>
        <a:xfrm>
          <a:off x="13462000" y="153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30497</xdr:rowOff>
    </xdr:from>
    <xdr:ext cx="762000" cy="259045"/>
    <xdr:sp macro="" textlink="">
      <xdr:nvSpPr>
        <xdr:cNvPr id="281" name="テキスト ボックス 280"/>
        <xdr:cNvSpPr txBox="1"/>
      </xdr:nvSpPr>
      <xdr:spPr>
        <a:xfrm>
          <a:off x="13131800" y="154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ja-JP" altLang="en-US" sz="1000">
              <a:latin typeface="ＭＳ Ｐゴシック"/>
            </a:rPr>
            <a:t>本町は屋久島と口永良部島の二つの離島を行政区域としている。特に屋久島はその大部分が山岳地帯で占めらていることから、居住区域は島の周囲沿岸部となっており、行政区域が広範囲であるため、本庁舎のほか３支所２出張所、口永良部島に１主張所を設置し、行政サービスに努めている。したがって、支所・出張所に配する職員も相当数必要なことや、福祉事務所設置町として生活保護業務を移管されていること等から、本指数は類似団体平均を上回っている。</a:t>
          </a:r>
          <a:endParaRPr kumimoji="1" lang="en-US" altLang="ja-JP" sz="1000">
            <a:latin typeface="ＭＳ Ｐゴシック"/>
          </a:endParaRPr>
        </a:p>
        <a:p>
          <a:r>
            <a:rPr kumimoji="1" lang="ja-JP" altLang="en-US" sz="1000">
              <a:latin typeface="ＭＳ Ｐゴシック"/>
            </a:rPr>
            <a:t>　平成</a:t>
          </a:r>
          <a:r>
            <a:rPr kumimoji="1" lang="en-US" altLang="ja-JP" sz="1000">
              <a:latin typeface="ＭＳ Ｐゴシック"/>
            </a:rPr>
            <a:t>19</a:t>
          </a:r>
          <a:r>
            <a:rPr kumimoji="1" lang="ja-JP" altLang="en-US" sz="1000">
              <a:latin typeface="ＭＳ Ｐゴシック"/>
            </a:rPr>
            <a:t>年の合併以降、定年退職者及び早期退職者も多く、合併効果による職員数削減も自然減という形で年々減少してきた。しかしながら、今後となると、現職員の年齢構成から今後の職員数削減はこれまでのようにはいかないため、本庁舎建設による組織再編等を図り、新規採用の抑制に努めなければならない。</a:t>
          </a:r>
          <a:endParaRPr kumimoji="1" lang="en-US" altLang="ja-JP" sz="10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158953</xdr:rowOff>
    </xdr:from>
    <xdr:to>
      <xdr:col>24</xdr:col>
      <xdr:colOff>558800</xdr:colOff>
      <xdr:row>62</xdr:row>
      <xdr:rowOff>10668</xdr:rowOff>
    </xdr:to>
    <xdr:cxnSp macro="">
      <xdr:nvCxnSpPr>
        <xdr:cNvPr id="313" name="直線コネクタ 312"/>
        <xdr:cNvCxnSpPr/>
      </xdr:nvCxnSpPr>
      <xdr:spPr>
        <a:xfrm>
          <a:off x="16179800" y="10617403"/>
          <a:ext cx="8382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60494</xdr:rowOff>
    </xdr:from>
    <xdr:ext cx="762000" cy="259045"/>
    <xdr:sp macro="" textlink="">
      <xdr:nvSpPr>
        <xdr:cNvPr id="314" name="定員管理の状況平均値テキスト"/>
        <xdr:cNvSpPr txBox="1"/>
      </xdr:nvSpPr>
      <xdr:spPr>
        <a:xfrm>
          <a:off x="17106900" y="10347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152679</xdr:rowOff>
    </xdr:from>
    <xdr:to>
      <xdr:col>23</xdr:col>
      <xdr:colOff>406400</xdr:colOff>
      <xdr:row>61</xdr:row>
      <xdr:rowOff>158953</xdr:rowOff>
    </xdr:to>
    <xdr:cxnSp macro="">
      <xdr:nvCxnSpPr>
        <xdr:cNvPr id="316" name="直線コネクタ 315"/>
        <xdr:cNvCxnSpPr/>
      </xdr:nvCxnSpPr>
      <xdr:spPr>
        <a:xfrm>
          <a:off x="15290800" y="10611129"/>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158640</xdr:rowOff>
    </xdr:from>
    <xdr:ext cx="736600" cy="259045"/>
    <xdr:sp macro="" textlink="">
      <xdr:nvSpPr>
        <xdr:cNvPr id="318" name="テキスト ボックス 317"/>
        <xdr:cNvSpPr txBox="1"/>
      </xdr:nvSpPr>
      <xdr:spPr>
        <a:xfrm>
          <a:off x="15798800" y="10274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152679</xdr:rowOff>
    </xdr:from>
    <xdr:to>
      <xdr:col>22</xdr:col>
      <xdr:colOff>203200</xdr:colOff>
      <xdr:row>61</xdr:row>
      <xdr:rowOff>166675</xdr:rowOff>
    </xdr:to>
    <xdr:cxnSp macro="">
      <xdr:nvCxnSpPr>
        <xdr:cNvPr id="319" name="直線コネクタ 318"/>
        <xdr:cNvCxnSpPr/>
      </xdr:nvCxnSpPr>
      <xdr:spPr>
        <a:xfrm flipV="1">
          <a:off x="14401800" y="10611129"/>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3115</xdr:rowOff>
    </xdr:from>
    <xdr:ext cx="762000" cy="259045"/>
    <xdr:sp macro="" textlink="">
      <xdr:nvSpPr>
        <xdr:cNvPr id="321" name="テキスト ボックス 320"/>
        <xdr:cNvSpPr txBox="1"/>
      </xdr:nvSpPr>
      <xdr:spPr>
        <a:xfrm>
          <a:off x="14909800" y="1029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166192</xdr:rowOff>
    </xdr:from>
    <xdr:to>
      <xdr:col>21</xdr:col>
      <xdr:colOff>0</xdr:colOff>
      <xdr:row>61</xdr:row>
      <xdr:rowOff>166675</xdr:rowOff>
    </xdr:to>
    <xdr:cxnSp macro="">
      <xdr:nvCxnSpPr>
        <xdr:cNvPr id="322" name="直線コネクタ 321"/>
        <xdr:cNvCxnSpPr/>
      </xdr:nvCxnSpPr>
      <xdr:spPr>
        <a:xfrm>
          <a:off x="13512800" y="10624642"/>
          <a:ext cx="8890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169257</xdr:rowOff>
    </xdr:from>
    <xdr:ext cx="762000" cy="259045"/>
    <xdr:sp macro="" textlink="">
      <xdr:nvSpPr>
        <xdr:cNvPr id="324" name="テキスト ボックス 323"/>
        <xdr:cNvSpPr txBox="1"/>
      </xdr:nvSpPr>
      <xdr:spPr>
        <a:xfrm>
          <a:off x="14020800" y="1028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165879</xdr:rowOff>
    </xdr:from>
    <xdr:ext cx="762000" cy="259045"/>
    <xdr:sp macro="" textlink="">
      <xdr:nvSpPr>
        <xdr:cNvPr id="326" name="テキスト ボックス 325"/>
        <xdr:cNvSpPr txBox="1"/>
      </xdr:nvSpPr>
      <xdr:spPr>
        <a:xfrm>
          <a:off x="13131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131318</xdr:rowOff>
    </xdr:from>
    <xdr:to>
      <xdr:col>24</xdr:col>
      <xdr:colOff>609600</xdr:colOff>
      <xdr:row>62</xdr:row>
      <xdr:rowOff>61468</xdr:rowOff>
    </xdr:to>
    <xdr:sp macro="" textlink="">
      <xdr:nvSpPr>
        <xdr:cNvPr id="332" name="円/楕円 331"/>
        <xdr:cNvSpPr/>
      </xdr:nvSpPr>
      <xdr:spPr>
        <a:xfrm>
          <a:off x="169672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103395</xdr:rowOff>
    </xdr:from>
    <xdr:ext cx="762000" cy="259045"/>
    <xdr:sp macro="" textlink="">
      <xdr:nvSpPr>
        <xdr:cNvPr id="333" name="定員管理の状況該当値テキスト"/>
        <xdr:cNvSpPr txBox="1"/>
      </xdr:nvSpPr>
      <xdr:spPr>
        <a:xfrm>
          <a:off x="17106900" y="1056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11.80</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108153</xdr:rowOff>
    </xdr:from>
    <xdr:to>
      <xdr:col>23</xdr:col>
      <xdr:colOff>457200</xdr:colOff>
      <xdr:row>62</xdr:row>
      <xdr:rowOff>38303</xdr:rowOff>
    </xdr:to>
    <xdr:sp macro="" textlink="">
      <xdr:nvSpPr>
        <xdr:cNvPr id="334" name="円/楕円 333"/>
        <xdr:cNvSpPr/>
      </xdr:nvSpPr>
      <xdr:spPr>
        <a:xfrm>
          <a:off x="16129000" y="1056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23080</xdr:rowOff>
    </xdr:from>
    <xdr:ext cx="736600" cy="259045"/>
    <xdr:sp macro="" textlink="">
      <xdr:nvSpPr>
        <xdr:cNvPr id="335" name="テキスト ボックス 334"/>
        <xdr:cNvSpPr txBox="1"/>
      </xdr:nvSpPr>
      <xdr:spPr>
        <a:xfrm>
          <a:off x="15798800" y="10652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101879</xdr:rowOff>
    </xdr:from>
    <xdr:to>
      <xdr:col>22</xdr:col>
      <xdr:colOff>254000</xdr:colOff>
      <xdr:row>62</xdr:row>
      <xdr:rowOff>32029</xdr:rowOff>
    </xdr:to>
    <xdr:sp macro="" textlink="">
      <xdr:nvSpPr>
        <xdr:cNvPr id="336" name="円/楕円 335"/>
        <xdr:cNvSpPr/>
      </xdr:nvSpPr>
      <xdr:spPr>
        <a:xfrm>
          <a:off x="15240000" y="1056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16806</xdr:rowOff>
    </xdr:from>
    <xdr:ext cx="762000" cy="259045"/>
    <xdr:sp macro="" textlink="">
      <xdr:nvSpPr>
        <xdr:cNvPr id="337" name="テキスト ボックス 336"/>
        <xdr:cNvSpPr txBox="1"/>
      </xdr:nvSpPr>
      <xdr:spPr>
        <a:xfrm>
          <a:off x="14909800" y="10646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11.19</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115875</xdr:rowOff>
    </xdr:from>
    <xdr:to>
      <xdr:col>21</xdr:col>
      <xdr:colOff>50800</xdr:colOff>
      <xdr:row>62</xdr:row>
      <xdr:rowOff>46025</xdr:rowOff>
    </xdr:to>
    <xdr:sp macro="" textlink="">
      <xdr:nvSpPr>
        <xdr:cNvPr id="338" name="円/楕円 337"/>
        <xdr:cNvSpPr/>
      </xdr:nvSpPr>
      <xdr:spPr>
        <a:xfrm>
          <a:off x="14351000" y="1057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30802</xdr:rowOff>
    </xdr:from>
    <xdr:ext cx="762000" cy="259045"/>
    <xdr:sp macro="" textlink="">
      <xdr:nvSpPr>
        <xdr:cNvPr id="339" name="テキスト ボックス 338"/>
        <xdr:cNvSpPr txBox="1"/>
      </xdr:nvSpPr>
      <xdr:spPr>
        <a:xfrm>
          <a:off x="14020800" y="106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115392</xdr:rowOff>
    </xdr:from>
    <xdr:to>
      <xdr:col>19</xdr:col>
      <xdr:colOff>533400</xdr:colOff>
      <xdr:row>62</xdr:row>
      <xdr:rowOff>45542</xdr:rowOff>
    </xdr:to>
    <xdr:sp macro="" textlink="">
      <xdr:nvSpPr>
        <xdr:cNvPr id="340" name="円/楕円 339"/>
        <xdr:cNvSpPr/>
      </xdr:nvSpPr>
      <xdr:spPr>
        <a:xfrm>
          <a:off x="13462000" y="1057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30319</xdr:rowOff>
    </xdr:from>
    <xdr:ext cx="762000" cy="259045"/>
    <xdr:sp macro="" textlink="">
      <xdr:nvSpPr>
        <xdr:cNvPr id="341" name="テキスト ボックス 340"/>
        <xdr:cNvSpPr txBox="1"/>
      </xdr:nvSpPr>
      <xdr:spPr>
        <a:xfrm>
          <a:off x="13131800" y="1066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11.47</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22</a:t>
          </a:r>
          <a:r>
            <a:rPr kumimoji="1" lang="ja-JP" altLang="en-US" sz="1100">
              <a:latin typeface="ＭＳ Ｐゴシック"/>
            </a:rPr>
            <a:t>年度に策定した公債費負担適正化計画に基づき、新規地方債の発行抑制に努めてきた結果、平成</a:t>
          </a:r>
          <a:r>
            <a:rPr kumimoji="1" lang="en-US" altLang="ja-JP" sz="1100">
              <a:latin typeface="ＭＳ Ｐゴシック"/>
            </a:rPr>
            <a:t>24</a:t>
          </a:r>
          <a:r>
            <a:rPr kumimoji="1" lang="ja-JP" altLang="en-US" sz="1100">
              <a:latin typeface="ＭＳ Ｐゴシック"/>
            </a:rPr>
            <a:t>年度決算において</a:t>
          </a:r>
          <a:r>
            <a:rPr kumimoji="1" lang="en-US" altLang="ja-JP" sz="1100">
              <a:latin typeface="ＭＳ Ｐゴシック"/>
            </a:rPr>
            <a:t>18</a:t>
          </a:r>
          <a:r>
            <a:rPr kumimoji="1" lang="ja-JP" altLang="en-US" sz="1100">
              <a:latin typeface="ＭＳ Ｐゴシック"/>
            </a:rPr>
            <a:t>％を下回ることができ、平成</a:t>
          </a:r>
          <a:r>
            <a:rPr kumimoji="1" lang="en-US" altLang="ja-JP" sz="1100">
              <a:latin typeface="ＭＳ Ｐゴシック"/>
            </a:rPr>
            <a:t>28</a:t>
          </a:r>
          <a:r>
            <a:rPr kumimoji="1" lang="ja-JP" altLang="en-US" sz="1100">
              <a:latin typeface="ＭＳ Ｐゴシック"/>
            </a:rPr>
            <a:t>年度決算においては、前年度からさらに</a:t>
          </a:r>
          <a:r>
            <a:rPr kumimoji="1" lang="en-US" altLang="ja-JP" sz="1100">
              <a:latin typeface="ＭＳ Ｐゴシック"/>
            </a:rPr>
            <a:t>0.7</a:t>
          </a:r>
          <a:r>
            <a:rPr kumimoji="1" lang="ja-JP" altLang="en-US" sz="1100">
              <a:latin typeface="ＭＳ Ｐゴシック"/>
            </a:rPr>
            <a:t>％減少させることができた。しかしながら、依然として類似団体平均を大きく上回っているとともに、県内でも突出して悪い状況に変わりはない。さらに、本庁舎建設事業や金岳小学校改築事業などの大型事業による多額の新発債が見込まれるため、公共施設整備基金の活用や、年度ごとの新発債総額を最低限元金償還額以下に抑制するなど、普通建設事業の適正な計画・管理・縮小を行い、財政計画を綿密に立てることにより、適正な公債費管理に努める。</a:t>
          </a: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70" name="直線コネクタ 369"/>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4" name="直線コネクタ 37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22860</xdr:rowOff>
    </xdr:to>
    <xdr:cxnSp macro="">
      <xdr:nvCxnSpPr>
        <xdr:cNvPr id="375" name="直線コネクタ 374"/>
        <xdr:cNvCxnSpPr/>
      </xdr:nvCxnSpPr>
      <xdr:spPr>
        <a:xfrm flipV="1">
          <a:off x="16179800" y="7338906"/>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7" name="フローチャート : 判断 37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22860</xdr:rowOff>
    </xdr:from>
    <xdr:to>
      <xdr:col>23</xdr:col>
      <xdr:colOff>406400</xdr:colOff>
      <xdr:row>43</xdr:row>
      <xdr:rowOff>103294</xdr:rowOff>
    </xdr:to>
    <xdr:cxnSp macro="">
      <xdr:nvCxnSpPr>
        <xdr:cNvPr id="378" name="直線コネクタ 377"/>
        <xdr:cNvCxnSpPr/>
      </xdr:nvCxnSpPr>
      <xdr:spPr>
        <a:xfrm flipV="1">
          <a:off x="15290800" y="73952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9" name="フローチャート : 判断 378"/>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80" name="テキスト ボックス 379"/>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103294</xdr:rowOff>
    </xdr:from>
    <xdr:to>
      <xdr:col>22</xdr:col>
      <xdr:colOff>203200</xdr:colOff>
      <xdr:row>44</xdr:row>
      <xdr:rowOff>12277</xdr:rowOff>
    </xdr:to>
    <xdr:cxnSp macro="">
      <xdr:nvCxnSpPr>
        <xdr:cNvPr id="381" name="直線コネクタ 380"/>
        <xdr:cNvCxnSpPr/>
      </xdr:nvCxnSpPr>
      <xdr:spPr>
        <a:xfrm flipV="1">
          <a:off x="14401800" y="747564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12277</xdr:rowOff>
    </xdr:from>
    <xdr:to>
      <xdr:col>21</xdr:col>
      <xdr:colOff>0</xdr:colOff>
      <xdr:row>44</xdr:row>
      <xdr:rowOff>76623</xdr:rowOff>
    </xdr:to>
    <xdr:cxnSp macro="">
      <xdr:nvCxnSpPr>
        <xdr:cNvPr id="384" name="直線コネクタ 383"/>
        <xdr:cNvCxnSpPr/>
      </xdr:nvCxnSpPr>
      <xdr:spPr>
        <a:xfrm flipV="1">
          <a:off x="13512800" y="75560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5" name="フローチャート : 判断 38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86" name="テキスト ボックス 38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7" name="フローチャート : 判断 386"/>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8" name="テキスト ボックス 38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4" name="円/楕円 39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154533</xdr:rowOff>
    </xdr:from>
    <xdr:ext cx="762000" cy="259045"/>
    <xdr:sp macro="" textlink="">
      <xdr:nvSpPr>
        <xdr:cNvPr id="395" name="公債費負担の状況該当値テキスト"/>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143510</xdr:rowOff>
    </xdr:from>
    <xdr:to>
      <xdr:col>23</xdr:col>
      <xdr:colOff>457200</xdr:colOff>
      <xdr:row>43</xdr:row>
      <xdr:rowOff>73660</xdr:rowOff>
    </xdr:to>
    <xdr:sp macro="" textlink="">
      <xdr:nvSpPr>
        <xdr:cNvPr id="396" name="円/楕円 395"/>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58437</xdr:rowOff>
    </xdr:from>
    <xdr:ext cx="736600" cy="259045"/>
    <xdr:sp macro="" textlink="">
      <xdr:nvSpPr>
        <xdr:cNvPr id="397" name="テキスト ボックス 396"/>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52494</xdr:rowOff>
    </xdr:from>
    <xdr:to>
      <xdr:col>22</xdr:col>
      <xdr:colOff>254000</xdr:colOff>
      <xdr:row>43</xdr:row>
      <xdr:rowOff>154094</xdr:rowOff>
    </xdr:to>
    <xdr:sp macro="" textlink="">
      <xdr:nvSpPr>
        <xdr:cNvPr id="398" name="円/楕円 397"/>
        <xdr:cNvSpPr/>
      </xdr:nvSpPr>
      <xdr:spPr>
        <a:xfrm>
          <a:off x="15240000" y="7424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138871</xdr:rowOff>
    </xdr:from>
    <xdr:ext cx="762000" cy="259045"/>
    <xdr:sp macro="" textlink="">
      <xdr:nvSpPr>
        <xdr:cNvPr id="399" name="テキスト ボックス 398"/>
        <xdr:cNvSpPr txBox="1"/>
      </xdr:nvSpPr>
      <xdr:spPr>
        <a:xfrm>
          <a:off x="14909800" y="751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132927</xdr:rowOff>
    </xdr:from>
    <xdr:to>
      <xdr:col>21</xdr:col>
      <xdr:colOff>50800</xdr:colOff>
      <xdr:row>44</xdr:row>
      <xdr:rowOff>63077</xdr:rowOff>
    </xdr:to>
    <xdr:sp macro="" textlink="">
      <xdr:nvSpPr>
        <xdr:cNvPr id="400" name="円/楕円 399"/>
        <xdr:cNvSpPr/>
      </xdr:nvSpPr>
      <xdr:spPr>
        <a:xfrm>
          <a:off x="14351000" y="750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47854</xdr:rowOff>
    </xdr:from>
    <xdr:ext cx="762000" cy="259045"/>
    <xdr:sp macro="" textlink="">
      <xdr:nvSpPr>
        <xdr:cNvPr id="401" name="テキスト ボックス 400"/>
        <xdr:cNvSpPr txBox="1"/>
      </xdr:nvSpPr>
      <xdr:spPr>
        <a:xfrm>
          <a:off x="14020800" y="759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25823</xdr:rowOff>
    </xdr:from>
    <xdr:to>
      <xdr:col>19</xdr:col>
      <xdr:colOff>533400</xdr:colOff>
      <xdr:row>44</xdr:row>
      <xdr:rowOff>127423</xdr:rowOff>
    </xdr:to>
    <xdr:sp macro="" textlink="">
      <xdr:nvSpPr>
        <xdr:cNvPr id="402" name="円/楕円 401"/>
        <xdr:cNvSpPr/>
      </xdr:nvSpPr>
      <xdr:spPr>
        <a:xfrm>
          <a:off x="13462000" y="756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112200</xdr:rowOff>
    </xdr:from>
    <xdr:ext cx="762000" cy="259045"/>
    <xdr:sp macro="" textlink="">
      <xdr:nvSpPr>
        <xdr:cNvPr id="403" name="テキスト ボックス 402"/>
        <xdr:cNvSpPr txBox="1"/>
      </xdr:nvSpPr>
      <xdr:spPr>
        <a:xfrm>
          <a:off x="13131800" y="765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[33.4%]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類似団体平均よりも高い比率となっているが、新規地方債の発行抑制と基金積立努力により、年々改善されてきているところである。</a:t>
          </a:r>
          <a:endParaRPr kumimoji="1" lang="en-US" altLang="ja-JP" sz="1300">
            <a:latin typeface="ＭＳ Ｐゴシック"/>
          </a:endParaRPr>
        </a:p>
        <a:p>
          <a:r>
            <a:rPr kumimoji="1" lang="ja-JP" altLang="en-US" sz="1300">
              <a:latin typeface="ＭＳ Ｐゴシック"/>
            </a:rPr>
            <a:t>　しかしながら、今後、本庁舎建設事業や金岳小学校改築事業といった大型事業による多額の新規地方債発行が見込まれており、比率の悪化が予想されることから、公債費等義務的経費の削減を中心とする行財政改革を進め、財政の健全化に努める。</a:t>
          </a: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67564</xdr:rowOff>
    </xdr:from>
    <xdr:to>
      <xdr:col>24</xdr:col>
      <xdr:colOff>558800</xdr:colOff>
      <xdr:row>16</xdr:row>
      <xdr:rowOff>125349</xdr:rowOff>
    </xdr:to>
    <xdr:cxnSp macro="">
      <xdr:nvCxnSpPr>
        <xdr:cNvPr id="437" name="直線コネクタ 436"/>
        <xdr:cNvCxnSpPr/>
      </xdr:nvCxnSpPr>
      <xdr:spPr>
        <a:xfrm flipV="1">
          <a:off x="16179800" y="2639314"/>
          <a:ext cx="838200" cy="2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125349</xdr:rowOff>
    </xdr:from>
    <xdr:to>
      <xdr:col>23</xdr:col>
      <xdr:colOff>406400</xdr:colOff>
      <xdr:row>17</xdr:row>
      <xdr:rowOff>134874</xdr:rowOff>
    </xdr:to>
    <xdr:cxnSp macro="">
      <xdr:nvCxnSpPr>
        <xdr:cNvPr id="440" name="直線コネクタ 439"/>
        <xdr:cNvCxnSpPr/>
      </xdr:nvCxnSpPr>
      <xdr:spPr>
        <a:xfrm flipV="1">
          <a:off x="15290800" y="2868549"/>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134874</xdr:rowOff>
    </xdr:from>
    <xdr:to>
      <xdr:col>22</xdr:col>
      <xdr:colOff>203200</xdr:colOff>
      <xdr:row>18</xdr:row>
      <xdr:rowOff>52705</xdr:rowOff>
    </xdr:to>
    <xdr:cxnSp macro="">
      <xdr:nvCxnSpPr>
        <xdr:cNvPr id="443" name="直線コネクタ 442"/>
        <xdr:cNvCxnSpPr/>
      </xdr:nvCxnSpPr>
      <xdr:spPr>
        <a:xfrm flipV="1">
          <a:off x="14401800" y="3049524"/>
          <a:ext cx="889000" cy="89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4" name="フローチャート : 判断 443"/>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5" name="テキスト ボックス 44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52705</xdr:rowOff>
    </xdr:from>
    <xdr:to>
      <xdr:col>21</xdr:col>
      <xdr:colOff>0</xdr:colOff>
      <xdr:row>19</xdr:row>
      <xdr:rowOff>33274</xdr:rowOff>
    </xdr:to>
    <xdr:cxnSp macro="">
      <xdr:nvCxnSpPr>
        <xdr:cNvPr id="446" name="直線コネクタ 445"/>
        <xdr:cNvCxnSpPr/>
      </xdr:nvCxnSpPr>
      <xdr:spPr>
        <a:xfrm flipV="1">
          <a:off x="13512800" y="3138805"/>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7" name="フローチャート : 判断 44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8" name="テキスト ボックス 44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9" name="フローチャート : 判断 44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0" name="テキスト ボックス 44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16764</xdr:rowOff>
    </xdr:from>
    <xdr:to>
      <xdr:col>24</xdr:col>
      <xdr:colOff>609600</xdr:colOff>
      <xdr:row>15</xdr:row>
      <xdr:rowOff>118364</xdr:rowOff>
    </xdr:to>
    <xdr:sp macro="" textlink="">
      <xdr:nvSpPr>
        <xdr:cNvPr id="456" name="円/楕円 455"/>
        <xdr:cNvSpPr/>
      </xdr:nvSpPr>
      <xdr:spPr>
        <a:xfrm>
          <a:off x="16967200" y="258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160291</xdr:rowOff>
    </xdr:from>
    <xdr:ext cx="762000" cy="259045"/>
    <xdr:sp macro="" textlink="">
      <xdr:nvSpPr>
        <xdr:cNvPr id="457" name="将来負担の状況該当値テキスト"/>
        <xdr:cNvSpPr txBox="1"/>
      </xdr:nvSpPr>
      <xdr:spPr>
        <a:xfrm>
          <a:off x="17106900" y="256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74549</xdr:rowOff>
    </xdr:from>
    <xdr:to>
      <xdr:col>23</xdr:col>
      <xdr:colOff>457200</xdr:colOff>
      <xdr:row>17</xdr:row>
      <xdr:rowOff>4699</xdr:rowOff>
    </xdr:to>
    <xdr:sp macro="" textlink="">
      <xdr:nvSpPr>
        <xdr:cNvPr id="458" name="円/楕円 457"/>
        <xdr:cNvSpPr/>
      </xdr:nvSpPr>
      <xdr:spPr>
        <a:xfrm>
          <a:off x="16129000" y="2817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160926</xdr:rowOff>
    </xdr:from>
    <xdr:ext cx="736600" cy="259045"/>
    <xdr:sp macro="" textlink="">
      <xdr:nvSpPr>
        <xdr:cNvPr id="459" name="テキスト ボックス 458"/>
        <xdr:cNvSpPr txBox="1"/>
      </xdr:nvSpPr>
      <xdr:spPr>
        <a:xfrm>
          <a:off x="15798800" y="2904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84074</xdr:rowOff>
    </xdr:from>
    <xdr:to>
      <xdr:col>22</xdr:col>
      <xdr:colOff>254000</xdr:colOff>
      <xdr:row>18</xdr:row>
      <xdr:rowOff>14224</xdr:rowOff>
    </xdr:to>
    <xdr:sp macro="" textlink="">
      <xdr:nvSpPr>
        <xdr:cNvPr id="460" name="円/楕円 459"/>
        <xdr:cNvSpPr/>
      </xdr:nvSpPr>
      <xdr:spPr>
        <a:xfrm>
          <a:off x="15240000" y="299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170451</xdr:rowOff>
    </xdr:from>
    <xdr:ext cx="762000" cy="259045"/>
    <xdr:sp macro="" textlink="">
      <xdr:nvSpPr>
        <xdr:cNvPr id="461" name="テキスト ボックス 460"/>
        <xdr:cNvSpPr txBox="1"/>
      </xdr:nvSpPr>
      <xdr:spPr>
        <a:xfrm>
          <a:off x="14909800" y="308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1905</xdr:rowOff>
    </xdr:from>
    <xdr:to>
      <xdr:col>21</xdr:col>
      <xdr:colOff>50800</xdr:colOff>
      <xdr:row>18</xdr:row>
      <xdr:rowOff>103505</xdr:rowOff>
    </xdr:to>
    <xdr:sp macro="" textlink="">
      <xdr:nvSpPr>
        <xdr:cNvPr id="462" name="円/楕円 461"/>
        <xdr:cNvSpPr/>
      </xdr:nvSpPr>
      <xdr:spPr>
        <a:xfrm>
          <a:off x="14351000" y="308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88282</xdr:rowOff>
    </xdr:from>
    <xdr:ext cx="762000" cy="259045"/>
    <xdr:sp macro="" textlink="">
      <xdr:nvSpPr>
        <xdr:cNvPr id="463" name="テキスト ボックス 462"/>
        <xdr:cNvSpPr txBox="1"/>
      </xdr:nvSpPr>
      <xdr:spPr>
        <a:xfrm>
          <a:off x="14020800" y="317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153924</xdr:rowOff>
    </xdr:from>
    <xdr:to>
      <xdr:col>19</xdr:col>
      <xdr:colOff>533400</xdr:colOff>
      <xdr:row>19</xdr:row>
      <xdr:rowOff>84074</xdr:rowOff>
    </xdr:to>
    <xdr:sp macro="" textlink="">
      <xdr:nvSpPr>
        <xdr:cNvPr id="464" name="円/楕円 463"/>
        <xdr:cNvSpPr/>
      </xdr:nvSpPr>
      <xdr:spPr>
        <a:xfrm>
          <a:off x="13462000" y="324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68851</xdr:rowOff>
    </xdr:from>
    <xdr:ext cx="762000" cy="259045"/>
    <xdr:sp macro="" textlink="">
      <xdr:nvSpPr>
        <xdr:cNvPr id="465" name="テキスト ボックス 464"/>
        <xdr:cNvSpPr txBox="1"/>
      </xdr:nvSpPr>
      <xdr:spPr>
        <a:xfrm>
          <a:off x="13131800" y="332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a:t>
          </a:r>
          <a:r>
            <a:rPr kumimoji="1" lang="en-US" altLang="ja-JP" sz="1300">
              <a:latin typeface="ＭＳ Ｐゴシック"/>
            </a:rPr>
            <a:t>0.2</a:t>
          </a:r>
          <a:r>
            <a:rPr kumimoji="1" lang="ja-JP" altLang="en-US" sz="1300">
              <a:latin typeface="ＭＳ Ｐゴシック"/>
            </a:rPr>
            <a:t>％減少しており、類似団体平均を下回っているものの、本町は公債費並びに物件費の割合が高いことから、他の費目が総じて低く抑えられている状況にある。本庁舎に加えて３支所３出張所、福祉事務所を設置している当町は、類似団体に比べて職員数が多く、経常人件費は高い状況にある。</a:t>
          </a:r>
          <a:endParaRPr kumimoji="1" lang="en-US" altLang="ja-JP" sz="1300">
            <a:latin typeface="ＭＳ Ｐゴシック"/>
          </a:endParaRPr>
        </a:p>
        <a:p>
          <a:r>
            <a:rPr kumimoji="1" lang="ja-JP" altLang="en-US" sz="1300">
              <a:latin typeface="ＭＳ Ｐゴシック"/>
            </a:rPr>
            <a:t>　本庁舎建設及びそれに伴う組織再編を人件費削減の転換点とし、適正な職員定数管理に努めていきたい。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49276</xdr:rowOff>
    </xdr:from>
    <xdr:to>
      <xdr:col>7</xdr:col>
      <xdr:colOff>15875</xdr:colOff>
      <xdr:row>36</xdr:row>
      <xdr:rowOff>58420</xdr:rowOff>
    </xdr:to>
    <xdr:cxnSp macro="">
      <xdr:nvCxnSpPr>
        <xdr:cNvPr id="64" name="直線コネクタ 63"/>
        <xdr:cNvCxnSpPr/>
      </xdr:nvCxnSpPr>
      <xdr:spPr>
        <a:xfrm flipV="1">
          <a:off x="3987800" y="62214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149860</xdr:rowOff>
    </xdr:to>
    <xdr:cxnSp macro="">
      <xdr:nvCxnSpPr>
        <xdr:cNvPr id="67" name="直線コネクタ 66"/>
        <xdr:cNvCxnSpPr/>
      </xdr:nvCxnSpPr>
      <xdr:spPr>
        <a:xfrm flipV="1">
          <a:off x="3098800" y="6230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108712</xdr:rowOff>
    </xdr:from>
    <xdr:to>
      <xdr:col>4</xdr:col>
      <xdr:colOff>346075</xdr:colOff>
      <xdr:row>36</xdr:row>
      <xdr:rowOff>149860</xdr:rowOff>
    </xdr:to>
    <xdr:cxnSp macro="">
      <xdr:nvCxnSpPr>
        <xdr:cNvPr id="70" name="直線コネクタ 69"/>
        <xdr:cNvCxnSpPr/>
      </xdr:nvCxnSpPr>
      <xdr:spPr>
        <a:xfrm>
          <a:off x="2209800" y="6280912"/>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108712</xdr:rowOff>
    </xdr:from>
    <xdr:to>
      <xdr:col>3</xdr:col>
      <xdr:colOff>142875</xdr:colOff>
      <xdr:row>36</xdr:row>
      <xdr:rowOff>145288</xdr:rowOff>
    </xdr:to>
    <xdr:cxnSp macro="">
      <xdr:nvCxnSpPr>
        <xdr:cNvPr id="73" name="直線コネクタ 72"/>
        <xdr:cNvCxnSpPr/>
      </xdr:nvCxnSpPr>
      <xdr:spPr>
        <a:xfrm flipV="1">
          <a:off x="1320800" y="628091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169926</xdr:rowOff>
    </xdr:from>
    <xdr:to>
      <xdr:col>7</xdr:col>
      <xdr:colOff>66675</xdr:colOff>
      <xdr:row>36</xdr:row>
      <xdr:rowOff>100076</xdr:rowOff>
    </xdr:to>
    <xdr:sp macro="" textlink="">
      <xdr:nvSpPr>
        <xdr:cNvPr id="83" name="円/楕円 82"/>
        <xdr:cNvSpPr/>
      </xdr:nvSpPr>
      <xdr:spPr>
        <a:xfrm>
          <a:off x="47752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15003</xdr:rowOff>
    </xdr:from>
    <xdr:ext cx="762000" cy="259045"/>
    <xdr:sp macro="" textlink="">
      <xdr:nvSpPr>
        <xdr:cNvPr id="84" name="人件費該当値テキスト"/>
        <xdr:cNvSpPr txBox="1"/>
      </xdr:nvSpPr>
      <xdr:spPr>
        <a:xfrm>
          <a:off x="4914900" y="6015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99060</xdr:rowOff>
    </xdr:from>
    <xdr:to>
      <xdr:col>4</xdr:col>
      <xdr:colOff>396875</xdr:colOff>
      <xdr:row>37</xdr:row>
      <xdr:rowOff>29210</xdr:rowOff>
    </xdr:to>
    <xdr:sp macro="" textlink="">
      <xdr:nvSpPr>
        <xdr:cNvPr id="87" name="円/楕円 86"/>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88" name="テキスト ボックス 87"/>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57912</xdr:rowOff>
    </xdr:from>
    <xdr:to>
      <xdr:col>3</xdr:col>
      <xdr:colOff>193675</xdr:colOff>
      <xdr:row>36</xdr:row>
      <xdr:rowOff>159512</xdr:rowOff>
    </xdr:to>
    <xdr:sp macro="" textlink="">
      <xdr:nvSpPr>
        <xdr:cNvPr id="89" name="円/楕円 88"/>
        <xdr:cNvSpPr/>
      </xdr:nvSpPr>
      <xdr:spPr>
        <a:xfrm>
          <a:off x="2159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169689</xdr:rowOff>
    </xdr:from>
    <xdr:ext cx="762000" cy="259045"/>
    <xdr:sp macro="" textlink="">
      <xdr:nvSpPr>
        <xdr:cNvPr id="90" name="テキスト ボックス 89"/>
        <xdr:cNvSpPr txBox="1"/>
      </xdr:nvSpPr>
      <xdr:spPr>
        <a:xfrm>
          <a:off x="1828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a:rPr>
            <a:t>　前年度より</a:t>
          </a:r>
          <a:r>
            <a:rPr kumimoji="1" lang="en-US" altLang="ja-JP" sz="900">
              <a:latin typeface="ＭＳ Ｐゴシック"/>
            </a:rPr>
            <a:t>1.1</a:t>
          </a:r>
          <a:r>
            <a:rPr kumimoji="1" lang="ja-JP" altLang="en-US" sz="900">
              <a:latin typeface="ＭＳ Ｐゴシック"/>
            </a:rPr>
            <a:t>％改善したものの、類似団体平均及び県内平均を大きく上回っている。</a:t>
          </a:r>
        </a:p>
        <a:p>
          <a:r>
            <a:rPr kumimoji="1" lang="ja-JP" altLang="en-US" sz="900">
              <a:latin typeface="ＭＳ Ｐゴシック"/>
            </a:rPr>
            <a:t>　大きな要因は３つ考えられる。</a:t>
          </a:r>
        </a:p>
        <a:p>
          <a:r>
            <a:rPr kumimoji="1" lang="ja-JP" altLang="en-US" sz="900">
              <a:latin typeface="ＭＳ Ｐゴシック"/>
            </a:rPr>
            <a:t>　本庁舎のほか３支所・３出張所を抱えていることによる施設維持管理経費が大きいことである。次に、稼働して十数年経過するごみ処理施設の維持管理経費に莫大な費用がかかっていること。離島でありながら、リサイクルを謳っていることにより、島外搬出費用を含めたリサイクル費用が膨大であること。３点目として、公共施設を多く保有しているため、指定管理者制度を導入しているが、離島という地域事情から競争によるコスト削減につながらないこと、等が挙げられる。</a:t>
          </a:r>
        </a:p>
        <a:p>
          <a:r>
            <a:rPr kumimoji="1" lang="ja-JP" altLang="en-US" sz="900">
              <a:latin typeface="ＭＳ Ｐゴシック"/>
            </a:rPr>
            <a:t>　これまで、徹底した経常経費削減に取り組んできたが、既に限界に近い。今後は、公共施設総合管理計画のもとにした個別計画の策定により、施設の統廃合や、譲渡・売却等を行い、適正規模の施設管理に努めたい。</a:t>
          </a:r>
        </a:p>
        <a:p>
          <a:endParaRPr kumimoji="1" lang="ja-JP" altLang="en-US"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142240</xdr:rowOff>
    </xdr:from>
    <xdr:to>
      <xdr:col>24</xdr:col>
      <xdr:colOff>31750</xdr:colOff>
      <xdr:row>19</xdr:row>
      <xdr:rowOff>54610</xdr:rowOff>
    </xdr:to>
    <xdr:cxnSp macro="">
      <xdr:nvCxnSpPr>
        <xdr:cNvPr id="125" name="直線コネクタ 124"/>
        <xdr:cNvCxnSpPr/>
      </xdr:nvCxnSpPr>
      <xdr:spPr>
        <a:xfrm flipV="1">
          <a:off x="15671800" y="322834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54610</xdr:rowOff>
    </xdr:from>
    <xdr:to>
      <xdr:col>22</xdr:col>
      <xdr:colOff>565150</xdr:colOff>
      <xdr:row>19</xdr:row>
      <xdr:rowOff>69850</xdr:rowOff>
    </xdr:to>
    <xdr:cxnSp macro="">
      <xdr:nvCxnSpPr>
        <xdr:cNvPr id="128" name="直線コネクタ 127"/>
        <xdr:cNvCxnSpPr/>
      </xdr:nvCxnSpPr>
      <xdr:spPr>
        <a:xfrm flipV="1">
          <a:off x="14782800" y="33121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81280</xdr:rowOff>
    </xdr:from>
    <xdr:to>
      <xdr:col>21</xdr:col>
      <xdr:colOff>361950</xdr:colOff>
      <xdr:row>19</xdr:row>
      <xdr:rowOff>69850</xdr:rowOff>
    </xdr:to>
    <xdr:cxnSp macro="">
      <xdr:nvCxnSpPr>
        <xdr:cNvPr id="131" name="直線コネクタ 130"/>
        <xdr:cNvCxnSpPr/>
      </xdr:nvCxnSpPr>
      <xdr:spPr>
        <a:xfrm>
          <a:off x="13893800" y="31673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73660</xdr:rowOff>
    </xdr:from>
    <xdr:to>
      <xdr:col>20</xdr:col>
      <xdr:colOff>158750</xdr:colOff>
      <xdr:row>18</xdr:row>
      <xdr:rowOff>81280</xdr:rowOff>
    </xdr:to>
    <xdr:cxnSp macro="">
      <xdr:nvCxnSpPr>
        <xdr:cNvPr id="134" name="直線コネクタ 133"/>
        <xdr:cNvCxnSpPr/>
      </xdr:nvCxnSpPr>
      <xdr:spPr>
        <a:xfrm>
          <a:off x="13004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3810</xdr:rowOff>
    </xdr:from>
    <xdr:to>
      <xdr:col>22</xdr:col>
      <xdr:colOff>615950</xdr:colOff>
      <xdr:row>19</xdr:row>
      <xdr:rowOff>105410</xdr:rowOff>
    </xdr:to>
    <xdr:sp macro="" textlink="">
      <xdr:nvSpPr>
        <xdr:cNvPr id="146" name="円/楕円 145"/>
        <xdr:cNvSpPr/>
      </xdr:nvSpPr>
      <xdr:spPr>
        <a:xfrm>
          <a:off x="156210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90187</xdr:rowOff>
    </xdr:from>
    <xdr:ext cx="736600" cy="259045"/>
    <xdr:sp macro="" textlink="">
      <xdr:nvSpPr>
        <xdr:cNvPr id="147" name="テキスト ボックス 146"/>
        <xdr:cNvSpPr txBox="1"/>
      </xdr:nvSpPr>
      <xdr:spPr>
        <a:xfrm>
          <a:off x="15290800" y="334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19050</xdr:rowOff>
    </xdr:from>
    <xdr:to>
      <xdr:col>21</xdr:col>
      <xdr:colOff>412750</xdr:colOff>
      <xdr:row>19</xdr:row>
      <xdr:rowOff>120650</xdr:rowOff>
    </xdr:to>
    <xdr:sp macro="" textlink="">
      <xdr:nvSpPr>
        <xdr:cNvPr id="148" name="円/楕円 147"/>
        <xdr:cNvSpPr/>
      </xdr:nvSpPr>
      <xdr:spPr>
        <a:xfrm>
          <a:off x="147320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105427</xdr:rowOff>
    </xdr:from>
    <xdr:ext cx="762000" cy="259045"/>
    <xdr:sp macro="" textlink="">
      <xdr:nvSpPr>
        <xdr:cNvPr id="149" name="テキスト ボックス 148"/>
        <xdr:cNvSpPr txBox="1"/>
      </xdr:nvSpPr>
      <xdr:spPr>
        <a:xfrm>
          <a:off x="14401800" y="33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30480</xdr:rowOff>
    </xdr:from>
    <xdr:to>
      <xdr:col>20</xdr:col>
      <xdr:colOff>209550</xdr:colOff>
      <xdr:row>18</xdr:row>
      <xdr:rowOff>132080</xdr:rowOff>
    </xdr:to>
    <xdr:sp macro="" textlink="">
      <xdr:nvSpPr>
        <xdr:cNvPr id="150" name="円/楕円 149"/>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116857</xdr:rowOff>
    </xdr:from>
    <xdr:ext cx="762000" cy="259045"/>
    <xdr:sp macro="" textlink="">
      <xdr:nvSpPr>
        <xdr:cNvPr id="151" name="テキスト ボックス 150"/>
        <xdr:cNvSpPr txBox="1"/>
      </xdr:nvSpPr>
      <xdr:spPr>
        <a:xfrm>
          <a:off x="135128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22860</xdr:rowOff>
    </xdr:from>
    <xdr:to>
      <xdr:col>19</xdr:col>
      <xdr:colOff>6350</xdr:colOff>
      <xdr:row>18</xdr:row>
      <xdr:rowOff>124460</xdr:rowOff>
    </xdr:to>
    <xdr:sp macro="" textlink="">
      <xdr:nvSpPr>
        <xdr:cNvPr id="152" name="円/楕円 151"/>
        <xdr:cNvSpPr/>
      </xdr:nvSpPr>
      <xdr:spPr>
        <a:xfrm>
          <a:off x="12954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109237</xdr:rowOff>
    </xdr:from>
    <xdr:ext cx="762000" cy="259045"/>
    <xdr:sp macro="" textlink="">
      <xdr:nvSpPr>
        <xdr:cNvPr id="153" name="テキスト ボックス 152"/>
        <xdr:cNvSpPr txBox="1"/>
      </xdr:nvSpPr>
      <xdr:spPr>
        <a:xfrm>
          <a:off x="12623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主に、子どものための教育・保育給付費の増加、自立支援給付費の増加による影響により、前年度から</a:t>
          </a:r>
          <a:r>
            <a:rPr kumimoji="1" lang="en-US" altLang="ja-JP" sz="1200">
              <a:latin typeface="ＭＳ Ｐゴシック"/>
            </a:rPr>
            <a:t>0.3</a:t>
          </a:r>
          <a:r>
            <a:rPr kumimoji="1" lang="ja-JP" altLang="en-US" sz="1200">
              <a:latin typeface="ＭＳ Ｐゴシック"/>
            </a:rPr>
            <a:t>％増加した。類似団体平均を下回っているものの、本町は公債費並びに物件費の割合が高いことから、他の費目が総じて低く抑えられている状況にある。</a:t>
          </a:r>
          <a:endParaRPr kumimoji="1" lang="en-US" altLang="ja-JP" sz="1200">
            <a:latin typeface="ＭＳ Ｐゴシック"/>
          </a:endParaRPr>
        </a:p>
        <a:p>
          <a:r>
            <a:rPr kumimoji="1" lang="ja-JP" altLang="en-US" sz="1200">
              <a:latin typeface="ＭＳ Ｐゴシック"/>
            </a:rPr>
            <a:t>　全国的にも増加し続ける扶助費が財政圧迫を招かないよう、町単独扶助費について制度の見直しを行い、上昇傾向に歯止めをかけるよう努める。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37193</xdr:rowOff>
    </xdr:to>
    <xdr:cxnSp macro="">
      <xdr:nvCxnSpPr>
        <xdr:cNvPr id="188" name="直線コネクタ 187"/>
        <xdr:cNvCxnSpPr/>
      </xdr:nvCxnSpPr>
      <xdr:spPr>
        <a:xfrm>
          <a:off x="3987800" y="941795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48277</xdr:rowOff>
    </xdr:from>
    <xdr:ext cx="762000" cy="259045"/>
    <xdr:sp macro="" textlink="">
      <xdr:nvSpPr>
        <xdr:cNvPr id="189" name="扶助費平均値テキスト"/>
        <xdr:cNvSpPr txBox="1"/>
      </xdr:nvSpPr>
      <xdr:spPr>
        <a:xfrm>
          <a:off x="4914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110672</xdr:rowOff>
    </xdr:from>
    <xdr:to>
      <xdr:col>5</xdr:col>
      <xdr:colOff>549275</xdr:colOff>
      <xdr:row>54</xdr:row>
      <xdr:rowOff>159657</xdr:rowOff>
    </xdr:to>
    <xdr:cxnSp macro="">
      <xdr:nvCxnSpPr>
        <xdr:cNvPr id="191" name="直線コネクタ 190"/>
        <xdr:cNvCxnSpPr/>
      </xdr:nvCxnSpPr>
      <xdr:spPr>
        <a:xfrm>
          <a:off x="3098800" y="93689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3" name="テキスト ボックス 192"/>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110672</xdr:rowOff>
    </xdr:from>
    <xdr:to>
      <xdr:col>4</xdr:col>
      <xdr:colOff>346075</xdr:colOff>
      <xdr:row>55</xdr:row>
      <xdr:rowOff>4535</xdr:rowOff>
    </xdr:to>
    <xdr:cxnSp macro="">
      <xdr:nvCxnSpPr>
        <xdr:cNvPr id="194" name="直線コネクタ 193"/>
        <xdr:cNvCxnSpPr/>
      </xdr:nvCxnSpPr>
      <xdr:spPr>
        <a:xfrm flipV="1">
          <a:off x="2209800" y="93689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170742</xdr:rowOff>
    </xdr:from>
    <xdr:ext cx="762000" cy="259045"/>
    <xdr:sp macro="" textlink="">
      <xdr:nvSpPr>
        <xdr:cNvPr id="196" name="テキスト ボックス 195"/>
        <xdr:cNvSpPr txBox="1"/>
      </xdr:nvSpPr>
      <xdr:spPr>
        <a:xfrm>
          <a:off x="2717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xdr:rowOff>
    </xdr:from>
    <xdr:to>
      <xdr:col>3</xdr:col>
      <xdr:colOff>142875</xdr:colOff>
      <xdr:row>55</xdr:row>
      <xdr:rowOff>4535</xdr:rowOff>
    </xdr:to>
    <xdr:cxnSp macro="">
      <xdr:nvCxnSpPr>
        <xdr:cNvPr id="197" name="直線コネクタ 196"/>
        <xdr:cNvCxnSpPr/>
      </xdr:nvCxnSpPr>
      <xdr:spPr>
        <a:xfrm>
          <a:off x="1320800" y="9271000"/>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138084</xdr:rowOff>
    </xdr:from>
    <xdr:ext cx="762000" cy="259045"/>
    <xdr:sp macro="" textlink="">
      <xdr:nvSpPr>
        <xdr:cNvPr id="199" name="テキスト ボックス 198"/>
        <xdr:cNvSpPr txBox="1"/>
      </xdr:nvSpPr>
      <xdr:spPr>
        <a:xfrm>
          <a:off x="1828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138084</xdr:rowOff>
    </xdr:from>
    <xdr:ext cx="762000" cy="259045"/>
    <xdr:sp macro="" textlink="">
      <xdr:nvSpPr>
        <xdr:cNvPr id="201" name="テキスト ボックス 200"/>
        <xdr:cNvSpPr txBox="1"/>
      </xdr:nvSpPr>
      <xdr:spPr>
        <a:xfrm>
          <a:off x="939800" y="9567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207" name="円/楕円 206"/>
        <xdr:cNvSpPr/>
      </xdr:nvSpPr>
      <xdr:spPr>
        <a:xfrm>
          <a:off x="47752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2920</xdr:rowOff>
    </xdr:from>
    <xdr:ext cx="762000" cy="259045"/>
    <xdr:sp macro="" textlink="">
      <xdr:nvSpPr>
        <xdr:cNvPr id="208" name="扶助費該当値テキスト"/>
        <xdr:cNvSpPr txBox="1"/>
      </xdr:nvSpPr>
      <xdr:spPr>
        <a:xfrm>
          <a:off x="4914900" y="926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09" name="円/楕円 208"/>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0" name="テキスト ボックス 209"/>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59872</xdr:rowOff>
    </xdr:from>
    <xdr:to>
      <xdr:col>4</xdr:col>
      <xdr:colOff>396875</xdr:colOff>
      <xdr:row>54</xdr:row>
      <xdr:rowOff>161472</xdr:rowOff>
    </xdr:to>
    <xdr:sp macro="" textlink="">
      <xdr:nvSpPr>
        <xdr:cNvPr id="211" name="円/楕円 210"/>
        <xdr:cNvSpPr/>
      </xdr:nvSpPr>
      <xdr:spPr>
        <a:xfrm>
          <a:off x="3048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199</xdr:rowOff>
    </xdr:from>
    <xdr:ext cx="762000" cy="259045"/>
    <xdr:sp macro="" textlink="">
      <xdr:nvSpPr>
        <xdr:cNvPr id="212" name="テキスト ボックス 211"/>
        <xdr:cNvSpPr txBox="1"/>
      </xdr:nvSpPr>
      <xdr:spPr>
        <a:xfrm>
          <a:off x="2717800" y="9087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125185</xdr:rowOff>
    </xdr:from>
    <xdr:to>
      <xdr:col>3</xdr:col>
      <xdr:colOff>193675</xdr:colOff>
      <xdr:row>55</xdr:row>
      <xdr:rowOff>55335</xdr:rowOff>
    </xdr:to>
    <xdr:sp macro="" textlink="">
      <xdr:nvSpPr>
        <xdr:cNvPr id="213" name="円/楕円 212"/>
        <xdr:cNvSpPr/>
      </xdr:nvSpPr>
      <xdr:spPr>
        <a:xfrm>
          <a:off x="2159000" y="938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214" name="テキスト ボックス 213"/>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133350</xdr:rowOff>
    </xdr:from>
    <xdr:to>
      <xdr:col>1</xdr:col>
      <xdr:colOff>676275</xdr:colOff>
      <xdr:row>54</xdr:row>
      <xdr:rowOff>63500</xdr:rowOff>
    </xdr:to>
    <xdr:sp macro="" textlink="">
      <xdr:nvSpPr>
        <xdr:cNvPr id="215" name="円/楕円 214"/>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73677</xdr:rowOff>
    </xdr:from>
    <xdr:ext cx="762000" cy="259045"/>
    <xdr:sp macro="" textlink="">
      <xdr:nvSpPr>
        <xdr:cNvPr id="216" name="テキスト ボックス 215"/>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特別会計繰出金の増、公共施設維持補修費の増により前年度から</a:t>
          </a:r>
          <a:r>
            <a:rPr kumimoji="1" lang="en-US" altLang="ja-JP" sz="1050">
              <a:latin typeface="ＭＳ Ｐゴシック"/>
            </a:rPr>
            <a:t>0.5</a:t>
          </a:r>
          <a:r>
            <a:rPr kumimoji="1" lang="ja-JP" altLang="en-US" sz="1050">
              <a:latin typeface="ＭＳ Ｐゴシック"/>
            </a:rPr>
            <a:t>％増加した。類似団体平均を下回っているものの、本町は公債費並びに物件費の割合が高いことから、他の費目が総じて低く抑えられている状況にある。</a:t>
          </a:r>
          <a:endParaRPr kumimoji="1" lang="en-US" altLang="ja-JP" sz="1050">
            <a:latin typeface="ＭＳ Ｐゴシック"/>
          </a:endParaRPr>
        </a:p>
        <a:p>
          <a:r>
            <a:rPr kumimoji="1" lang="ja-JP" altLang="en-US" sz="1050">
              <a:latin typeface="ＭＳ Ｐゴシック"/>
            </a:rPr>
            <a:t>　当町の特別会計運営は、総じて独立採算とは程遠い経営となっているため、一般会計繰入金に頼ったものとなっており、特に簡易水道事業、国民健康保険事業は、水道使用料・国保税ともに適正負担とは言い難く、使用料等の適正化が今後の大きな課題である。なお、国民健康保険事業は、平成</a:t>
          </a:r>
          <a:r>
            <a:rPr kumimoji="1" lang="en-US" altLang="ja-JP" sz="1050">
              <a:latin typeface="ＭＳ Ｐゴシック"/>
            </a:rPr>
            <a:t>30</a:t>
          </a:r>
          <a:r>
            <a:rPr kumimoji="1" lang="ja-JP" altLang="en-US" sz="1050">
              <a:latin typeface="ＭＳ Ｐゴシック"/>
            </a:rPr>
            <a:t>年度から都道府県を主体とした運営体制への移行が進められているが、収支バランスを見極め、適正な税負担による事業運営となるよう注視していく。</a:t>
          </a:r>
        </a:p>
        <a:p>
          <a:endParaRPr kumimoji="1" lang="ja-JP" altLang="en-US" sz="105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58420</xdr:rowOff>
    </xdr:from>
    <xdr:to>
      <xdr:col>24</xdr:col>
      <xdr:colOff>31750</xdr:colOff>
      <xdr:row>57</xdr:row>
      <xdr:rowOff>86995</xdr:rowOff>
    </xdr:to>
    <xdr:cxnSp macro="">
      <xdr:nvCxnSpPr>
        <xdr:cNvPr id="244" name="直線コネクタ 243"/>
        <xdr:cNvCxnSpPr/>
      </xdr:nvCxnSpPr>
      <xdr:spPr>
        <a:xfrm>
          <a:off x="15671800" y="983107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58</xdr:row>
      <xdr:rowOff>36847</xdr:rowOff>
    </xdr:from>
    <xdr:ext cx="762000" cy="259045"/>
    <xdr:sp macro="" textlink="">
      <xdr:nvSpPr>
        <xdr:cNvPr id="245" name="その他平均値テキスト"/>
        <xdr:cNvSpPr txBox="1"/>
      </xdr:nvSpPr>
      <xdr:spPr>
        <a:xfrm>
          <a:off x="16598900" y="9980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58420</xdr:rowOff>
    </xdr:from>
    <xdr:to>
      <xdr:col>22</xdr:col>
      <xdr:colOff>565150</xdr:colOff>
      <xdr:row>57</xdr:row>
      <xdr:rowOff>86995</xdr:rowOff>
    </xdr:to>
    <xdr:cxnSp macro="">
      <xdr:nvCxnSpPr>
        <xdr:cNvPr id="247" name="直線コネクタ 246"/>
        <xdr:cNvCxnSpPr/>
      </xdr:nvCxnSpPr>
      <xdr:spPr>
        <a:xfrm flipV="1">
          <a:off x="14782800" y="983107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134002</xdr:rowOff>
    </xdr:from>
    <xdr:ext cx="736600" cy="259045"/>
    <xdr:sp macro="" textlink="">
      <xdr:nvSpPr>
        <xdr:cNvPr id="249" name="テキスト ボックス 248"/>
        <xdr:cNvSpPr txBox="1"/>
      </xdr:nvSpPr>
      <xdr:spPr>
        <a:xfrm>
          <a:off x="15290800" y="100781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41275</xdr:rowOff>
    </xdr:from>
    <xdr:to>
      <xdr:col>21</xdr:col>
      <xdr:colOff>361950</xdr:colOff>
      <xdr:row>57</xdr:row>
      <xdr:rowOff>86995</xdr:rowOff>
    </xdr:to>
    <xdr:cxnSp macro="">
      <xdr:nvCxnSpPr>
        <xdr:cNvPr id="250" name="直線コネクタ 249"/>
        <xdr:cNvCxnSpPr/>
      </xdr:nvCxnSpPr>
      <xdr:spPr>
        <a:xfrm>
          <a:off x="13893800" y="98139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162577</xdr:rowOff>
    </xdr:from>
    <xdr:ext cx="762000" cy="259045"/>
    <xdr:sp macro="" textlink="">
      <xdr:nvSpPr>
        <xdr:cNvPr id="252" name="テキスト ボックス 251"/>
        <xdr:cNvSpPr txBox="1"/>
      </xdr:nvSpPr>
      <xdr:spPr>
        <a:xfrm>
          <a:off x="14401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24130</xdr:rowOff>
    </xdr:from>
    <xdr:to>
      <xdr:col>20</xdr:col>
      <xdr:colOff>158750</xdr:colOff>
      <xdr:row>57</xdr:row>
      <xdr:rowOff>41275</xdr:rowOff>
    </xdr:to>
    <xdr:cxnSp macro="">
      <xdr:nvCxnSpPr>
        <xdr:cNvPr id="253" name="直線コネクタ 252"/>
        <xdr:cNvCxnSpPr/>
      </xdr:nvCxnSpPr>
      <xdr:spPr>
        <a:xfrm>
          <a:off x="13004800" y="979678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36195</xdr:rowOff>
    </xdr:from>
    <xdr:to>
      <xdr:col>24</xdr:col>
      <xdr:colOff>82550</xdr:colOff>
      <xdr:row>57</xdr:row>
      <xdr:rowOff>137795</xdr:rowOff>
    </xdr:to>
    <xdr:sp macro="" textlink="">
      <xdr:nvSpPr>
        <xdr:cNvPr id="263" name="円/楕円 262"/>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52722</xdr:rowOff>
    </xdr:from>
    <xdr:ext cx="762000" cy="259045"/>
    <xdr:sp macro="" textlink="">
      <xdr:nvSpPr>
        <xdr:cNvPr id="264"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7620</xdr:rowOff>
    </xdr:from>
    <xdr:to>
      <xdr:col>22</xdr:col>
      <xdr:colOff>615950</xdr:colOff>
      <xdr:row>57</xdr:row>
      <xdr:rowOff>109220</xdr:rowOff>
    </xdr:to>
    <xdr:sp macro="" textlink="">
      <xdr:nvSpPr>
        <xdr:cNvPr id="265" name="円/楕円 264"/>
        <xdr:cNvSpPr/>
      </xdr:nvSpPr>
      <xdr:spPr>
        <a:xfrm>
          <a:off x="15621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119397</xdr:rowOff>
    </xdr:from>
    <xdr:ext cx="736600" cy="259045"/>
    <xdr:sp macro="" textlink="">
      <xdr:nvSpPr>
        <xdr:cNvPr id="266" name="テキスト ボックス 265"/>
        <xdr:cNvSpPr txBox="1"/>
      </xdr:nvSpPr>
      <xdr:spPr>
        <a:xfrm>
          <a:off x="15290800" y="9549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36195</xdr:rowOff>
    </xdr:from>
    <xdr:to>
      <xdr:col>21</xdr:col>
      <xdr:colOff>412750</xdr:colOff>
      <xdr:row>57</xdr:row>
      <xdr:rowOff>137795</xdr:rowOff>
    </xdr:to>
    <xdr:sp macro="" textlink="">
      <xdr:nvSpPr>
        <xdr:cNvPr id="267" name="円/楕円 266"/>
        <xdr:cNvSpPr/>
      </xdr:nvSpPr>
      <xdr:spPr>
        <a:xfrm>
          <a:off x="147320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147972</xdr:rowOff>
    </xdr:from>
    <xdr:ext cx="762000" cy="259045"/>
    <xdr:sp macro="" textlink="">
      <xdr:nvSpPr>
        <xdr:cNvPr id="268" name="テキスト ボックス 267"/>
        <xdr:cNvSpPr txBox="1"/>
      </xdr:nvSpPr>
      <xdr:spPr>
        <a:xfrm>
          <a:off x="14401800" y="9577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161925</xdr:rowOff>
    </xdr:from>
    <xdr:to>
      <xdr:col>20</xdr:col>
      <xdr:colOff>209550</xdr:colOff>
      <xdr:row>57</xdr:row>
      <xdr:rowOff>92075</xdr:rowOff>
    </xdr:to>
    <xdr:sp macro="" textlink="">
      <xdr:nvSpPr>
        <xdr:cNvPr id="269" name="円/楕円 268"/>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102252</xdr:rowOff>
    </xdr:from>
    <xdr:ext cx="762000" cy="259045"/>
    <xdr:sp macro="" textlink="">
      <xdr:nvSpPr>
        <xdr:cNvPr id="270" name="テキスト ボックス 269"/>
        <xdr:cNvSpPr txBox="1"/>
      </xdr:nvSpPr>
      <xdr:spPr>
        <a:xfrm>
          <a:off x="13512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71" name="円/楕円 270"/>
        <xdr:cNvSpPr/>
      </xdr:nvSpPr>
      <xdr:spPr>
        <a:xfrm>
          <a:off x="12954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72" name="テキスト ボックス 271"/>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むらづくり活性化事業補助金の減や、有害鳥獣捕獲補助金の減などにより、前年度から</a:t>
          </a:r>
          <a:r>
            <a:rPr kumimoji="1" lang="en-US" altLang="ja-JP" sz="1200">
              <a:latin typeface="ＭＳ Ｐゴシック"/>
            </a:rPr>
            <a:t>1.2</a:t>
          </a:r>
          <a:r>
            <a:rPr kumimoji="1" lang="ja-JP" altLang="en-US" sz="1200">
              <a:latin typeface="ＭＳ Ｐゴシック"/>
            </a:rPr>
            <a:t>％減少した。類似団体平均を下回っているものの、本町は公債費並びに物件費の割合が高いことから、他の費目が総じて低く抑えられている状況にある。</a:t>
          </a:r>
          <a:endParaRPr kumimoji="1" lang="en-US" altLang="ja-JP" sz="1200">
            <a:latin typeface="ＭＳ Ｐゴシック"/>
          </a:endParaRPr>
        </a:p>
        <a:p>
          <a:r>
            <a:rPr kumimoji="1" lang="ja-JP" altLang="en-US" sz="1200">
              <a:latin typeface="ＭＳ Ｐゴシック"/>
            </a:rPr>
            <a:t>　公債費の占める割合が高い当町では、他の経常経費削減に努めなければならず、各種団体への補助金についてもこれまで見直しを実施してきたが、今後も継続的に行い、必要性の低い補助金は見直しや廃止を行う方針である。</a:t>
          </a: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161290</xdr:rowOff>
    </xdr:from>
    <xdr:to>
      <xdr:col>24</xdr:col>
      <xdr:colOff>31750</xdr:colOff>
      <xdr:row>36</xdr:row>
      <xdr:rowOff>44704</xdr:rowOff>
    </xdr:to>
    <xdr:cxnSp macro="">
      <xdr:nvCxnSpPr>
        <xdr:cNvPr id="302" name="直線コネクタ 301"/>
        <xdr:cNvCxnSpPr/>
      </xdr:nvCxnSpPr>
      <xdr:spPr>
        <a:xfrm flipV="1">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161290</xdr:rowOff>
    </xdr:from>
    <xdr:to>
      <xdr:col>22</xdr:col>
      <xdr:colOff>565150</xdr:colOff>
      <xdr:row>36</xdr:row>
      <xdr:rowOff>44704</xdr:rowOff>
    </xdr:to>
    <xdr:cxnSp macro="">
      <xdr:nvCxnSpPr>
        <xdr:cNvPr id="305" name="直線コネクタ 304"/>
        <xdr:cNvCxnSpPr/>
      </xdr:nvCxnSpPr>
      <xdr:spPr>
        <a:xfrm>
          <a:off x="14782800" y="616204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161290</xdr:rowOff>
    </xdr:from>
    <xdr:to>
      <xdr:col>21</xdr:col>
      <xdr:colOff>361950</xdr:colOff>
      <xdr:row>36</xdr:row>
      <xdr:rowOff>8128</xdr:rowOff>
    </xdr:to>
    <xdr:cxnSp macro="">
      <xdr:nvCxnSpPr>
        <xdr:cNvPr id="308" name="直線コネクタ 307"/>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xdr:rowOff>
    </xdr:from>
    <xdr:to>
      <xdr:col>20</xdr:col>
      <xdr:colOff>158750</xdr:colOff>
      <xdr:row>36</xdr:row>
      <xdr:rowOff>40132</xdr:rowOff>
    </xdr:to>
    <xdr:cxnSp macro="">
      <xdr:nvCxnSpPr>
        <xdr:cNvPr id="311" name="直線コネクタ 310"/>
        <xdr:cNvCxnSpPr/>
      </xdr:nvCxnSpPr>
      <xdr:spPr>
        <a:xfrm flipV="1">
          <a:off x="13004800" y="61803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110490</xdr:rowOff>
    </xdr:from>
    <xdr:to>
      <xdr:col>24</xdr:col>
      <xdr:colOff>82550</xdr:colOff>
      <xdr:row>36</xdr:row>
      <xdr:rowOff>40640</xdr:rowOff>
    </xdr:to>
    <xdr:sp macro="" textlink="">
      <xdr:nvSpPr>
        <xdr:cNvPr id="321" name="円/楕円 320"/>
        <xdr:cNvSpPr/>
      </xdr:nvSpPr>
      <xdr:spPr>
        <a:xfrm>
          <a:off x="164592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127017</xdr:rowOff>
    </xdr:from>
    <xdr:ext cx="762000" cy="259045"/>
    <xdr:sp macro="" textlink="">
      <xdr:nvSpPr>
        <xdr:cNvPr id="322" name="補助費等該当値テキスト"/>
        <xdr:cNvSpPr txBox="1"/>
      </xdr:nvSpPr>
      <xdr:spPr>
        <a:xfrm>
          <a:off x="16598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3" name="円/楕円 322"/>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4" name="テキスト ボックス 323"/>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128778</xdr:rowOff>
    </xdr:from>
    <xdr:to>
      <xdr:col>20</xdr:col>
      <xdr:colOff>209550</xdr:colOff>
      <xdr:row>36</xdr:row>
      <xdr:rowOff>58928</xdr:rowOff>
    </xdr:to>
    <xdr:sp macro="" textlink="">
      <xdr:nvSpPr>
        <xdr:cNvPr id="327" name="円/楕円 326"/>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69105</xdr:rowOff>
    </xdr:from>
    <xdr:ext cx="762000" cy="259045"/>
    <xdr:sp macro="" textlink="">
      <xdr:nvSpPr>
        <xdr:cNvPr id="328" name="テキスト ボックス 327"/>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29" name="円/楕円 328"/>
        <xdr:cNvSpPr/>
      </xdr:nvSpPr>
      <xdr:spPr>
        <a:xfrm>
          <a:off x="12954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30" name="テキスト ボックス 329"/>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800">
              <a:latin typeface="ＭＳ Ｐゴシック"/>
            </a:rPr>
            <a:t>　合併旧町に加えて広域連合の地方債残高を承継したことから公債費は高い水準で推移している。平成</a:t>
          </a:r>
          <a:r>
            <a:rPr kumimoji="1" lang="en-US" altLang="ja-JP" sz="800">
              <a:latin typeface="ＭＳ Ｐゴシック"/>
            </a:rPr>
            <a:t>22</a:t>
          </a:r>
          <a:r>
            <a:rPr kumimoji="1" lang="ja-JP" altLang="en-US" sz="800">
              <a:latin typeface="ＭＳ Ｐゴシック"/>
            </a:rPr>
            <a:t>年度には実質公債費比率が</a:t>
          </a:r>
          <a:r>
            <a:rPr kumimoji="1" lang="en-US" altLang="ja-JP" sz="800">
              <a:latin typeface="ＭＳ Ｐゴシック"/>
            </a:rPr>
            <a:t>18</a:t>
          </a:r>
          <a:r>
            <a:rPr kumimoji="1" lang="ja-JP" altLang="en-US" sz="800">
              <a:latin typeface="ＭＳ Ｐゴシック"/>
            </a:rPr>
            <a:t>％を超えたため、公債費負担適正化計画を策定し、新規地方債の発行抑制等により、公債費削減に取り組んできた。</a:t>
          </a:r>
          <a:endParaRPr kumimoji="1" lang="en-US" altLang="ja-JP" sz="800">
            <a:latin typeface="ＭＳ Ｐゴシック"/>
          </a:endParaRPr>
        </a:p>
        <a:p>
          <a:r>
            <a:rPr kumimoji="1" lang="ja-JP" altLang="en-US" sz="800">
              <a:latin typeface="ＭＳ Ｐゴシック"/>
            </a:rPr>
            <a:t>　その成果もあり、公債費のピークであった平成</a:t>
          </a:r>
          <a:r>
            <a:rPr kumimoji="1" lang="en-US" altLang="ja-JP" sz="800">
              <a:latin typeface="ＭＳ Ｐゴシック"/>
            </a:rPr>
            <a:t>20</a:t>
          </a:r>
          <a:r>
            <a:rPr kumimoji="1" lang="ja-JP" altLang="en-US" sz="800">
              <a:latin typeface="ＭＳ Ｐゴシック"/>
            </a:rPr>
            <a:t>年度の</a:t>
          </a:r>
          <a:r>
            <a:rPr kumimoji="1" lang="en-US" altLang="ja-JP" sz="800">
              <a:latin typeface="ＭＳ Ｐゴシック"/>
            </a:rPr>
            <a:t>2,147</a:t>
          </a:r>
          <a:r>
            <a:rPr kumimoji="1" lang="ja-JP" altLang="en-US" sz="800">
              <a:latin typeface="ＭＳ Ｐゴシック"/>
            </a:rPr>
            <a:t>百万円から、平成</a:t>
          </a:r>
          <a:r>
            <a:rPr kumimoji="1" lang="en-US" altLang="ja-JP" sz="800">
              <a:latin typeface="ＭＳ Ｐゴシック"/>
            </a:rPr>
            <a:t>28</a:t>
          </a:r>
          <a:r>
            <a:rPr kumimoji="1" lang="ja-JP" altLang="en-US" sz="800">
              <a:latin typeface="ＭＳ Ｐゴシック"/>
            </a:rPr>
            <a:t>年度は</a:t>
          </a:r>
          <a:r>
            <a:rPr kumimoji="1" lang="en-US" altLang="ja-JP" sz="800">
              <a:latin typeface="ＭＳ Ｐゴシック"/>
            </a:rPr>
            <a:t>1,615</a:t>
          </a:r>
          <a:r>
            <a:rPr kumimoji="1" lang="ja-JP" altLang="en-US" sz="800">
              <a:latin typeface="ＭＳ Ｐゴシック"/>
            </a:rPr>
            <a:t>百万円まで減少（△</a:t>
          </a:r>
          <a:r>
            <a:rPr kumimoji="1" lang="en-US" altLang="ja-JP" sz="800">
              <a:latin typeface="ＭＳ Ｐゴシック"/>
            </a:rPr>
            <a:t>532</a:t>
          </a:r>
          <a:r>
            <a:rPr kumimoji="1" lang="ja-JP" altLang="en-US" sz="800">
              <a:latin typeface="ＭＳ Ｐゴシック"/>
            </a:rPr>
            <a:t>百万円）しており、償還残高では、合併時（平成</a:t>
          </a:r>
          <a:r>
            <a:rPr kumimoji="1" lang="en-US" altLang="ja-JP" sz="800">
              <a:latin typeface="ＭＳ Ｐゴシック"/>
            </a:rPr>
            <a:t>19</a:t>
          </a:r>
          <a:r>
            <a:rPr kumimoji="1" lang="ja-JP" altLang="en-US" sz="800">
              <a:latin typeface="ＭＳ Ｐゴシック"/>
            </a:rPr>
            <a:t>年度）の</a:t>
          </a:r>
          <a:r>
            <a:rPr kumimoji="1" lang="en-US" altLang="ja-JP" sz="800">
              <a:latin typeface="ＭＳ Ｐゴシック"/>
            </a:rPr>
            <a:t>18,209</a:t>
          </a:r>
          <a:r>
            <a:rPr kumimoji="1" lang="ja-JP" altLang="en-US" sz="800">
              <a:latin typeface="ＭＳ Ｐゴシック"/>
            </a:rPr>
            <a:t>百万円から</a:t>
          </a:r>
          <a:r>
            <a:rPr kumimoji="1" lang="en-US" altLang="ja-JP" sz="800">
              <a:latin typeface="ＭＳ Ｐゴシック"/>
            </a:rPr>
            <a:t>6,050</a:t>
          </a:r>
          <a:r>
            <a:rPr kumimoji="1" lang="ja-JP" altLang="en-US" sz="800">
              <a:latin typeface="ＭＳ Ｐゴシック"/>
            </a:rPr>
            <a:t>百万円減少し、</a:t>
          </a:r>
          <a:r>
            <a:rPr kumimoji="1" lang="en-US" altLang="ja-JP" sz="800">
              <a:latin typeface="ＭＳ Ｐゴシック"/>
            </a:rPr>
            <a:t>12,159</a:t>
          </a:r>
          <a:r>
            <a:rPr kumimoji="1" lang="ja-JP" altLang="en-US" sz="800">
              <a:latin typeface="ＭＳ Ｐゴシック"/>
            </a:rPr>
            <a:t>百万円となった。</a:t>
          </a:r>
          <a:endParaRPr kumimoji="1" lang="en-US" altLang="ja-JP" sz="800">
            <a:latin typeface="ＭＳ Ｐゴシック"/>
          </a:endParaRPr>
        </a:p>
        <a:p>
          <a:r>
            <a:rPr kumimoji="1" lang="ja-JP" altLang="en-US" sz="800">
              <a:latin typeface="ＭＳ Ｐゴシック"/>
            </a:rPr>
            <a:t>　比率が前年度より</a:t>
          </a:r>
          <a:r>
            <a:rPr kumimoji="1" lang="en-US" altLang="ja-JP" sz="800">
              <a:latin typeface="ＭＳ Ｐゴシック"/>
            </a:rPr>
            <a:t>0.3</a:t>
          </a:r>
          <a:r>
            <a:rPr kumimoji="1" lang="ja-JP" altLang="en-US" sz="800">
              <a:latin typeface="ＭＳ Ｐゴシック"/>
            </a:rPr>
            <a:t>％増加しているが、これは維持補修費、扶助費、繰出金を除く費目が総じて減少したことによる。</a:t>
          </a:r>
          <a:endParaRPr kumimoji="1" lang="en-US" altLang="ja-JP" sz="800">
            <a:latin typeface="ＭＳ Ｐゴシック"/>
          </a:endParaRPr>
        </a:p>
        <a:p>
          <a:r>
            <a:rPr kumimoji="1" lang="ja-JP" altLang="en-US" sz="800">
              <a:latin typeface="ＭＳ Ｐゴシック"/>
            </a:rPr>
            <a:t>　公債費は年々減少してきているが、類似団体平均及び県内でも非常に高い水準にあることから、引き続き普通建設事業の厳選と新規地方債の発行抑制は必要であるが、本庁舎建設事業や金岳小学校改築事業など、多額の地方債に頼る大型事業も実施されていることから、財政計画を綿密に立て、財政健全化に努める。</a:t>
          </a: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80</xdr:row>
      <xdr:rowOff>21844</xdr:rowOff>
    </xdr:from>
    <xdr:to>
      <xdr:col>7</xdr:col>
      <xdr:colOff>15875</xdr:colOff>
      <xdr:row>80</xdr:row>
      <xdr:rowOff>35561</xdr:rowOff>
    </xdr:to>
    <xdr:cxnSp macro="">
      <xdr:nvCxnSpPr>
        <xdr:cNvPr id="360" name="直線コネクタ 359"/>
        <xdr:cNvCxnSpPr/>
      </xdr:nvCxnSpPr>
      <xdr:spPr>
        <a:xfrm>
          <a:off x="3987800" y="137378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21844</xdr:rowOff>
    </xdr:from>
    <xdr:to>
      <xdr:col>5</xdr:col>
      <xdr:colOff>549275</xdr:colOff>
      <xdr:row>80</xdr:row>
      <xdr:rowOff>117856</xdr:rowOff>
    </xdr:to>
    <xdr:cxnSp macro="">
      <xdr:nvCxnSpPr>
        <xdr:cNvPr id="363" name="直線コネクタ 362"/>
        <xdr:cNvCxnSpPr/>
      </xdr:nvCxnSpPr>
      <xdr:spPr>
        <a:xfrm flipV="1">
          <a:off x="3098800" y="1373784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117856</xdr:rowOff>
    </xdr:from>
    <xdr:to>
      <xdr:col>4</xdr:col>
      <xdr:colOff>346075</xdr:colOff>
      <xdr:row>80</xdr:row>
      <xdr:rowOff>154432</xdr:rowOff>
    </xdr:to>
    <xdr:cxnSp macro="">
      <xdr:nvCxnSpPr>
        <xdr:cNvPr id="366" name="直線コネクタ 365"/>
        <xdr:cNvCxnSpPr/>
      </xdr:nvCxnSpPr>
      <xdr:spPr>
        <a:xfrm flipV="1">
          <a:off x="2209800" y="1383385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154432</xdr:rowOff>
    </xdr:from>
    <xdr:to>
      <xdr:col>3</xdr:col>
      <xdr:colOff>142875</xdr:colOff>
      <xdr:row>81</xdr:row>
      <xdr:rowOff>65278</xdr:rowOff>
    </xdr:to>
    <xdr:cxnSp macro="">
      <xdr:nvCxnSpPr>
        <xdr:cNvPr id="369" name="直線コネクタ 368"/>
        <xdr:cNvCxnSpPr/>
      </xdr:nvCxnSpPr>
      <xdr:spPr>
        <a:xfrm flipV="1">
          <a:off x="1320800" y="1387043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156211</xdr:rowOff>
    </xdr:from>
    <xdr:to>
      <xdr:col>7</xdr:col>
      <xdr:colOff>66675</xdr:colOff>
      <xdr:row>80</xdr:row>
      <xdr:rowOff>86361</xdr:rowOff>
    </xdr:to>
    <xdr:sp macro="" textlink="">
      <xdr:nvSpPr>
        <xdr:cNvPr id="379" name="円/楕円 378"/>
        <xdr:cNvSpPr/>
      </xdr:nvSpPr>
      <xdr:spPr>
        <a:xfrm>
          <a:off x="4775200" y="1370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128288</xdr:rowOff>
    </xdr:from>
    <xdr:ext cx="762000" cy="259045"/>
    <xdr:sp macro="" textlink="">
      <xdr:nvSpPr>
        <xdr:cNvPr id="380" name="公債費該当値テキスト"/>
        <xdr:cNvSpPr txBox="1"/>
      </xdr:nvSpPr>
      <xdr:spPr>
        <a:xfrm>
          <a:off x="49149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142494</xdr:rowOff>
    </xdr:from>
    <xdr:to>
      <xdr:col>5</xdr:col>
      <xdr:colOff>600075</xdr:colOff>
      <xdr:row>80</xdr:row>
      <xdr:rowOff>72644</xdr:rowOff>
    </xdr:to>
    <xdr:sp macro="" textlink="">
      <xdr:nvSpPr>
        <xdr:cNvPr id="381" name="円/楕円 380"/>
        <xdr:cNvSpPr/>
      </xdr:nvSpPr>
      <xdr:spPr>
        <a:xfrm>
          <a:off x="3937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57421</xdr:rowOff>
    </xdr:from>
    <xdr:ext cx="736600" cy="259045"/>
    <xdr:sp macro="" textlink="">
      <xdr:nvSpPr>
        <xdr:cNvPr id="382" name="テキスト ボックス 381"/>
        <xdr:cNvSpPr txBox="1"/>
      </xdr:nvSpPr>
      <xdr:spPr>
        <a:xfrm>
          <a:off x="3606800" y="13773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67056</xdr:rowOff>
    </xdr:from>
    <xdr:to>
      <xdr:col>4</xdr:col>
      <xdr:colOff>396875</xdr:colOff>
      <xdr:row>80</xdr:row>
      <xdr:rowOff>168656</xdr:rowOff>
    </xdr:to>
    <xdr:sp macro="" textlink="">
      <xdr:nvSpPr>
        <xdr:cNvPr id="383" name="円/楕円 382"/>
        <xdr:cNvSpPr/>
      </xdr:nvSpPr>
      <xdr:spPr>
        <a:xfrm>
          <a:off x="3048000" y="137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153433</xdr:rowOff>
    </xdr:from>
    <xdr:ext cx="762000" cy="259045"/>
    <xdr:sp macro="" textlink="">
      <xdr:nvSpPr>
        <xdr:cNvPr id="384" name="テキスト ボックス 383"/>
        <xdr:cNvSpPr txBox="1"/>
      </xdr:nvSpPr>
      <xdr:spPr>
        <a:xfrm>
          <a:off x="2717800" y="1386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103632</xdr:rowOff>
    </xdr:from>
    <xdr:to>
      <xdr:col>3</xdr:col>
      <xdr:colOff>193675</xdr:colOff>
      <xdr:row>81</xdr:row>
      <xdr:rowOff>33782</xdr:rowOff>
    </xdr:to>
    <xdr:sp macro="" textlink="">
      <xdr:nvSpPr>
        <xdr:cNvPr id="385" name="円/楕円 384"/>
        <xdr:cNvSpPr/>
      </xdr:nvSpPr>
      <xdr:spPr>
        <a:xfrm>
          <a:off x="2159000" y="138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18559</xdr:rowOff>
    </xdr:from>
    <xdr:ext cx="762000" cy="259045"/>
    <xdr:sp macro="" textlink="">
      <xdr:nvSpPr>
        <xdr:cNvPr id="386" name="テキスト ボックス 385"/>
        <xdr:cNvSpPr txBox="1"/>
      </xdr:nvSpPr>
      <xdr:spPr>
        <a:xfrm>
          <a:off x="1828800" y="13906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14478</xdr:rowOff>
    </xdr:from>
    <xdr:to>
      <xdr:col>1</xdr:col>
      <xdr:colOff>676275</xdr:colOff>
      <xdr:row>81</xdr:row>
      <xdr:rowOff>116078</xdr:rowOff>
    </xdr:to>
    <xdr:sp macro="" textlink="">
      <xdr:nvSpPr>
        <xdr:cNvPr id="387" name="円/楕円 386"/>
        <xdr:cNvSpPr/>
      </xdr:nvSpPr>
      <xdr:spPr>
        <a:xfrm>
          <a:off x="1270000" y="1390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100855</xdr:rowOff>
    </xdr:from>
    <xdr:ext cx="762000" cy="259045"/>
    <xdr:sp macro="" textlink="">
      <xdr:nvSpPr>
        <xdr:cNvPr id="388" name="テキスト ボックス 387"/>
        <xdr:cNvSpPr txBox="1"/>
      </xdr:nvSpPr>
      <xdr:spPr>
        <a:xfrm>
          <a:off x="939800" y="1398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類似団体平均よりも</a:t>
          </a:r>
          <a:r>
            <a:rPr kumimoji="1" lang="en-US" altLang="ja-JP" sz="1300">
              <a:latin typeface="ＭＳ Ｐゴシック"/>
            </a:rPr>
            <a:t>9.0</a:t>
          </a:r>
          <a:r>
            <a:rPr kumimoji="1" lang="ja-JP" altLang="en-US" sz="1300">
              <a:latin typeface="ＭＳ Ｐゴシック"/>
            </a:rPr>
            <a:t>％低い水準となっているが、本町は公債費の割合が突出しているためである。</a:t>
          </a:r>
          <a:endParaRPr kumimoji="1" lang="en-US" altLang="ja-JP" sz="1300">
            <a:latin typeface="ＭＳ Ｐゴシック"/>
          </a:endParaRPr>
        </a:p>
        <a:p>
          <a:r>
            <a:rPr kumimoji="1" lang="ja-JP" altLang="en-US" sz="1300">
              <a:latin typeface="ＭＳ Ｐゴシック"/>
            </a:rPr>
            <a:t>　健全な財政運営に向けては、経常収支比率の高い公債費、物件費を抑えていくことが肝要である。長期的に公債費の水準を軽減させ、短期的には物件費を抑えていくなど、適正水準に向けた取組みを図りたい。</a:t>
          </a: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58420</xdr:rowOff>
    </xdr:from>
    <xdr:to>
      <xdr:col>24</xdr:col>
      <xdr:colOff>31750</xdr:colOff>
      <xdr:row>74</xdr:row>
      <xdr:rowOff>136144</xdr:rowOff>
    </xdr:to>
    <xdr:cxnSp macro="">
      <xdr:nvCxnSpPr>
        <xdr:cNvPr id="419" name="直線コネクタ 418"/>
        <xdr:cNvCxnSpPr/>
      </xdr:nvCxnSpPr>
      <xdr:spPr>
        <a:xfrm flipV="1">
          <a:off x="15671800" y="1274572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48277</xdr:rowOff>
    </xdr:from>
    <xdr:ext cx="762000" cy="259045"/>
    <xdr:sp macro="" textlink="">
      <xdr:nvSpPr>
        <xdr:cNvPr id="420" name="公債費以外平均値テキスト"/>
        <xdr:cNvSpPr txBox="1"/>
      </xdr:nvSpPr>
      <xdr:spPr>
        <a:xfrm>
          <a:off x="16598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136144</xdr:rowOff>
    </xdr:from>
    <xdr:to>
      <xdr:col>22</xdr:col>
      <xdr:colOff>565150</xdr:colOff>
      <xdr:row>75</xdr:row>
      <xdr:rowOff>19558</xdr:rowOff>
    </xdr:to>
    <xdr:cxnSp macro="">
      <xdr:nvCxnSpPr>
        <xdr:cNvPr id="422" name="直線コネクタ 421"/>
        <xdr:cNvCxnSpPr/>
      </xdr:nvCxnSpPr>
      <xdr:spPr>
        <a:xfrm flipV="1">
          <a:off x="14782800" y="128234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71138</xdr:rowOff>
    </xdr:from>
    <xdr:ext cx="736600" cy="259045"/>
    <xdr:sp macro="" textlink="">
      <xdr:nvSpPr>
        <xdr:cNvPr id="424" name="テキスト ボックス 423"/>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53848</xdr:rowOff>
    </xdr:from>
    <xdr:to>
      <xdr:col>21</xdr:col>
      <xdr:colOff>361950</xdr:colOff>
      <xdr:row>75</xdr:row>
      <xdr:rowOff>19558</xdr:rowOff>
    </xdr:to>
    <xdr:cxnSp macro="">
      <xdr:nvCxnSpPr>
        <xdr:cNvPr id="425" name="直線コネクタ 424"/>
        <xdr:cNvCxnSpPr/>
      </xdr:nvCxnSpPr>
      <xdr:spPr>
        <a:xfrm>
          <a:off x="13893800" y="12741148"/>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53848</xdr:rowOff>
    </xdr:from>
    <xdr:to>
      <xdr:col>20</xdr:col>
      <xdr:colOff>158750</xdr:colOff>
      <xdr:row>74</xdr:row>
      <xdr:rowOff>58420</xdr:rowOff>
    </xdr:to>
    <xdr:cxnSp macro="">
      <xdr:nvCxnSpPr>
        <xdr:cNvPr id="428" name="直線コネクタ 427"/>
        <xdr:cNvCxnSpPr/>
      </xdr:nvCxnSpPr>
      <xdr:spPr>
        <a:xfrm flipV="1">
          <a:off x="13004800" y="1274114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7620</xdr:rowOff>
    </xdr:from>
    <xdr:to>
      <xdr:col>24</xdr:col>
      <xdr:colOff>82550</xdr:colOff>
      <xdr:row>74</xdr:row>
      <xdr:rowOff>109220</xdr:rowOff>
    </xdr:to>
    <xdr:sp macro="" textlink="">
      <xdr:nvSpPr>
        <xdr:cNvPr id="438" name="円/楕円 437"/>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24147</xdr:rowOff>
    </xdr:from>
    <xdr:ext cx="762000" cy="259045"/>
    <xdr:sp macro="" textlink="">
      <xdr:nvSpPr>
        <xdr:cNvPr id="439" name="公債費以外該当値テキスト"/>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85344</xdr:rowOff>
    </xdr:from>
    <xdr:to>
      <xdr:col>22</xdr:col>
      <xdr:colOff>615950</xdr:colOff>
      <xdr:row>75</xdr:row>
      <xdr:rowOff>15494</xdr:rowOff>
    </xdr:to>
    <xdr:sp macro="" textlink="">
      <xdr:nvSpPr>
        <xdr:cNvPr id="440" name="円/楕円 439"/>
        <xdr:cNvSpPr/>
      </xdr:nvSpPr>
      <xdr:spPr>
        <a:xfrm>
          <a:off x="15621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25671</xdr:rowOff>
    </xdr:from>
    <xdr:ext cx="736600" cy="259045"/>
    <xdr:sp macro="" textlink="">
      <xdr:nvSpPr>
        <xdr:cNvPr id="441" name="テキスト ボックス 440"/>
        <xdr:cNvSpPr txBox="1"/>
      </xdr:nvSpPr>
      <xdr:spPr>
        <a:xfrm>
          <a:off x="15290800" y="1254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140208</xdr:rowOff>
    </xdr:from>
    <xdr:to>
      <xdr:col>21</xdr:col>
      <xdr:colOff>412750</xdr:colOff>
      <xdr:row>75</xdr:row>
      <xdr:rowOff>70358</xdr:rowOff>
    </xdr:to>
    <xdr:sp macro="" textlink="">
      <xdr:nvSpPr>
        <xdr:cNvPr id="442" name="円/楕円 441"/>
        <xdr:cNvSpPr/>
      </xdr:nvSpPr>
      <xdr:spPr>
        <a:xfrm>
          <a:off x="14732000" y="12827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80535</xdr:rowOff>
    </xdr:from>
    <xdr:ext cx="762000" cy="259045"/>
    <xdr:sp macro="" textlink="">
      <xdr:nvSpPr>
        <xdr:cNvPr id="443" name="テキスト ボックス 442"/>
        <xdr:cNvSpPr txBox="1"/>
      </xdr:nvSpPr>
      <xdr:spPr>
        <a:xfrm>
          <a:off x="14401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3048</xdr:rowOff>
    </xdr:from>
    <xdr:to>
      <xdr:col>20</xdr:col>
      <xdr:colOff>209550</xdr:colOff>
      <xdr:row>74</xdr:row>
      <xdr:rowOff>104648</xdr:rowOff>
    </xdr:to>
    <xdr:sp macro="" textlink="">
      <xdr:nvSpPr>
        <xdr:cNvPr id="444" name="円/楕円 443"/>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114825</xdr:rowOff>
    </xdr:from>
    <xdr:ext cx="762000" cy="259045"/>
    <xdr:sp macro="" textlink="">
      <xdr:nvSpPr>
        <xdr:cNvPr id="445" name="テキスト ボックス 444"/>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xdr:rowOff>
    </xdr:from>
    <xdr:to>
      <xdr:col>19</xdr:col>
      <xdr:colOff>6350</xdr:colOff>
      <xdr:row>74</xdr:row>
      <xdr:rowOff>109220</xdr:rowOff>
    </xdr:to>
    <xdr:sp macro="" textlink="">
      <xdr:nvSpPr>
        <xdr:cNvPr id="446" name="円/楕円 445"/>
        <xdr:cNvSpPr/>
      </xdr:nvSpPr>
      <xdr:spPr>
        <a:xfrm>
          <a:off x="129540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119397</xdr:rowOff>
    </xdr:from>
    <xdr:ext cx="762000" cy="259045"/>
    <xdr:sp macro="" textlink="">
      <xdr:nvSpPr>
        <xdr:cNvPr id="447" name="テキスト ボックス 446"/>
        <xdr:cNvSpPr txBox="1"/>
      </xdr:nvSpPr>
      <xdr:spPr>
        <a:xfrm>
          <a:off x="12623800" y="1246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鹿児島県屋久島町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131237</xdr:rowOff>
    </xdr:from>
    <xdr:to>
      <xdr:col>4</xdr:col>
      <xdr:colOff>1117600</xdr:colOff>
      <xdr:row>16</xdr:row>
      <xdr:rowOff>150089</xdr:rowOff>
    </xdr:to>
    <xdr:cxnSp macro="">
      <xdr:nvCxnSpPr>
        <xdr:cNvPr id="50" name="直線コネクタ 49"/>
        <xdr:cNvCxnSpPr/>
      </xdr:nvCxnSpPr>
      <xdr:spPr bwMode="auto">
        <a:xfrm flipV="1">
          <a:off x="5003800" y="2922062"/>
          <a:ext cx="647700" cy="188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82956</xdr:rowOff>
    </xdr:from>
    <xdr:ext cx="762000" cy="259045"/>
    <xdr:sp macro="" textlink="">
      <xdr:nvSpPr>
        <xdr:cNvPr id="51" name="人口1人当たり決算額の推移平均値テキスト130"/>
        <xdr:cNvSpPr txBox="1"/>
      </xdr:nvSpPr>
      <xdr:spPr>
        <a:xfrm>
          <a:off x="5740400" y="3045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138239</xdr:rowOff>
    </xdr:from>
    <xdr:to>
      <xdr:col>4</xdr:col>
      <xdr:colOff>469900</xdr:colOff>
      <xdr:row>16</xdr:row>
      <xdr:rowOff>150089</xdr:rowOff>
    </xdr:to>
    <xdr:cxnSp macro="">
      <xdr:nvCxnSpPr>
        <xdr:cNvPr id="53" name="直線コネクタ 52"/>
        <xdr:cNvCxnSpPr/>
      </xdr:nvCxnSpPr>
      <xdr:spPr bwMode="auto">
        <a:xfrm>
          <a:off x="4305300" y="2929064"/>
          <a:ext cx="698500" cy="11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13202</xdr:rowOff>
    </xdr:from>
    <xdr:ext cx="736600" cy="259045"/>
    <xdr:sp macro="" textlink="">
      <xdr:nvSpPr>
        <xdr:cNvPr id="55" name="テキスト ボックス 54"/>
        <xdr:cNvSpPr txBox="1"/>
      </xdr:nvSpPr>
      <xdr:spPr>
        <a:xfrm>
          <a:off x="4622800" y="3146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138239</xdr:rowOff>
    </xdr:from>
    <xdr:to>
      <xdr:col>3</xdr:col>
      <xdr:colOff>904875</xdr:colOff>
      <xdr:row>17</xdr:row>
      <xdr:rowOff>2207</xdr:rowOff>
    </xdr:to>
    <xdr:cxnSp macro="">
      <xdr:nvCxnSpPr>
        <xdr:cNvPr id="56" name="直線コネクタ 55"/>
        <xdr:cNvCxnSpPr/>
      </xdr:nvCxnSpPr>
      <xdr:spPr bwMode="auto">
        <a:xfrm flipV="1">
          <a:off x="3606800" y="2929064"/>
          <a:ext cx="698500" cy="3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7388</xdr:rowOff>
    </xdr:from>
    <xdr:ext cx="762000" cy="259045"/>
    <xdr:sp macro="" textlink="">
      <xdr:nvSpPr>
        <xdr:cNvPr id="58" name="テキスト ボックス 57"/>
        <xdr:cNvSpPr txBox="1"/>
      </xdr:nvSpPr>
      <xdr:spPr>
        <a:xfrm>
          <a:off x="39243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127739</xdr:rowOff>
    </xdr:from>
    <xdr:to>
      <xdr:col>3</xdr:col>
      <xdr:colOff>206375</xdr:colOff>
      <xdr:row>17</xdr:row>
      <xdr:rowOff>2207</xdr:rowOff>
    </xdr:to>
    <xdr:cxnSp macro="">
      <xdr:nvCxnSpPr>
        <xdr:cNvPr id="59" name="直線コネクタ 58"/>
        <xdr:cNvCxnSpPr/>
      </xdr:nvCxnSpPr>
      <xdr:spPr bwMode="auto">
        <a:xfrm>
          <a:off x="2908300" y="2918564"/>
          <a:ext cx="698500" cy="4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30073</xdr:rowOff>
    </xdr:from>
    <xdr:ext cx="762000" cy="259045"/>
    <xdr:sp macro="" textlink="">
      <xdr:nvSpPr>
        <xdr:cNvPr id="61" name="テキスト ボックス 60"/>
        <xdr:cNvSpPr txBox="1"/>
      </xdr:nvSpPr>
      <xdr:spPr>
        <a:xfrm>
          <a:off x="32258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23169</xdr:rowOff>
    </xdr:from>
    <xdr:ext cx="762000" cy="259045"/>
    <xdr:sp macro="" textlink="">
      <xdr:nvSpPr>
        <xdr:cNvPr id="63" name="テキスト ボックス 62"/>
        <xdr:cNvSpPr txBox="1"/>
      </xdr:nvSpPr>
      <xdr:spPr>
        <a:xfrm>
          <a:off x="2527300" y="3156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80437</xdr:rowOff>
    </xdr:from>
    <xdr:to>
      <xdr:col>5</xdr:col>
      <xdr:colOff>34925</xdr:colOff>
      <xdr:row>17</xdr:row>
      <xdr:rowOff>10587</xdr:rowOff>
    </xdr:to>
    <xdr:sp macro="" textlink="">
      <xdr:nvSpPr>
        <xdr:cNvPr id="69" name="円/楕円 68"/>
        <xdr:cNvSpPr/>
      </xdr:nvSpPr>
      <xdr:spPr bwMode="auto">
        <a:xfrm>
          <a:off x="5600700" y="2871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96964</xdr:rowOff>
    </xdr:from>
    <xdr:ext cx="762000" cy="259045"/>
    <xdr:sp macro="" textlink="">
      <xdr:nvSpPr>
        <xdr:cNvPr id="70" name="人口1人当たり決算額の推移該当値テキスト130"/>
        <xdr:cNvSpPr txBox="1"/>
      </xdr:nvSpPr>
      <xdr:spPr>
        <a:xfrm>
          <a:off x="5740400" y="2716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133,194</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99289</xdr:rowOff>
    </xdr:from>
    <xdr:to>
      <xdr:col>4</xdr:col>
      <xdr:colOff>520700</xdr:colOff>
      <xdr:row>17</xdr:row>
      <xdr:rowOff>29439</xdr:rowOff>
    </xdr:to>
    <xdr:sp macro="" textlink="">
      <xdr:nvSpPr>
        <xdr:cNvPr id="71" name="円/楕円 70"/>
        <xdr:cNvSpPr/>
      </xdr:nvSpPr>
      <xdr:spPr bwMode="auto">
        <a:xfrm>
          <a:off x="4953000" y="2890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39616</xdr:rowOff>
    </xdr:from>
    <xdr:ext cx="736600" cy="259045"/>
    <xdr:sp macro="" textlink="">
      <xdr:nvSpPr>
        <xdr:cNvPr id="72" name="テキスト ボックス 71"/>
        <xdr:cNvSpPr txBox="1"/>
      </xdr:nvSpPr>
      <xdr:spPr>
        <a:xfrm>
          <a:off x="4622800" y="2658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130,720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87439</xdr:rowOff>
    </xdr:from>
    <xdr:to>
      <xdr:col>3</xdr:col>
      <xdr:colOff>955675</xdr:colOff>
      <xdr:row>17</xdr:row>
      <xdr:rowOff>17589</xdr:rowOff>
    </xdr:to>
    <xdr:sp macro="" textlink="">
      <xdr:nvSpPr>
        <xdr:cNvPr id="73" name="円/楕円 72"/>
        <xdr:cNvSpPr/>
      </xdr:nvSpPr>
      <xdr:spPr bwMode="auto">
        <a:xfrm>
          <a:off x="4254500" y="2878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27766</xdr:rowOff>
    </xdr:from>
    <xdr:ext cx="762000" cy="259045"/>
    <xdr:sp macro="" textlink="">
      <xdr:nvSpPr>
        <xdr:cNvPr id="74" name="テキスト ボックス 73"/>
        <xdr:cNvSpPr txBox="1"/>
      </xdr:nvSpPr>
      <xdr:spPr>
        <a:xfrm>
          <a:off x="3924300" y="2647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132,275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122857</xdr:rowOff>
    </xdr:from>
    <xdr:to>
      <xdr:col>3</xdr:col>
      <xdr:colOff>257175</xdr:colOff>
      <xdr:row>17</xdr:row>
      <xdr:rowOff>53007</xdr:rowOff>
    </xdr:to>
    <xdr:sp macro="" textlink="">
      <xdr:nvSpPr>
        <xdr:cNvPr id="75" name="円/楕円 74"/>
        <xdr:cNvSpPr/>
      </xdr:nvSpPr>
      <xdr:spPr bwMode="auto">
        <a:xfrm>
          <a:off x="3556000" y="2913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63184</xdr:rowOff>
    </xdr:from>
    <xdr:ext cx="762000" cy="259045"/>
    <xdr:sp macro="" textlink="">
      <xdr:nvSpPr>
        <xdr:cNvPr id="76" name="テキスト ボックス 75"/>
        <xdr:cNvSpPr txBox="1"/>
      </xdr:nvSpPr>
      <xdr:spPr>
        <a:xfrm>
          <a:off x="3225800" y="2682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127,627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76939</xdr:rowOff>
    </xdr:from>
    <xdr:to>
      <xdr:col>2</xdr:col>
      <xdr:colOff>692150</xdr:colOff>
      <xdr:row>17</xdr:row>
      <xdr:rowOff>7089</xdr:rowOff>
    </xdr:to>
    <xdr:sp macro="" textlink="">
      <xdr:nvSpPr>
        <xdr:cNvPr id="77" name="円/楕円 76"/>
        <xdr:cNvSpPr/>
      </xdr:nvSpPr>
      <xdr:spPr bwMode="auto">
        <a:xfrm>
          <a:off x="2857500" y="28677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17266</xdr:rowOff>
    </xdr:from>
    <xdr:ext cx="762000" cy="259045"/>
    <xdr:sp macro="" textlink="">
      <xdr:nvSpPr>
        <xdr:cNvPr id="78" name="テキスト ボックス 77"/>
        <xdr:cNvSpPr txBox="1"/>
      </xdr:nvSpPr>
      <xdr:spPr>
        <a:xfrm>
          <a:off x="2527300" y="2636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133,653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334546</xdr:rowOff>
    </xdr:from>
    <xdr:to>
      <xdr:col>4</xdr:col>
      <xdr:colOff>1117600</xdr:colOff>
      <xdr:row>34</xdr:row>
      <xdr:rowOff>21981</xdr:rowOff>
    </xdr:to>
    <xdr:cxnSp macro="">
      <xdr:nvCxnSpPr>
        <xdr:cNvPr id="110" name="直線コネクタ 109"/>
        <xdr:cNvCxnSpPr/>
      </xdr:nvCxnSpPr>
      <xdr:spPr bwMode="auto">
        <a:xfrm flipV="1">
          <a:off x="5003800" y="6259096"/>
          <a:ext cx="647700" cy="303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33</xdr:row>
      <xdr:rowOff>284345</xdr:rowOff>
    </xdr:from>
    <xdr:to>
      <xdr:col>4</xdr:col>
      <xdr:colOff>469900</xdr:colOff>
      <xdr:row>34</xdr:row>
      <xdr:rowOff>21981</xdr:rowOff>
    </xdr:to>
    <xdr:cxnSp macro="">
      <xdr:nvCxnSpPr>
        <xdr:cNvPr id="113" name="直線コネクタ 112"/>
        <xdr:cNvCxnSpPr/>
      </xdr:nvCxnSpPr>
      <xdr:spPr bwMode="auto">
        <a:xfrm>
          <a:off x="4305300" y="6208895"/>
          <a:ext cx="698500" cy="8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188608</xdr:rowOff>
    </xdr:from>
    <xdr:to>
      <xdr:col>3</xdr:col>
      <xdr:colOff>904875</xdr:colOff>
      <xdr:row>33</xdr:row>
      <xdr:rowOff>284345</xdr:rowOff>
    </xdr:to>
    <xdr:cxnSp macro="">
      <xdr:nvCxnSpPr>
        <xdr:cNvPr id="116" name="直線コネクタ 115"/>
        <xdr:cNvCxnSpPr/>
      </xdr:nvCxnSpPr>
      <xdr:spPr bwMode="auto">
        <a:xfrm>
          <a:off x="3606800" y="6113158"/>
          <a:ext cx="698500" cy="95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94973</xdr:rowOff>
    </xdr:from>
    <xdr:to>
      <xdr:col>3</xdr:col>
      <xdr:colOff>206375</xdr:colOff>
      <xdr:row>33</xdr:row>
      <xdr:rowOff>188608</xdr:rowOff>
    </xdr:to>
    <xdr:cxnSp macro="">
      <xdr:nvCxnSpPr>
        <xdr:cNvPr id="119" name="直線コネクタ 118"/>
        <xdr:cNvCxnSpPr/>
      </xdr:nvCxnSpPr>
      <xdr:spPr bwMode="auto">
        <a:xfrm>
          <a:off x="2908300" y="6019523"/>
          <a:ext cx="698500" cy="93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33</xdr:row>
      <xdr:rowOff>283746</xdr:rowOff>
    </xdr:from>
    <xdr:to>
      <xdr:col>5</xdr:col>
      <xdr:colOff>34925</xdr:colOff>
      <xdr:row>34</xdr:row>
      <xdr:rowOff>42446</xdr:rowOff>
    </xdr:to>
    <xdr:sp macro="" textlink="">
      <xdr:nvSpPr>
        <xdr:cNvPr id="129" name="円/楕円 128"/>
        <xdr:cNvSpPr/>
      </xdr:nvSpPr>
      <xdr:spPr bwMode="auto">
        <a:xfrm>
          <a:off x="5600700" y="6208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192323</xdr:rowOff>
    </xdr:from>
    <xdr:ext cx="762000" cy="259045"/>
    <xdr:sp macro="" textlink="">
      <xdr:nvSpPr>
        <xdr:cNvPr id="130" name="人口1人当たり決算額の推移該当値テキスト445"/>
        <xdr:cNvSpPr txBox="1"/>
      </xdr:nvSpPr>
      <xdr:spPr>
        <a:xfrm>
          <a:off x="5740400" y="611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53,421</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314081</xdr:rowOff>
    </xdr:from>
    <xdr:to>
      <xdr:col>4</xdr:col>
      <xdr:colOff>520700</xdr:colOff>
      <xdr:row>34</xdr:row>
      <xdr:rowOff>72781</xdr:rowOff>
    </xdr:to>
    <xdr:sp macro="" textlink="">
      <xdr:nvSpPr>
        <xdr:cNvPr id="131" name="円/楕円 130"/>
        <xdr:cNvSpPr/>
      </xdr:nvSpPr>
      <xdr:spPr bwMode="auto">
        <a:xfrm>
          <a:off x="4953000" y="6238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82958</xdr:rowOff>
    </xdr:from>
    <xdr:ext cx="736600" cy="259045"/>
    <xdr:sp macro="" textlink="">
      <xdr:nvSpPr>
        <xdr:cNvPr id="132" name="テキスト ボックス 131"/>
        <xdr:cNvSpPr txBox="1"/>
      </xdr:nvSpPr>
      <xdr:spPr>
        <a:xfrm>
          <a:off x="4622800" y="600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52,094</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233545</xdr:rowOff>
    </xdr:from>
    <xdr:to>
      <xdr:col>3</xdr:col>
      <xdr:colOff>955675</xdr:colOff>
      <xdr:row>33</xdr:row>
      <xdr:rowOff>335145</xdr:rowOff>
    </xdr:to>
    <xdr:sp macro="" textlink="">
      <xdr:nvSpPr>
        <xdr:cNvPr id="133" name="円/楕円 132"/>
        <xdr:cNvSpPr/>
      </xdr:nvSpPr>
      <xdr:spPr bwMode="auto">
        <a:xfrm>
          <a:off x="4254500" y="6158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2422</xdr:rowOff>
    </xdr:from>
    <xdr:ext cx="762000" cy="259045"/>
    <xdr:sp macro="" textlink="">
      <xdr:nvSpPr>
        <xdr:cNvPr id="134" name="テキスト ボックス 133"/>
        <xdr:cNvSpPr txBox="1"/>
      </xdr:nvSpPr>
      <xdr:spPr>
        <a:xfrm>
          <a:off x="3924300" y="592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55,617</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137808</xdr:rowOff>
    </xdr:from>
    <xdr:to>
      <xdr:col>3</xdr:col>
      <xdr:colOff>257175</xdr:colOff>
      <xdr:row>33</xdr:row>
      <xdr:rowOff>239408</xdr:rowOff>
    </xdr:to>
    <xdr:sp macro="" textlink="">
      <xdr:nvSpPr>
        <xdr:cNvPr id="135" name="円/楕円 134"/>
        <xdr:cNvSpPr/>
      </xdr:nvSpPr>
      <xdr:spPr bwMode="auto">
        <a:xfrm>
          <a:off x="3556000" y="606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78135</xdr:rowOff>
    </xdr:from>
    <xdr:ext cx="762000" cy="259045"/>
    <xdr:sp macro="" textlink="">
      <xdr:nvSpPr>
        <xdr:cNvPr id="136" name="テキスト ボックス 135"/>
        <xdr:cNvSpPr txBox="1"/>
      </xdr:nvSpPr>
      <xdr:spPr>
        <a:xfrm>
          <a:off x="3225800" y="583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59,805</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44173</xdr:rowOff>
    </xdr:from>
    <xdr:to>
      <xdr:col>2</xdr:col>
      <xdr:colOff>692150</xdr:colOff>
      <xdr:row>33</xdr:row>
      <xdr:rowOff>145773</xdr:rowOff>
    </xdr:to>
    <xdr:sp macro="" textlink="">
      <xdr:nvSpPr>
        <xdr:cNvPr id="137" name="円/楕円 136"/>
        <xdr:cNvSpPr/>
      </xdr:nvSpPr>
      <xdr:spPr bwMode="auto">
        <a:xfrm>
          <a:off x="2857500" y="5968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31</xdr:row>
      <xdr:rowOff>327400</xdr:rowOff>
    </xdr:from>
    <xdr:ext cx="762000" cy="259045"/>
    <xdr:sp macro="" textlink="">
      <xdr:nvSpPr>
        <xdr:cNvPr id="138" name="テキスト ボックス 137"/>
        <xdr:cNvSpPr txBox="1"/>
      </xdr:nvSpPr>
      <xdr:spPr>
        <a:xfrm>
          <a:off x="2527300" y="5737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63,901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121564</xdr:rowOff>
    </xdr:from>
    <xdr:to>
      <xdr:col>6</xdr:col>
      <xdr:colOff>511175</xdr:colOff>
      <xdr:row>36</xdr:row>
      <xdr:rowOff>144927</xdr:rowOff>
    </xdr:to>
    <xdr:cxnSp macro="">
      <xdr:nvCxnSpPr>
        <xdr:cNvPr id="61" name="直線コネクタ 60"/>
        <xdr:cNvCxnSpPr/>
      </xdr:nvCxnSpPr>
      <xdr:spPr>
        <a:xfrm>
          <a:off x="3797300" y="6293764"/>
          <a:ext cx="838200" cy="2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43042</xdr:rowOff>
    </xdr:from>
    <xdr:ext cx="534377" cy="259045"/>
    <xdr:sp macro="" textlink="">
      <xdr:nvSpPr>
        <xdr:cNvPr id="62" name="人件費平均値テキスト"/>
        <xdr:cNvSpPr txBox="1"/>
      </xdr:nvSpPr>
      <xdr:spPr>
        <a:xfrm>
          <a:off x="4686300" y="6386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98430</xdr:rowOff>
    </xdr:from>
    <xdr:to>
      <xdr:col>5</xdr:col>
      <xdr:colOff>358775</xdr:colOff>
      <xdr:row>36</xdr:row>
      <xdr:rowOff>121564</xdr:rowOff>
    </xdr:to>
    <xdr:cxnSp macro="">
      <xdr:nvCxnSpPr>
        <xdr:cNvPr id="64" name="直線コネクタ 63"/>
        <xdr:cNvCxnSpPr/>
      </xdr:nvCxnSpPr>
      <xdr:spPr>
        <a:xfrm>
          <a:off x="2908300" y="6270630"/>
          <a:ext cx="889000" cy="2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135008</xdr:rowOff>
    </xdr:from>
    <xdr:ext cx="534377" cy="259045"/>
    <xdr:sp macro="" textlink="">
      <xdr:nvSpPr>
        <xdr:cNvPr id="66" name="テキスト ボックス 65"/>
        <xdr:cNvSpPr txBox="1"/>
      </xdr:nvSpPr>
      <xdr:spPr>
        <a:xfrm>
          <a:off x="3530111" y="647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98430</xdr:rowOff>
    </xdr:from>
    <xdr:to>
      <xdr:col>4</xdr:col>
      <xdr:colOff>155575</xdr:colOff>
      <xdr:row>36</xdr:row>
      <xdr:rowOff>122867</xdr:rowOff>
    </xdr:to>
    <xdr:cxnSp macro="">
      <xdr:nvCxnSpPr>
        <xdr:cNvPr id="67" name="直線コネクタ 66"/>
        <xdr:cNvCxnSpPr/>
      </xdr:nvCxnSpPr>
      <xdr:spPr>
        <a:xfrm flipV="1">
          <a:off x="2019300" y="6270630"/>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127563</xdr:rowOff>
    </xdr:from>
    <xdr:ext cx="534377" cy="259045"/>
    <xdr:sp macro="" textlink="">
      <xdr:nvSpPr>
        <xdr:cNvPr id="69" name="テキスト ボックス 68"/>
        <xdr:cNvSpPr txBox="1"/>
      </xdr:nvSpPr>
      <xdr:spPr>
        <a:xfrm>
          <a:off x="2641111" y="6471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90643</xdr:rowOff>
    </xdr:from>
    <xdr:to>
      <xdr:col>2</xdr:col>
      <xdr:colOff>638175</xdr:colOff>
      <xdr:row>36</xdr:row>
      <xdr:rowOff>122867</xdr:rowOff>
    </xdr:to>
    <xdr:cxnSp macro="">
      <xdr:nvCxnSpPr>
        <xdr:cNvPr id="70" name="直線コネクタ 69"/>
        <xdr:cNvCxnSpPr/>
      </xdr:nvCxnSpPr>
      <xdr:spPr>
        <a:xfrm>
          <a:off x="1130300" y="6262843"/>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144739</xdr:rowOff>
    </xdr:from>
    <xdr:ext cx="534377" cy="259045"/>
    <xdr:sp macro="" textlink="">
      <xdr:nvSpPr>
        <xdr:cNvPr id="72" name="テキスト ボックス 71"/>
        <xdr:cNvSpPr txBox="1"/>
      </xdr:nvSpPr>
      <xdr:spPr>
        <a:xfrm>
          <a:off x="1752111" y="648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130779</xdr:rowOff>
    </xdr:from>
    <xdr:ext cx="534377" cy="259045"/>
    <xdr:sp macro="" textlink="">
      <xdr:nvSpPr>
        <xdr:cNvPr id="74" name="テキスト ボックス 73"/>
        <xdr:cNvSpPr txBox="1"/>
      </xdr:nvSpPr>
      <xdr:spPr>
        <a:xfrm>
          <a:off x="863111" y="647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94127</xdr:rowOff>
    </xdr:from>
    <xdr:to>
      <xdr:col>6</xdr:col>
      <xdr:colOff>561975</xdr:colOff>
      <xdr:row>37</xdr:row>
      <xdr:rowOff>24277</xdr:rowOff>
    </xdr:to>
    <xdr:sp macro="" textlink="">
      <xdr:nvSpPr>
        <xdr:cNvPr id="80" name="円/楕円 79"/>
        <xdr:cNvSpPr/>
      </xdr:nvSpPr>
      <xdr:spPr>
        <a:xfrm>
          <a:off x="4584700" y="626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117004</xdr:rowOff>
    </xdr:from>
    <xdr:ext cx="599010" cy="259045"/>
    <xdr:sp macro="" textlink="">
      <xdr:nvSpPr>
        <xdr:cNvPr id="81" name="人件費該当値テキスト"/>
        <xdr:cNvSpPr txBox="1"/>
      </xdr:nvSpPr>
      <xdr:spPr>
        <a:xfrm>
          <a:off x="4686300" y="6117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104,314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70764</xdr:rowOff>
    </xdr:from>
    <xdr:to>
      <xdr:col>5</xdr:col>
      <xdr:colOff>409575</xdr:colOff>
      <xdr:row>37</xdr:row>
      <xdr:rowOff>914</xdr:rowOff>
    </xdr:to>
    <xdr:sp macro="" textlink="">
      <xdr:nvSpPr>
        <xdr:cNvPr id="82" name="円/楕円 81"/>
        <xdr:cNvSpPr/>
      </xdr:nvSpPr>
      <xdr:spPr>
        <a:xfrm>
          <a:off x="3746500" y="624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17441</xdr:rowOff>
    </xdr:from>
    <xdr:ext cx="599010" cy="259045"/>
    <xdr:sp macro="" textlink="">
      <xdr:nvSpPr>
        <xdr:cNvPr id="83" name="テキスト ボックス 82"/>
        <xdr:cNvSpPr txBox="1"/>
      </xdr:nvSpPr>
      <xdr:spPr>
        <a:xfrm>
          <a:off x="3497794" y="6018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107,380</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47630</xdr:rowOff>
    </xdr:from>
    <xdr:to>
      <xdr:col>4</xdr:col>
      <xdr:colOff>206375</xdr:colOff>
      <xdr:row>36</xdr:row>
      <xdr:rowOff>149230</xdr:rowOff>
    </xdr:to>
    <xdr:sp macro="" textlink="">
      <xdr:nvSpPr>
        <xdr:cNvPr id="84" name="円/楕円 83"/>
        <xdr:cNvSpPr/>
      </xdr:nvSpPr>
      <xdr:spPr>
        <a:xfrm>
          <a:off x="2857500" y="621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165757</xdr:rowOff>
    </xdr:from>
    <xdr:ext cx="599010" cy="259045"/>
    <xdr:sp macro="" textlink="">
      <xdr:nvSpPr>
        <xdr:cNvPr id="85" name="テキスト ボックス 84"/>
        <xdr:cNvSpPr txBox="1"/>
      </xdr:nvSpPr>
      <xdr:spPr>
        <a:xfrm>
          <a:off x="2608794" y="5995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110,416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72067</xdr:rowOff>
    </xdr:from>
    <xdr:to>
      <xdr:col>3</xdr:col>
      <xdr:colOff>3175</xdr:colOff>
      <xdr:row>37</xdr:row>
      <xdr:rowOff>2217</xdr:rowOff>
    </xdr:to>
    <xdr:sp macro="" textlink="">
      <xdr:nvSpPr>
        <xdr:cNvPr id="86" name="円/楕円 85"/>
        <xdr:cNvSpPr/>
      </xdr:nvSpPr>
      <xdr:spPr>
        <a:xfrm>
          <a:off x="1968500" y="624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18744</xdr:rowOff>
    </xdr:from>
    <xdr:ext cx="599010" cy="259045"/>
    <xdr:sp macro="" textlink="">
      <xdr:nvSpPr>
        <xdr:cNvPr id="87" name="テキスト ボックス 86"/>
        <xdr:cNvSpPr txBox="1"/>
      </xdr:nvSpPr>
      <xdr:spPr>
        <a:xfrm>
          <a:off x="1719794" y="601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107,209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39843</xdr:rowOff>
    </xdr:from>
    <xdr:to>
      <xdr:col>1</xdr:col>
      <xdr:colOff>485775</xdr:colOff>
      <xdr:row>36</xdr:row>
      <xdr:rowOff>141443</xdr:rowOff>
    </xdr:to>
    <xdr:sp macro="" textlink="">
      <xdr:nvSpPr>
        <xdr:cNvPr id="88" name="円/楕円 87"/>
        <xdr:cNvSpPr/>
      </xdr:nvSpPr>
      <xdr:spPr>
        <a:xfrm>
          <a:off x="1079500" y="62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157970</xdr:rowOff>
    </xdr:from>
    <xdr:ext cx="599010" cy="259045"/>
    <xdr:sp macro="" textlink="">
      <xdr:nvSpPr>
        <xdr:cNvPr id="89" name="テキスト ボックス 88"/>
        <xdr:cNvSpPr txBox="1"/>
      </xdr:nvSpPr>
      <xdr:spPr>
        <a:xfrm>
          <a:off x="830794" y="5987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111,438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59,577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85348</xdr:rowOff>
    </xdr:from>
    <xdr:to>
      <xdr:col>6</xdr:col>
      <xdr:colOff>511175</xdr:colOff>
      <xdr:row>55</xdr:row>
      <xdr:rowOff>105305</xdr:rowOff>
    </xdr:to>
    <xdr:cxnSp macro="">
      <xdr:nvCxnSpPr>
        <xdr:cNvPr id="116" name="直線コネクタ 115"/>
        <xdr:cNvCxnSpPr/>
      </xdr:nvCxnSpPr>
      <xdr:spPr>
        <a:xfrm>
          <a:off x="3797300" y="9515098"/>
          <a:ext cx="8382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36526</xdr:rowOff>
    </xdr:from>
    <xdr:ext cx="534377" cy="259045"/>
    <xdr:sp macro="" textlink="">
      <xdr:nvSpPr>
        <xdr:cNvPr id="117" name="物件費平均値テキスト"/>
        <xdr:cNvSpPr txBox="1"/>
      </xdr:nvSpPr>
      <xdr:spPr>
        <a:xfrm>
          <a:off x="4686300" y="9637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85348</xdr:rowOff>
    </xdr:from>
    <xdr:to>
      <xdr:col>5</xdr:col>
      <xdr:colOff>358775</xdr:colOff>
      <xdr:row>55</xdr:row>
      <xdr:rowOff>105963</xdr:rowOff>
    </xdr:to>
    <xdr:cxnSp macro="">
      <xdr:nvCxnSpPr>
        <xdr:cNvPr id="119" name="直線コネクタ 118"/>
        <xdr:cNvCxnSpPr/>
      </xdr:nvCxnSpPr>
      <xdr:spPr>
        <a:xfrm flipV="1">
          <a:off x="2908300" y="9515098"/>
          <a:ext cx="889000" cy="2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160614</xdr:rowOff>
    </xdr:from>
    <xdr:ext cx="534377" cy="259045"/>
    <xdr:sp macro="" textlink="">
      <xdr:nvSpPr>
        <xdr:cNvPr id="121" name="テキスト ボックス 120"/>
        <xdr:cNvSpPr txBox="1"/>
      </xdr:nvSpPr>
      <xdr:spPr>
        <a:xfrm>
          <a:off x="3530111" y="976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105963</xdr:rowOff>
    </xdr:from>
    <xdr:to>
      <xdr:col>4</xdr:col>
      <xdr:colOff>155575</xdr:colOff>
      <xdr:row>55</xdr:row>
      <xdr:rowOff>141396</xdr:rowOff>
    </xdr:to>
    <xdr:cxnSp macro="">
      <xdr:nvCxnSpPr>
        <xdr:cNvPr id="122" name="直線コネクタ 121"/>
        <xdr:cNvCxnSpPr/>
      </xdr:nvCxnSpPr>
      <xdr:spPr>
        <a:xfrm flipV="1">
          <a:off x="2019300" y="9535713"/>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8847</xdr:rowOff>
    </xdr:from>
    <xdr:ext cx="534377" cy="259045"/>
    <xdr:sp macro="" textlink="">
      <xdr:nvSpPr>
        <xdr:cNvPr id="124" name="テキスト ボックス 123"/>
        <xdr:cNvSpPr txBox="1"/>
      </xdr:nvSpPr>
      <xdr:spPr>
        <a:xfrm>
          <a:off x="2641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131379</xdr:rowOff>
    </xdr:from>
    <xdr:to>
      <xdr:col>2</xdr:col>
      <xdr:colOff>638175</xdr:colOff>
      <xdr:row>55</xdr:row>
      <xdr:rowOff>141396</xdr:rowOff>
    </xdr:to>
    <xdr:cxnSp macro="">
      <xdr:nvCxnSpPr>
        <xdr:cNvPr id="125" name="直線コネクタ 124"/>
        <xdr:cNvCxnSpPr/>
      </xdr:nvCxnSpPr>
      <xdr:spPr>
        <a:xfrm>
          <a:off x="1130300" y="9561129"/>
          <a:ext cx="889000" cy="1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28036</xdr:rowOff>
    </xdr:from>
    <xdr:ext cx="534377" cy="259045"/>
    <xdr:sp macro="" textlink="">
      <xdr:nvSpPr>
        <xdr:cNvPr id="127" name="テキスト ボックス 126"/>
        <xdr:cNvSpPr txBox="1"/>
      </xdr:nvSpPr>
      <xdr:spPr>
        <a:xfrm>
          <a:off x="1752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38583</xdr:rowOff>
    </xdr:from>
    <xdr:ext cx="534377" cy="259045"/>
    <xdr:sp macro="" textlink="">
      <xdr:nvSpPr>
        <xdr:cNvPr id="129" name="テキスト ボックス 128"/>
        <xdr:cNvSpPr txBox="1"/>
      </xdr:nvSpPr>
      <xdr:spPr>
        <a:xfrm>
          <a:off x="863111" y="981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54505</xdr:rowOff>
    </xdr:from>
    <xdr:to>
      <xdr:col>6</xdr:col>
      <xdr:colOff>561975</xdr:colOff>
      <xdr:row>55</xdr:row>
      <xdr:rowOff>156105</xdr:rowOff>
    </xdr:to>
    <xdr:sp macro="" textlink="">
      <xdr:nvSpPr>
        <xdr:cNvPr id="135" name="円/楕円 134"/>
        <xdr:cNvSpPr/>
      </xdr:nvSpPr>
      <xdr:spPr>
        <a:xfrm>
          <a:off x="4584700" y="948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77382</xdr:rowOff>
    </xdr:from>
    <xdr:ext cx="599010" cy="259045"/>
    <xdr:sp macro="" textlink="">
      <xdr:nvSpPr>
        <xdr:cNvPr id="136" name="物件費該当値テキスト"/>
        <xdr:cNvSpPr txBox="1"/>
      </xdr:nvSpPr>
      <xdr:spPr>
        <a:xfrm>
          <a:off x="4686300" y="93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120,023</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34548</xdr:rowOff>
    </xdr:from>
    <xdr:to>
      <xdr:col>5</xdr:col>
      <xdr:colOff>409575</xdr:colOff>
      <xdr:row>55</xdr:row>
      <xdr:rowOff>136148</xdr:rowOff>
    </xdr:to>
    <xdr:sp macro="" textlink="">
      <xdr:nvSpPr>
        <xdr:cNvPr id="137" name="円/楕円 136"/>
        <xdr:cNvSpPr/>
      </xdr:nvSpPr>
      <xdr:spPr>
        <a:xfrm>
          <a:off x="3746500" y="946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152675</xdr:rowOff>
    </xdr:from>
    <xdr:ext cx="599010" cy="259045"/>
    <xdr:sp macro="" textlink="">
      <xdr:nvSpPr>
        <xdr:cNvPr id="138" name="テキスト ボックス 137"/>
        <xdr:cNvSpPr txBox="1"/>
      </xdr:nvSpPr>
      <xdr:spPr>
        <a:xfrm>
          <a:off x="3497794" y="923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124,388</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55163</xdr:rowOff>
    </xdr:from>
    <xdr:to>
      <xdr:col>4</xdr:col>
      <xdr:colOff>206375</xdr:colOff>
      <xdr:row>55</xdr:row>
      <xdr:rowOff>156763</xdr:rowOff>
    </xdr:to>
    <xdr:sp macro="" textlink="">
      <xdr:nvSpPr>
        <xdr:cNvPr id="139" name="円/楕円 138"/>
        <xdr:cNvSpPr/>
      </xdr:nvSpPr>
      <xdr:spPr>
        <a:xfrm>
          <a:off x="2857500" y="948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1840</xdr:rowOff>
    </xdr:from>
    <xdr:ext cx="599010" cy="259045"/>
    <xdr:sp macro="" textlink="">
      <xdr:nvSpPr>
        <xdr:cNvPr id="140" name="テキスト ボックス 139"/>
        <xdr:cNvSpPr txBox="1"/>
      </xdr:nvSpPr>
      <xdr:spPr>
        <a:xfrm>
          <a:off x="2608794" y="926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119,879</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90596</xdr:rowOff>
    </xdr:from>
    <xdr:to>
      <xdr:col>3</xdr:col>
      <xdr:colOff>3175</xdr:colOff>
      <xdr:row>56</xdr:row>
      <xdr:rowOff>20746</xdr:rowOff>
    </xdr:to>
    <xdr:sp macro="" textlink="">
      <xdr:nvSpPr>
        <xdr:cNvPr id="141" name="円/楕円 140"/>
        <xdr:cNvSpPr/>
      </xdr:nvSpPr>
      <xdr:spPr>
        <a:xfrm>
          <a:off x="1968500" y="952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37273</xdr:rowOff>
    </xdr:from>
    <xdr:ext cx="599010" cy="259045"/>
    <xdr:sp macro="" textlink="">
      <xdr:nvSpPr>
        <xdr:cNvPr id="142" name="テキスト ボックス 141"/>
        <xdr:cNvSpPr txBox="1"/>
      </xdr:nvSpPr>
      <xdr:spPr>
        <a:xfrm>
          <a:off x="1719794" y="929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112,129</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80579</xdr:rowOff>
    </xdr:from>
    <xdr:to>
      <xdr:col>1</xdr:col>
      <xdr:colOff>485775</xdr:colOff>
      <xdr:row>56</xdr:row>
      <xdr:rowOff>10729</xdr:rowOff>
    </xdr:to>
    <xdr:sp macro="" textlink="">
      <xdr:nvSpPr>
        <xdr:cNvPr id="143" name="円/楕円 142"/>
        <xdr:cNvSpPr/>
      </xdr:nvSpPr>
      <xdr:spPr>
        <a:xfrm>
          <a:off x="1079500" y="95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27256</xdr:rowOff>
    </xdr:from>
    <xdr:ext cx="599010" cy="259045"/>
    <xdr:sp macro="" textlink="">
      <xdr:nvSpPr>
        <xdr:cNvPr id="144" name="テキスト ボックス 143"/>
        <xdr:cNvSpPr txBox="1"/>
      </xdr:nvSpPr>
      <xdr:spPr>
        <a:xfrm>
          <a:off x="830794" y="928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114,320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34727</xdr:rowOff>
    </xdr:from>
    <xdr:to>
      <xdr:col>6</xdr:col>
      <xdr:colOff>511175</xdr:colOff>
      <xdr:row>78</xdr:row>
      <xdr:rowOff>75051</xdr:rowOff>
    </xdr:to>
    <xdr:cxnSp macro="">
      <xdr:nvCxnSpPr>
        <xdr:cNvPr id="171" name="直線コネクタ 170"/>
        <xdr:cNvCxnSpPr/>
      </xdr:nvCxnSpPr>
      <xdr:spPr>
        <a:xfrm flipV="1">
          <a:off x="3797300" y="13407827"/>
          <a:ext cx="838200" cy="4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44876</xdr:rowOff>
    </xdr:from>
    <xdr:to>
      <xdr:col>5</xdr:col>
      <xdr:colOff>358775</xdr:colOff>
      <xdr:row>78</xdr:row>
      <xdr:rowOff>75051</xdr:rowOff>
    </xdr:to>
    <xdr:cxnSp macro="">
      <xdr:nvCxnSpPr>
        <xdr:cNvPr id="174" name="直線コネクタ 173"/>
        <xdr:cNvCxnSpPr/>
      </xdr:nvCxnSpPr>
      <xdr:spPr>
        <a:xfrm>
          <a:off x="2908300" y="13417976"/>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44876</xdr:rowOff>
    </xdr:from>
    <xdr:to>
      <xdr:col>4</xdr:col>
      <xdr:colOff>155575</xdr:colOff>
      <xdr:row>78</xdr:row>
      <xdr:rowOff>64765</xdr:rowOff>
    </xdr:to>
    <xdr:cxnSp macro="">
      <xdr:nvCxnSpPr>
        <xdr:cNvPr id="177" name="直線コネクタ 176"/>
        <xdr:cNvCxnSpPr/>
      </xdr:nvCxnSpPr>
      <xdr:spPr>
        <a:xfrm flipV="1">
          <a:off x="2019300" y="13417976"/>
          <a:ext cx="889000" cy="1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64765</xdr:rowOff>
    </xdr:from>
    <xdr:to>
      <xdr:col>2</xdr:col>
      <xdr:colOff>638175</xdr:colOff>
      <xdr:row>78</xdr:row>
      <xdr:rowOff>100381</xdr:rowOff>
    </xdr:to>
    <xdr:cxnSp macro="">
      <xdr:nvCxnSpPr>
        <xdr:cNvPr id="180" name="直線コネクタ 179"/>
        <xdr:cNvCxnSpPr/>
      </xdr:nvCxnSpPr>
      <xdr:spPr>
        <a:xfrm flipV="1">
          <a:off x="1130300" y="13437865"/>
          <a:ext cx="889000" cy="35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155377</xdr:rowOff>
    </xdr:from>
    <xdr:to>
      <xdr:col>6</xdr:col>
      <xdr:colOff>561975</xdr:colOff>
      <xdr:row>78</xdr:row>
      <xdr:rowOff>85527</xdr:rowOff>
    </xdr:to>
    <xdr:sp macro="" textlink="">
      <xdr:nvSpPr>
        <xdr:cNvPr id="190" name="円/楕円 189"/>
        <xdr:cNvSpPr/>
      </xdr:nvSpPr>
      <xdr:spPr>
        <a:xfrm>
          <a:off x="4584700" y="1335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70304</xdr:rowOff>
    </xdr:from>
    <xdr:ext cx="469744" cy="259045"/>
    <xdr:sp macro="" textlink="">
      <xdr:nvSpPr>
        <xdr:cNvPr id="191" name="維持補修費該当値テキスト"/>
        <xdr:cNvSpPr txBox="1"/>
      </xdr:nvSpPr>
      <xdr:spPr>
        <a:xfrm>
          <a:off x="4686300" y="13271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2,296</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24251</xdr:rowOff>
    </xdr:from>
    <xdr:to>
      <xdr:col>5</xdr:col>
      <xdr:colOff>409575</xdr:colOff>
      <xdr:row>78</xdr:row>
      <xdr:rowOff>125851</xdr:rowOff>
    </xdr:to>
    <xdr:sp macro="" textlink="">
      <xdr:nvSpPr>
        <xdr:cNvPr id="192" name="円/楕円 191"/>
        <xdr:cNvSpPr/>
      </xdr:nvSpPr>
      <xdr:spPr>
        <a:xfrm>
          <a:off x="3746500" y="13397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116978</xdr:rowOff>
    </xdr:from>
    <xdr:ext cx="469744" cy="259045"/>
    <xdr:sp macro="" textlink="">
      <xdr:nvSpPr>
        <xdr:cNvPr id="193" name="テキスト ボックス 192"/>
        <xdr:cNvSpPr txBox="1"/>
      </xdr:nvSpPr>
      <xdr:spPr>
        <a:xfrm>
          <a:off x="3562427" y="1349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165526</xdr:rowOff>
    </xdr:from>
    <xdr:to>
      <xdr:col>4</xdr:col>
      <xdr:colOff>206375</xdr:colOff>
      <xdr:row>78</xdr:row>
      <xdr:rowOff>95676</xdr:rowOff>
    </xdr:to>
    <xdr:sp macro="" textlink="">
      <xdr:nvSpPr>
        <xdr:cNvPr id="194" name="円/楕円 193"/>
        <xdr:cNvSpPr/>
      </xdr:nvSpPr>
      <xdr:spPr>
        <a:xfrm>
          <a:off x="2857500" y="13367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86803</xdr:rowOff>
    </xdr:from>
    <xdr:ext cx="469744" cy="259045"/>
    <xdr:sp macro="" textlink="">
      <xdr:nvSpPr>
        <xdr:cNvPr id="195" name="テキスト ボックス 194"/>
        <xdr:cNvSpPr txBox="1"/>
      </xdr:nvSpPr>
      <xdr:spPr>
        <a:xfrm>
          <a:off x="2673427" y="1345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13965</xdr:rowOff>
    </xdr:from>
    <xdr:to>
      <xdr:col>3</xdr:col>
      <xdr:colOff>3175</xdr:colOff>
      <xdr:row>78</xdr:row>
      <xdr:rowOff>115565</xdr:rowOff>
    </xdr:to>
    <xdr:sp macro="" textlink="">
      <xdr:nvSpPr>
        <xdr:cNvPr id="196" name="円/楕円 195"/>
        <xdr:cNvSpPr/>
      </xdr:nvSpPr>
      <xdr:spPr>
        <a:xfrm>
          <a:off x="1968500" y="133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106692</xdr:rowOff>
    </xdr:from>
    <xdr:ext cx="469744" cy="259045"/>
    <xdr:sp macro="" textlink="">
      <xdr:nvSpPr>
        <xdr:cNvPr id="197" name="テキスト ボックス 196"/>
        <xdr:cNvSpPr txBox="1"/>
      </xdr:nvSpPr>
      <xdr:spPr>
        <a:xfrm>
          <a:off x="1784427" y="13479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1,639</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49581</xdr:rowOff>
    </xdr:from>
    <xdr:to>
      <xdr:col>1</xdr:col>
      <xdr:colOff>485775</xdr:colOff>
      <xdr:row>78</xdr:row>
      <xdr:rowOff>151181</xdr:rowOff>
    </xdr:to>
    <xdr:sp macro="" textlink="">
      <xdr:nvSpPr>
        <xdr:cNvPr id="198" name="円/楕円 197"/>
        <xdr:cNvSpPr/>
      </xdr:nvSpPr>
      <xdr:spPr>
        <a:xfrm>
          <a:off x="1079500" y="134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78</xdr:row>
      <xdr:rowOff>142308</xdr:rowOff>
    </xdr:from>
    <xdr:ext cx="378565" cy="259045"/>
    <xdr:sp macro="" textlink="">
      <xdr:nvSpPr>
        <xdr:cNvPr id="199" name="テキスト ボックス 198"/>
        <xdr:cNvSpPr txBox="1"/>
      </xdr:nvSpPr>
      <xdr:spPr>
        <a:xfrm>
          <a:off x="941017" y="13515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127,571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89</xdr:row>
      <xdr:rowOff>138950</xdr:rowOff>
    </xdr:from>
    <xdr:to>
      <xdr:col>6</xdr:col>
      <xdr:colOff>511175</xdr:colOff>
      <xdr:row>90</xdr:row>
      <xdr:rowOff>109165</xdr:rowOff>
    </xdr:to>
    <xdr:cxnSp macro="">
      <xdr:nvCxnSpPr>
        <xdr:cNvPr id="231" name="直線コネクタ 230"/>
        <xdr:cNvCxnSpPr/>
      </xdr:nvCxnSpPr>
      <xdr:spPr>
        <a:xfrm flipV="1">
          <a:off x="3797300" y="15398000"/>
          <a:ext cx="838200" cy="14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90</xdr:row>
      <xdr:rowOff>109165</xdr:rowOff>
    </xdr:from>
    <xdr:to>
      <xdr:col>5</xdr:col>
      <xdr:colOff>358775</xdr:colOff>
      <xdr:row>91</xdr:row>
      <xdr:rowOff>92511</xdr:rowOff>
    </xdr:to>
    <xdr:cxnSp macro="">
      <xdr:nvCxnSpPr>
        <xdr:cNvPr id="234" name="直線コネクタ 233"/>
        <xdr:cNvCxnSpPr/>
      </xdr:nvCxnSpPr>
      <xdr:spPr>
        <a:xfrm flipV="1">
          <a:off x="2908300" y="15539665"/>
          <a:ext cx="889000" cy="154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91</xdr:row>
      <xdr:rowOff>92511</xdr:rowOff>
    </xdr:from>
    <xdr:to>
      <xdr:col>4</xdr:col>
      <xdr:colOff>155575</xdr:colOff>
      <xdr:row>92</xdr:row>
      <xdr:rowOff>89979</xdr:rowOff>
    </xdr:to>
    <xdr:cxnSp macro="">
      <xdr:nvCxnSpPr>
        <xdr:cNvPr id="237" name="直線コネクタ 236"/>
        <xdr:cNvCxnSpPr/>
      </xdr:nvCxnSpPr>
      <xdr:spPr>
        <a:xfrm flipV="1">
          <a:off x="2019300" y="15694461"/>
          <a:ext cx="889000" cy="168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92</xdr:row>
      <xdr:rowOff>89979</xdr:rowOff>
    </xdr:from>
    <xdr:to>
      <xdr:col>2</xdr:col>
      <xdr:colOff>638175</xdr:colOff>
      <xdr:row>92</xdr:row>
      <xdr:rowOff>106586</xdr:rowOff>
    </xdr:to>
    <xdr:cxnSp macro="">
      <xdr:nvCxnSpPr>
        <xdr:cNvPr id="240" name="直線コネクタ 239"/>
        <xdr:cNvCxnSpPr/>
      </xdr:nvCxnSpPr>
      <xdr:spPr>
        <a:xfrm flipV="1">
          <a:off x="1130300" y="15863379"/>
          <a:ext cx="889000" cy="1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89</xdr:row>
      <xdr:rowOff>88150</xdr:rowOff>
    </xdr:from>
    <xdr:to>
      <xdr:col>6</xdr:col>
      <xdr:colOff>561975</xdr:colOff>
      <xdr:row>90</xdr:row>
      <xdr:rowOff>18300</xdr:rowOff>
    </xdr:to>
    <xdr:sp macro="" textlink="">
      <xdr:nvSpPr>
        <xdr:cNvPr id="250" name="円/楕円 249"/>
        <xdr:cNvSpPr/>
      </xdr:nvSpPr>
      <xdr:spPr>
        <a:xfrm>
          <a:off x="4584700" y="15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89</xdr:row>
      <xdr:rowOff>41177</xdr:rowOff>
    </xdr:from>
    <xdr:ext cx="599010" cy="259045"/>
    <xdr:sp macro="" textlink="">
      <xdr:nvSpPr>
        <xdr:cNvPr id="251" name="扶助費該当値テキスト"/>
        <xdr:cNvSpPr txBox="1"/>
      </xdr:nvSpPr>
      <xdr:spPr>
        <a:xfrm>
          <a:off x="4686300" y="1530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122,546</a:t>
          </a:r>
          <a:endParaRPr kumimoji="1" lang="ja-JP" altLang="en-US" sz="1000" b="1">
            <a:solidFill>
              <a:srgbClr val="FF0000"/>
            </a:solidFill>
            <a:latin typeface="ＭＳ Ｐゴシック"/>
          </a:endParaRPr>
        </a:p>
      </xdr:txBody>
    </xdr:sp>
    <xdr:clientData/>
  </xdr:oneCellAnchor>
  <xdr:twoCellAnchor>
    <xdr:from>
      <xdr:col>5</xdr:col>
      <xdr:colOff>307975</xdr:colOff>
      <xdr:row>90</xdr:row>
      <xdr:rowOff>58365</xdr:rowOff>
    </xdr:from>
    <xdr:to>
      <xdr:col>5</xdr:col>
      <xdr:colOff>409575</xdr:colOff>
      <xdr:row>90</xdr:row>
      <xdr:rowOff>159965</xdr:rowOff>
    </xdr:to>
    <xdr:sp macro="" textlink="">
      <xdr:nvSpPr>
        <xdr:cNvPr id="252" name="円/楕円 251"/>
        <xdr:cNvSpPr/>
      </xdr:nvSpPr>
      <xdr:spPr>
        <a:xfrm>
          <a:off x="3746500" y="1548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89</xdr:row>
      <xdr:rowOff>5042</xdr:rowOff>
    </xdr:from>
    <xdr:ext cx="599010" cy="259045"/>
    <xdr:sp macro="" textlink="">
      <xdr:nvSpPr>
        <xdr:cNvPr id="253" name="テキスト ボックス 252"/>
        <xdr:cNvSpPr txBox="1"/>
      </xdr:nvSpPr>
      <xdr:spPr>
        <a:xfrm>
          <a:off x="3497794" y="15264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113,870</a:t>
          </a:r>
          <a:endParaRPr kumimoji="1" lang="ja-JP" altLang="en-US" sz="1000" b="1">
            <a:solidFill>
              <a:srgbClr val="FF0000"/>
            </a:solidFill>
            <a:latin typeface="ＭＳ Ｐゴシック"/>
          </a:endParaRPr>
        </a:p>
      </xdr:txBody>
    </xdr:sp>
    <xdr:clientData/>
  </xdr:oneCellAnchor>
  <xdr:twoCellAnchor>
    <xdr:from>
      <xdr:col>4</xdr:col>
      <xdr:colOff>104775</xdr:colOff>
      <xdr:row>91</xdr:row>
      <xdr:rowOff>41711</xdr:rowOff>
    </xdr:from>
    <xdr:to>
      <xdr:col>4</xdr:col>
      <xdr:colOff>206375</xdr:colOff>
      <xdr:row>91</xdr:row>
      <xdr:rowOff>143311</xdr:rowOff>
    </xdr:to>
    <xdr:sp macro="" textlink="">
      <xdr:nvSpPr>
        <xdr:cNvPr id="254" name="円/楕円 253"/>
        <xdr:cNvSpPr/>
      </xdr:nvSpPr>
      <xdr:spPr>
        <a:xfrm>
          <a:off x="2857500" y="15643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89</xdr:row>
      <xdr:rowOff>159838</xdr:rowOff>
    </xdr:from>
    <xdr:ext cx="599010" cy="259045"/>
    <xdr:sp macro="" textlink="">
      <xdr:nvSpPr>
        <xdr:cNvPr id="255" name="テキスト ボックス 254"/>
        <xdr:cNvSpPr txBox="1"/>
      </xdr:nvSpPr>
      <xdr:spPr>
        <a:xfrm>
          <a:off x="2608794" y="1541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104,390</a:t>
          </a:r>
          <a:endParaRPr kumimoji="1" lang="ja-JP" altLang="en-US" sz="1000" b="1">
            <a:solidFill>
              <a:srgbClr val="FF0000"/>
            </a:solidFill>
            <a:latin typeface="ＭＳ Ｐゴシック"/>
          </a:endParaRPr>
        </a:p>
      </xdr:txBody>
    </xdr:sp>
    <xdr:clientData/>
  </xdr:oneCellAnchor>
  <xdr:twoCellAnchor>
    <xdr:from>
      <xdr:col>2</xdr:col>
      <xdr:colOff>587375</xdr:colOff>
      <xdr:row>92</xdr:row>
      <xdr:rowOff>39179</xdr:rowOff>
    </xdr:from>
    <xdr:to>
      <xdr:col>3</xdr:col>
      <xdr:colOff>3175</xdr:colOff>
      <xdr:row>92</xdr:row>
      <xdr:rowOff>140779</xdr:rowOff>
    </xdr:to>
    <xdr:sp macro="" textlink="">
      <xdr:nvSpPr>
        <xdr:cNvPr id="256" name="円/楕円 255"/>
        <xdr:cNvSpPr/>
      </xdr:nvSpPr>
      <xdr:spPr>
        <a:xfrm>
          <a:off x="1968500" y="158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90</xdr:row>
      <xdr:rowOff>157306</xdr:rowOff>
    </xdr:from>
    <xdr:ext cx="534377" cy="259045"/>
    <xdr:sp macro="" textlink="">
      <xdr:nvSpPr>
        <xdr:cNvPr id="257" name="テキスト ボックス 256"/>
        <xdr:cNvSpPr txBox="1"/>
      </xdr:nvSpPr>
      <xdr:spPr>
        <a:xfrm>
          <a:off x="1752111" y="1558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94,045</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55786</xdr:rowOff>
    </xdr:from>
    <xdr:to>
      <xdr:col>1</xdr:col>
      <xdr:colOff>485775</xdr:colOff>
      <xdr:row>92</xdr:row>
      <xdr:rowOff>157386</xdr:rowOff>
    </xdr:to>
    <xdr:sp macro="" textlink="">
      <xdr:nvSpPr>
        <xdr:cNvPr id="258" name="円/楕円 257"/>
        <xdr:cNvSpPr/>
      </xdr:nvSpPr>
      <xdr:spPr>
        <a:xfrm>
          <a:off x="1079500" y="1582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2463</xdr:rowOff>
    </xdr:from>
    <xdr:ext cx="534377" cy="259045"/>
    <xdr:sp macro="" textlink="">
      <xdr:nvSpPr>
        <xdr:cNvPr id="259" name="テキスト ボックス 258"/>
        <xdr:cNvSpPr txBox="1"/>
      </xdr:nvSpPr>
      <xdr:spPr>
        <a:xfrm>
          <a:off x="863111" y="1560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93,028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37,388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165924</xdr:rowOff>
    </xdr:from>
    <xdr:to>
      <xdr:col>15</xdr:col>
      <xdr:colOff>180975</xdr:colOff>
      <xdr:row>36</xdr:row>
      <xdr:rowOff>113731</xdr:rowOff>
    </xdr:to>
    <xdr:cxnSp macro="">
      <xdr:nvCxnSpPr>
        <xdr:cNvPr id="290" name="直線コネクタ 289"/>
        <xdr:cNvCxnSpPr/>
      </xdr:nvCxnSpPr>
      <xdr:spPr>
        <a:xfrm>
          <a:off x="9639300" y="6166674"/>
          <a:ext cx="838200" cy="11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165924</xdr:rowOff>
    </xdr:from>
    <xdr:to>
      <xdr:col>14</xdr:col>
      <xdr:colOff>28575</xdr:colOff>
      <xdr:row>36</xdr:row>
      <xdr:rowOff>108656</xdr:rowOff>
    </xdr:to>
    <xdr:cxnSp macro="">
      <xdr:nvCxnSpPr>
        <xdr:cNvPr id="293" name="直線コネクタ 292"/>
        <xdr:cNvCxnSpPr/>
      </xdr:nvCxnSpPr>
      <xdr:spPr>
        <a:xfrm flipV="1">
          <a:off x="8750300" y="6166674"/>
          <a:ext cx="889000" cy="11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146867</xdr:rowOff>
    </xdr:from>
    <xdr:ext cx="534377" cy="259045"/>
    <xdr:sp macro="" textlink="">
      <xdr:nvSpPr>
        <xdr:cNvPr id="295" name="テキスト ボックス 294"/>
        <xdr:cNvSpPr txBox="1"/>
      </xdr:nvSpPr>
      <xdr:spPr>
        <a:xfrm>
          <a:off x="9372111" y="63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108656</xdr:rowOff>
    </xdr:from>
    <xdr:to>
      <xdr:col>12</xdr:col>
      <xdr:colOff>511175</xdr:colOff>
      <xdr:row>36</xdr:row>
      <xdr:rowOff>162743</xdr:rowOff>
    </xdr:to>
    <xdr:cxnSp macro="">
      <xdr:nvCxnSpPr>
        <xdr:cNvPr id="296" name="直線コネクタ 295"/>
        <xdr:cNvCxnSpPr/>
      </xdr:nvCxnSpPr>
      <xdr:spPr>
        <a:xfrm flipV="1">
          <a:off x="7861300" y="6280856"/>
          <a:ext cx="889000" cy="5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19321</xdr:rowOff>
    </xdr:from>
    <xdr:ext cx="534377" cy="259045"/>
    <xdr:sp macro="" textlink="">
      <xdr:nvSpPr>
        <xdr:cNvPr id="298" name="テキスト ボックス 297"/>
        <xdr:cNvSpPr txBox="1"/>
      </xdr:nvSpPr>
      <xdr:spPr>
        <a:xfrm>
          <a:off x="8483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162743</xdr:rowOff>
    </xdr:from>
    <xdr:to>
      <xdr:col>11</xdr:col>
      <xdr:colOff>307975</xdr:colOff>
      <xdr:row>37</xdr:row>
      <xdr:rowOff>23147</xdr:rowOff>
    </xdr:to>
    <xdr:cxnSp macro="">
      <xdr:nvCxnSpPr>
        <xdr:cNvPr id="299" name="直線コネクタ 298"/>
        <xdr:cNvCxnSpPr/>
      </xdr:nvCxnSpPr>
      <xdr:spPr>
        <a:xfrm flipV="1">
          <a:off x="6972300" y="6334943"/>
          <a:ext cx="889000" cy="3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62931</xdr:rowOff>
    </xdr:from>
    <xdr:to>
      <xdr:col>15</xdr:col>
      <xdr:colOff>231775</xdr:colOff>
      <xdr:row>36</xdr:row>
      <xdr:rowOff>164531</xdr:rowOff>
    </xdr:to>
    <xdr:sp macro="" textlink="">
      <xdr:nvSpPr>
        <xdr:cNvPr id="309" name="円/楕円 308"/>
        <xdr:cNvSpPr/>
      </xdr:nvSpPr>
      <xdr:spPr>
        <a:xfrm>
          <a:off x="10426700" y="623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41358</xdr:rowOff>
    </xdr:from>
    <xdr:ext cx="534377" cy="259045"/>
    <xdr:sp macro="" textlink="">
      <xdr:nvSpPr>
        <xdr:cNvPr id="310" name="補助費等該当値テキスト"/>
        <xdr:cNvSpPr txBox="1"/>
      </xdr:nvSpPr>
      <xdr:spPr>
        <a:xfrm>
          <a:off x="10528300" y="621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76,476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115124</xdr:rowOff>
    </xdr:from>
    <xdr:to>
      <xdr:col>14</xdr:col>
      <xdr:colOff>79375</xdr:colOff>
      <xdr:row>36</xdr:row>
      <xdr:rowOff>45274</xdr:rowOff>
    </xdr:to>
    <xdr:sp macro="" textlink="">
      <xdr:nvSpPr>
        <xdr:cNvPr id="311" name="円/楕円 310"/>
        <xdr:cNvSpPr/>
      </xdr:nvSpPr>
      <xdr:spPr>
        <a:xfrm>
          <a:off x="9588500" y="61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61801</xdr:rowOff>
    </xdr:from>
    <xdr:ext cx="534377" cy="259045"/>
    <xdr:sp macro="" textlink="">
      <xdr:nvSpPr>
        <xdr:cNvPr id="312" name="テキスト ボックス 311"/>
        <xdr:cNvSpPr txBox="1"/>
      </xdr:nvSpPr>
      <xdr:spPr>
        <a:xfrm>
          <a:off x="9372111" y="5891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94,735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57856</xdr:rowOff>
    </xdr:from>
    <xdr:to>
      <xdr:col>12</xdr:col>
      <xdr:colOff>561975</xdr:colOff>
      <xdr:row>36</xdr:row>
      <xdr:rowOff>159456</xdr:rowOff>
    </xdr:to>
    <xdr:sp macro="" textlink="">
      <xdr:nvSpPr>
        <xdr:cNvPr id="313" name="円/楕円 312"/>
        <xdr:cNvSpPr/>
      </xdr:nvSpPr>
      <xdr:spPr>
        <a:xfrm>
          <a:off x="8699500" y="6230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4533</xdr:rowOff>
    </xdr:from>
    <xdr:ext cx="534377" cy="259045"/>
    <xdr:sp macro="" textlink="">
      <xdr:nvSpPr>
        <xdr:cNvPr id="314" name="テキスト ボックス 313"/>
        <xdr:cNvSpPr txBox="1"/>
      </xdr:nvSpPr>
      <xdr:spPr>
        <a:xfrm>
          <a:off x="8483111" y="6005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77,253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111943</xdr:rowOff>
    </xdr:from>
    <xdr:to>
      <xdr:col>11</xdr:col>
      <xdr:colOff>358775</xdr:colOff>
      <xdr:row>37</xdr:row>
      <xdr:rowOff>42093</xdr:rowOff>
    </xdr:to>
    <xdr:sp macro="" textlink="">
      <xdr:nvSpPr>
        <xdr:cNvPr id="315" name="円/楕円 314"/>
        <xdr:cNvSpPr/>
      </xdr:nvSpPr>
      <xdr:spPr>
        <a:xfrm>
          <a:off x="7810500" y="6284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33220</xdr:rowOff>
    </xdr:from>
    <xdr:ext cx="534377" cy="259045"/>
    <xdr:sp macro="" textlink="">
      <xdr:nvSpPr>
        <xdr:cNvPr id="316" name="テキスト ボックス 315"/>
        <xdr:cNvSpPr txBox="1"/>
      </xdr:nvSpPr>
      <xdr:spPr>
        <a:xfrm>
          <a:off x="7594111" y="6376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68,972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143797</xdr:rowOff>
    </xdr:from>
    <xdr:to>
      <xdr:col>10</xdr:col>
      <xdr:colOff>155575</xdr:colOff>
      <xdr:row>37</xdr:row>
      <xdr:rowOff>73947</xdr:rowOff>
    </xdr:to>
    <xdr:sp macro="" textlink="">
      <xdr:nvSpPr>
        <xdr:cNvPr id="317" name="円/楕円 316"/>
        <xdr:cNvSpPr/>
      </xdr:nvSpPr>
      <xdr:spPr>
        <a:xfrm>
          <a:off x="6921500" y="631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65074</xdr:rowOff>
    </xdr:from>
    <xdr:ext cx="534377" cy="259045"/>
    <xdr:sp macro="" textlink="">
      <xdr:nvSpPr>
        <xdr:cNvPr id="318" name="テキスト ボックス 317"/>
        <xdr:cNvSpPr txBox="1"/>
      </xdr:nvSpPr>
      <xdr:spPr>
        <a:xfrm>
          <a:off x="6705111" y="640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81,078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31936</xdr:rowOff>
    </xdr:from>
    <xdr:to>
      <xdr:col>15</xdr:col>
      <xdr:colOff>180975</xdr:colOff>
      <xdr:row>58</xdr:row>
      <xdr:rowOff>84935</xdr:rowOff>
    </xdr:to>
    <xdr:cxnSp macro="">
      <xdr:nvCxnSpPr>
        <xdr:cNvPr id="347" name="直線コネクタ 346"/>
        <xdr:cNvCxnSpPr/>
      </xdr:nvCxnSpPr>
      <xdr:spPr>
        <a:xfrm flipV="1">
          <a:off x="9639300" y="9976036"/>
          <a:ext cx="838200" cy="5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8"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55192</xdr:rowOff>
    </xdr:from>
    <xdr:to>
      <xdr:col>14</xdr:col>
      <xdr:colOff>28575</xdr:colOff>
      <xdr:row>58</xdr:row>
      <xdr:rowOff>84935</xdr:rowOff>
    </xdr:to>
    <xdr:cxnSp macro="">
      <xdr:nvCxnSpPr>
        <xdr:cNvPr id="350" name="直線コネクタ 349"/>
        <xdr:cNvCxnSpPr/>
      </xdr:nvCxnSpPr>
      <xdr:spPr>
        <a:xfrm>
          <a:off x="8750300" y="9999292"/>
          <a:ext cx="889000" cy="2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50067</xdr:rowOff>
    </xdr:from>
    <xdr:to>
      <xdr:col>12</xdr:col>
      <xdr:colOff>511175</xdr:colOff>
      <xdr:row>58</xdr:row>
      <xdr:rowOff>55192</xdr:rowOff>
    </xdr:to>
    <xdr:cxnSp macro="">
      <xdr:nvCxnSpPr>
        <xdr:cNvPr id="353" name="直線コネクタ 352"/>
        <xdr:cNvCxnSpPr/>
      </xdr:nvCxnSpPr>
      <xdr:spPr>
        <a:xfrm>
          <a:off x="7861300" y="9994167"/>
          <a:ext cx="889000" cy="5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10945</xdr:rowOff>
    </xdr:from>
    <xdr:to>
      <xdr:col>11</xdr:col>
      <xdr:colOff>307975</xdr:colOff>
      <xdr:row>58</xdr:row>
      <xdr:rowOff>50067</xdr:rowOff>
    </xdr:to>
    <xdr:cxnSp macro="">
      <xdr:nvCxnSpPr>
        <xdr:cNvPr id="356" name="直線コネクタ 355"/>
        <xdr:cNvCxnSpPr/>
      </xdr:nvCxnSpPr>
      <xdr:spPr>
        <a:xfrm>
          <a:off x="6972300" y="9955045"/>
          <a:ext cx="889000" cy="3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8" name="テキスト ボックス 357"/>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60" name="テキスト ボックス 359"/>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152586</xdr:rowOff>
    </xdr:from>
    <xdr:to>
      <xdr:col>15</xdr:col>
      <xdr:colOff>231775</xdr:colOff>
      <xdr:row>58</xdr:row>
      <xdr:rowOff>82736</xdr:rowOff>
    </xdr:to>
    <xdr:sp macro="" textlink="">
      <xdr:nvSpPr>
        <xdr:cNvPr id="366" name="円/楕円 365"/>
        <xdr:cNvSpPr/>
      </xdr:nvSpPr>
      <xdr:spPr>
        <a:xfrm>
          <a:off x="10426700" y="99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4013</xdr:rowOff>
    </xdr:from>
    <xdr:ext cx="534377" cy="259045"/>
    <xdr:sp macro="" textlink="">
      <xdr:nvSpPr>
        <xdr:cNvPr id="367" name="普通建設事業費該当値テキスト"/>
        <xdr:cNvSpPr txBox="1"/>
      </xdr:nvSpPr>
      <xdr:spPr>
        <a:xfrm>
          <a:off x="10528300" y="977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96,569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34135</xdr:rowOff>
    </xdr:from>
    <xdr:to>
      <xdr:col>14</xdr:col>
      <xdr:colOff>79375</xdr:colOff>
      <xdr:row>58</xdr:row>
      <xdr:rowOff>135735</xdr:rowOff>
    </xdr:to>
    <xdr:sp macro="" textlink="">
      <xdr:nvSpPr>
        <xdr:cNvPr id="368" name="円/楕円 367"/>
        <xdr:cNvSpPr/>
      </xdr:nvSpPr>
      <xdr:spPr>
        <a:xfrm>
          <a:off x="9588500" y="997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126862</xdr:rowOff>
    </xdr:from>
    <xdr:ext cx="534377" cy="259045"/>
    <xdr:sp macro="" textlink="">
      <xdr:nvSpPr>
        <xdr:cNvPr id="369" name="テキスト ボックス 368"/>
        <xdr:cNvSpPr txBox="1"/>
      </xdr:nvSpPr>
      <xdr:spPr>
        <a:xfrm>
          <a:off x="9372111" y="1007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68,748</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4392</xdr:rowOff>
    </xdr:from>
    <xdr:to>
      <xdr:col>12</xdr:col>
      <xdr:colOff>561975</xdr:colOff>
      <xdr:row>58</xdr:row>
      <xdr:rowOff>105992</xdr:rowOff>
    </xdr:to>
    <xdr:sp macro="" textlink="">
      <xdr:nvSpPr>
        <xdr:cNvPr id="370" name="円/楕円 369"/>
        <xdr:cNvSpPr/>
      </xdr:nvSpPr>
      <xdr:spPr>
        <a:xfrm>
          <a:off x="8699500" y="994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97119</xdr:rowOff>
    </xdr:from>
    <xdr:ext cx="534377" cy="259045"/>
    <xdr:sp macro="" textlink="">
      <xdr:nvSpPr>
        <xdr:cNvPr id="371" name="テキスト ボックス 370"/>
        <xdr:cNvSpPr txBox="1"/>
      </xdr:nvSpPr>
      <xdr:spPr>
        <a:xfrm>
          <a:off x="8483111" y="1004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84,361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170717</xdr:rowOff>
    </xdr:from>
    <xdr:to>
      <xdr:col>11</xdr:col>
      <xdr:colOff>358775</xdr:colOff>
      <xdr:row>58</xdr:row>
      <xdr:rowOff>100867</xdr:rowOff>
    </xdr:to>
    <xdr:sp macro="" textlink="">
      <xdr:nvSpPr>
        <xdr:cNvPr id="372" name="円/楕円 371"/>
        <xdr:cNvSpPr/>
      </xdr:nvSpPr>
      <xdr:spPr>
        <a:xfrm>
          <a:off x="7810500" y="994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117394</xdr:rowOff>
    </xdr:from>
    <xdr:ext cx="534377" cy="259045"/>
    <xdr:sp macro="" textlink="">
      <xdr:nvSpPr>
        <xdr:cNvPr id="373" name="テキスト ボックス 372"/>
        <xdr:cNvSpPr txBox="1"/>
      </xdr:nvSpPr>
      <xdr:spPr>
        <a:xfrm>
          <a:off x="7594111" y="971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87,051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131595</xdr:rowOff>
    </xdr:from>
    <xdr:to>
      <xdr:col>10</xdr:col>
      <xdr:colOff>155575</xdr:colOff>
      <xdr:row>58</xdr:row>
      <xdr:rowOff>61745</xdr:rowOff>
    </xdr:to>
    <xdr:sp macro="" textlink="">
      <xdr:nvSpPr>
        <xdr:cNvPr id="374" name="円/楕円 373"/>
        <xdr:cNvSpPr/>
      </xdr:nvSpPr>
      <xdr:spPr>
        <a:xfrm>
          <a:off x="6921500" y="990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78272</xdr:rowOff>
    </xdr:from>
    <xdr:ext cx="599010" cy="259045"/>
    <xdr:sp macro="" textlink="">
      <xdr:nvSpPr>
        <xdr:cNvPr id="375" name="テキスト ボックス 374"/>
        <xdr:cNvSpPr txBox="1"/>
      </xdr:nvSpPr>
      <xdr:spPr>
        <a:xfrm>
          <a:off x="6672794" y="9679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107,588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26,794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3305</xdr:rowOff>
    </xdr:from>
    <xdr:to>
      <xdr:col>15</xdr:col>
      <xdr:colOff>180975</xdr:colOff>
      <xdr:row>77</xdr:row>
      <xdr:rowOff>63125</xdr:rowOff>
    </xdr:to>
    <xdr:cxnSp macro="">
      <xdr:nvCxnSpPr>
        <xdr:cNvPr id="400" name="直線コネクタ 399"/>
        <xdr:cNvCxnSpPr/>
      </xdr:nvCxnSpPr>
      <xdr:spPr>
        <a:xfrm flipV="1">
          <a:off x="9639300" y="13204955"/>
          <a:ext cx="838200" cy="5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401"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146780</xdr:rowOff>
    </xdr:from>
    <xdr:to>
      <xdr:col>14</xdr:col>
      <xdr:colOff>28575</xdr:colOff>
      <xdr:row>77</xdr:row>
      <xdr:rowOff>63125</xdr:rowOff>
    </xdr:to>
    <xdr:cxnSp macro="">
      <xdr:nvCxnSpPr>
        <xdr:cNvPr id="403" name="直線コネクタ 402"/>
        <xdr:cNvCxnSpPr/>
      </xdr:nvCxnSpPr>
      <xdr:spPr>
        <a:xfrm>
          <a:off x="8750300" y="13176980"/>
          <a:ext cx="889000" cy="8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20246</xdr:rowOff>
    </xdr:from>
    <xdr:ext cx="534377" cy="259045"/>
    <xdr:sp macro="" textlink="">
      <xdr:nvSpPr>
        <xdr:cNvPr id="407" name="テキスト ボックス 406"/>
        <xdr:cNvSpPr txBox="1"/>
      </xdr:nvSpPr>
      <xdr:spPr>
        <a:xfrm>
          <a:off x="8483111" y="1322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123955</xdr:rowOff>
    </xdr:from>
    <xdr:to>
      <xdr:col>15</xdr:col>
      <xdr:colOff>231775</xdr:colOff>
      <xdr:row>77</xdr:row>
      <xdr:rowOff>54105</xdr:rowOff>
    </xdr:to>
    <xdr:sp macro="" textlink="">
      <xdr:nvSpPr>
        <xdr:cNvPr id="413" name="円/楕円 412"/>
        <xdr:cNvSpPr/>
      </xdr:nvSpPr>
      <xdr:spPr>
        <a:xfrm>
          <a:off x="10426700" y="1315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146832</xdr:rowOff>
    </xdr:from>
    <xdr:ext cx="534377" cy="259045"/>
    <xdr:sp macro="" textlink="">
      <xdr:nvSpPr>
        <xdr:cNvPr id="414" name="普通建設事業費 （ うち新規整備　）該当値テキスト"/>
        <xdr:cNvSpPr txBox="1"/>
      </xdr:nvSpPr>
      <xdr:spPr>
        <a:xfrm>
          <a:off x="10528300" y="1300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33,866</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12325</xdr:rowOff>
    </xdr:from>
    <xdr:to>
      <xdr:col>14</xdr:col>
      <xdr:colOff>79375</xdr:colOff>
      <xdr:row>77</xdr:row>
      <xdr:rowOff>113925</xdr:rowOff>
    </xdr:to>
    <xdr:sp macro="" textlink="">
      <xdr:nvSpPr>
        <xdr:cNvPr id="415" name="円/楕円 414"/>
        <xdr:cNvSpPr/>
      </xdr:nvSpPr>
      <xdr:spPr>
        <a:xfrm>
          <a:off x="9588500" y="1321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105052</xdr:rowOff>
    </xdr:from>
    <xdr:ext cx="534377" cy="259045"/>
    <xdr:sp macro="" textlink="">
      <xdr:nvSpPr>
        <xdr:cNvPr id="416" name="テキスト ボックス 415"/>
        <xdr:cNvSpPr txBox="1"/>
      </xdr:nvSpPr>
      <xdr:spPr>
        <a:xfrm>
          <a:off x="9372111" y="1330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95980</xdr:rowOff>
    </xdr:from>
    <xdr:to>
      <xdr:col>12</xdr:col>
      <xdr:colOff>561975</xdr:colOff>
      <xdr:row>77</xdr:row>
      <xdr:rowOff>26130</xdr:rowOff>
    </xdr:to>
    <xdr:sp macro="" textlink="">
      <xdr:nvSpPr>
        <xdr:cNvPr id="417" name="円/楕円 416"/>
        <xdr:cNvSpPr/>
      </xdr:nvSpPr>
      <xdr:spPr>
        <a:xfrm>
          <a:off x="8699500" y="1312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42658</xdr:rowOff>
    </xdr:from>
    <xdr:ext cx="534377" cy="259045"/>
    <xdr:sp macro="" textlink="">
      <xdr:nvSpPr>
        <xdr:cNvPr id="418" name="テキスト ボックス 417"/>
        <xdr:cNvSpPr txBox="1"/>
      </xdr:nvSpPr>
      <xdr:spPr>
        <a:xfrm>
          <a:off x="8483111" y="1290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38,761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39,849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45329</xdr:rowOff>
    </xdr:from>
    <xdr:to>
      <xdr:col>15</xdr:col>
      <xdr:colOff>180975</xdr:colOff>
      <xdr:row>98</xdr:row>
      <xdr:rowOff>70831</xdr:rowOff>
    </xdr:to>
    <xdr:cxnSp macro="">
      <xdr:nvCxnSpPr>
        <xdr:cNvPr id="445" name="直線コネクタ 444"/>
        <xdr:cNvCxnSpPr/>
      </xdr:nvCxnSpPr>
      <xdr:spPr>
        <a:xfrm flipV="1">
          <a:off x="9639300" y="16847429"/>
          <a:ext cx="838200" cy="2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62861</xdr:rowOff>
    </xdr:from>
    <xdr:to>
      <xdr:col>14</xdr:col>
      <xdr:colOff>28575</xdr:colOff>
      <xdr:row>98</xdr:row>
      <xdr:rowOff>70831</xdr:rowOff>
    </xdr:to>
    <xdr:cxnSp macro="">
      <xdr:nvCxnSpPr>
        <xdr:cNvPr id="448" name="直線コネクタ 447"/>
        <xdr:cNvCxnSpPr/>
      </xdr:nvCxnSpPr>
      <xdr:spPr>
        <a:xfrm>
          <a:off x="8750300" y="16864961"/>
          <a:ext cx="889000" cy="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165979</xdr:rowOff>
    </xdr:from>
    <xdr:to>
      <xdr:col>15</xdr:col>
      <xdr:colOff>231775</xdr:colOff>
      <xdr:row>98</xdr:row>
      <xdr:rowOff>96129</xdr:rowOff>
    </xdr:to>
    <xdr:sp macro="" textlink="">
      <xdr:nvSpPr>
        <xdr:cNvPr id="458" name="円/楕円 457"/>
        <xdr:cNvSpPr/>
      </xdr:nvSpPr>
      <xdr:spPr>
        <a:xfrm>
          <a:off x="10426700" y="1679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135520</xdr:rowOff>
    </xdr:from>
    <xdr:ext cx="534377" cy="259045"/>
    <xdr:sp macro="" textlink="">
      <xdr:nvSpPr>
        <xdr:cNvPr id="459" name="普通建設事業費 （ うち更新整備　）該当値テキスト"/>
        <xdr:cNvSpPr txBox="1"/>
      </xdr:nvSpPr>
      <xdr:spPr>
        <a:xfrm>
          <a:off x="10528300" y="167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41,282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20031</xdr:rowOff>
    </xdr:from>
    <xdr:to>
      <xdr:col>14</xdr:col>
      <xdr:colOff>79375</xdr:colOff>
      <xdr:row>98</xdr:row>
      <xdr:rowOff>121631</xdr:rowOff>
    </xdr:to>
    <xdr:sp macro="" textlink="">
      <xdr:nvSpPr>
        <xdr:cNvPr id="460" name="円/楕円 459"/>
        <xdr:cNvSpPr/>
      </xdr:nvSpPr>
      <xdr:spPr>
        <a:xfrm>
          <a:off x="9588500" y="1682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112758</xdr:rowOff>
    </xdr:from>
    <xdr:ext cx="534377" cy="259045"/>
    <xdr:sp macro="" textlink="">
      <xdr:nvSpPr>
        <xdr:cNvPr id="461" name="テキスト ボックス 460"/>
        <xdr:cNvSpPr txBox="1"/>
      </xdr:nvSpPr>
      <xdr:spPr>
        <a:xfrm>
          <a:off x="9372111" y="1691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12061</xdr:rowOff>
    </xdr:from>
    <xdr:to>
      <xdr:col>12</xdr:col>
      <xdr:colOff>561975</xdr:colOff>
      <xdr:row>98</xdr:row>
      <xdr:rowOff>113661</xdr:rowOff>
    </xdr:to>
    <xdr:sp macro="" textlink="">
      <xdr:nvSpPr>
        <xdr:cNvPr id="462" name="円/楕円 461"/>
        <xdr:cNvSpPr/>
      </xdr:nvSpPr>
      <xdr:spPr>
        <a:xfrm>
          <a:off x="8699500" y="1681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104788</xdr:rowOff>
    </xdr:from>
    <xdr:ext cx="534377" cy="259045"/>
    <xdr:sp macro="" textlink="">
      <xdr:nvSpPr>
        <xdr:cNvPr id="463" name="テキスト ボックス 462"/>
        <xdr:cNvSpPr txBox="1"/>
      </xdr:nvSpPr>
      <xdr:spPr>
        <a:xfrm>
          <a:off x="8483111" y="1690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126441</xdr:rowOff>
    </xdr:from>
    <xdr:to>
      <xdr:col>23</xdr:col>
      <xdr:colOff>517525</xdr:colOff>
      <xdr:row>38</xdr:row>
      <xdr:rowOff>24467</xdr:rowOff>
    </xdr:to>
    <xdr:cxnSp macro="">
      <xdr:nvCxnSpPr>
        <xdr:cNvPr id="492" name="直線コネクタ 491"/>
        <xdr:cNvCxnSpPr/>
      </xdr:nvCxnSpPr>
      <xdr:spPr>
        <a:xfrm flipV="1">
          <a:off x="15481300" y="6470091"/>
          <a:ext cx="838200" cy="6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24467</xdr:rowOff>
    </xdr:from>
    <xdr:to>
      <xdr:col>22</xdr:col>
      <xdr:colOff>365125</xdr:colOff>
      <xdr:row>39</xdr:row>
      <xdr:rowOff>26981</xdr:rowOff>
    </xdr:to>
    <xdr:cxnSp macro="">
      <xdr:nvCxnSpPr>
        <xdr:cNvPr id="495" name="直線コネクタ 494"/>
        <xdr:cNvCxnSpPr/>
      </xdr:nvCxnSpPr>
      <xdr:spPr>
        <a:xfrm flipV="1">
          <a:off x="14592300" y="6539567"/>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55345</xdr:rowOff>
    </xdr:from>
    <xdr:ext cx="469744" cy="259045"/>
    <xdr:sp macro="" textlink="">
      <xdr:nvSpPr>
        <xdr:cNvPr id="497" name="テキスト ボックス 496"/>
        <xdr:cNvSpPr txBox="1"/>
      </xdr:nvSpPr>
      <xdr:spPr>
        <a:xfrm>
          <a:off x="15246427" y="6741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9074</xdr:rowOff>
    </xdr:from>
    <xdr:to>
      <xdr:col>21</xdr:col>
      <xdr:colOff>161925</xdr:colOff>
      <xdr:row>39</xdr:row>
      <xdr:rowOff>26981</xdr:rowOff>
    </xdr:to>
    <xdr:cxnSp macro="">
      <xdr:nvCxnSpPr>
        <xdr:cNvPr id="498" name="直線コネクタ 497"/>
        <xdr:cNvCxnSpPr/>
      </xdr:nvCxnSpPr>
      <xdr:spPr>
        <a:xfrm>
          <a:off x="13703300" y="669562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9074</xdr:rowOff>
    </xdr:from>
    <xdr:to>
      <xdr:col>19</xdr:col>
      <xdr:colOff>644525</xdr:colOff>
      <xdr:row>39</xdr:row>
      <xdr:rowOff>29915</xdr:rowOff>
    </xdr:to>
    <xdr:cxnSp macro="">
      <xdr:nvCxnSpPr>
        <xdr:cNvPr id="501" name="直線コネクタ 500"/>
        <xdr:cNvCxnSpPr/>
      </xdr:nvCxnSpPr>
      <xdr:spPr>
        <a:xfrm flipV="1">
          <a:off x="12814300" y="6695624"/>
          <a:ext cx="889000" cy="2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75641</xdr:rowOff>
    </xdr:from>
    <xdr:to>
      <xdr:col>23</xdr:col>
      <xdr:colOff>568325</xdr:colOff>
      <xdr:row>38</xdr:row>
      <xdr:rowOff>5791</xdr:rowOff>
    </xdr:to>
    <xdr:sp macro="" textlink="">
      <xdr:nvSpPr>
        <xdr:cNvPr id="511" name="円/楕円 510"/>
        <xdr:cNvSpPr/>
      </xdr:nvSpPr>
      <xdr:spPr>
        <a:xfrm>
          <a:off x="16268700" y="6419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98518</xdr:rowOff>
    </xdr:from>
    <xdr:ext cx="534377" cy="259045"/>
    <xdr:sp macro="" textlink="">
      <xdr:nvSpPr>
        <xdr:cNvPr id="512" name="災害復旧事業費該当値テキスト"/>
        <xdr:cNvSpPr txBox="1"/>
      </xdr:nvSpPr>
      <xdr:spPr>
        <a:xfrm>
          <a:off x="16370300" y="627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145117</xdr:rowOff>
    </xdr:from>
    <xdr:to>
      <xdr:col>22</xdr:col>
      <xdr:colOff>415925</xdr:colOff>
      <xdr:row>38</xdr:row>
      <xdr:rowOff>75267</xdr:rowOff>
    </xdr:to>
    <xdr:sp macro="" textlink="">
      <xdr:nvSpPr>
        <xdr:cNvPr id="513" name="円/楕円 512"/>
        <xdr:cNvSpPr/>
      </xdr:nvSpPr>
      <xdr:spPr>
        <a:xfrm>
          <a:off x="15430500" y="648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91794</xdr:rowOff>
    </xdr:from>
    <xdr:ext cx="534377" cy="259045"/>
    <xdr:sp macro="" textlink="">
      <xdr:nvSpPr>
        <xdr:cNvPr id="514" name="テキスト ボックス 513"/>
        <xdr:cNvSpPr txBox="1"/>
      </xdr:nvSpPr>
      <xdr:spPr>
        <a:xfrm>
          <a:off x="15214111" y="626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147631</xdr:rowOff>
    </xdr:from>
    <xdr:to>
      <xdr:col>21</xdr:col>
      <xdr:colOff>212725</xdr:colOff>
      <xdr:row>39</xdr:row>
      <xdr:rowOff>77781</xdr:rowOff>
    </xdr:to>
    <xdr:sp macro="" textlink="">
      <xdr:nvSpPr>
        <xdr:cNvPr id="515" name="円/楕円 514"/>
        <xdr:cNvSpPr/>
      </xdr:nvSpPr>
      <xdr:spPr>
        <a:xfrm>
          <a:off x="14541500" y="66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68908</xdr:rowOff>
    </xdr:from>
    <xdr:ext cx="378565" cy="259045"/>
    <xdr:sp macro="" textlink="">
      <xdr:nvSpPr>
        <xdr:cNvPr id="516" name="テキスト ボックス 515"/>
        <xdr:cNvSpPr txBox="1"/>
      </xdr:nvSpPr>
      <xdr:spPr>
        <a:xfrm>
          <a:off x="14403017" y="675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129724</xdr:rowOff>
    </xdr:from>
    <xdr:to>
      <xdr:col>20</xdr:col>
      <xdr:colOff>9525</xdr:colOff>
      <xdr:row>39</xdr:row>
      <xdr:rowOff>59874</xdr:rowOff>
    </xdr:to>
    <xdr:sp macro="" textlink="">
      <xdr:nvSpPr>
        <xdr:cNvPr id="517" name="円/楕円 516"/>
        <xdr:cNvSpPr/>
      </xdr:nvSpPr>
      <xdr:spPr>
        <a:xfrm>
          <a:off x="13652500" y="664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51001</xdr:rowOff>
    </xdr:from>
    <xdr:ext cx="469744" cy="259045"/>
    <xdr:sp macro="" textlink="">
      <xdr:nvSpPr>
        <xdr:cNvPr id="518" name="テキスト ボックス 517"/>
        <xdr:cNvSpPr txBox="1"/>
      </xdr:nvSpPr>
      <xdr:spPr>
        <a:xfrm>
          <a:off x="13468427" y="673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150565</xdr:rowOff>
    </xdr:from>
    <xdr:to>
      <xdr:col>18</xdr:col>
      <xdr:colOff>492125</xdr:colOff>
      <xdr:row>39</xdr:row>
      <xdr:rowOff>80715</xdr:rowOff>
    </xdr:to>
    <xdr:sp macro="" textlink="">
      <xdr:nvSpPr>
        <xdr:cNvPr id="519" name="円/楕円 518"/>
        <xdr:cNvSpPr/>
      </xdr:nvSpPr>
      <xdr:spPr>
        <a:xfrm>
          <a:off x="12763500" y="666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71842</xdr:rowOff>
    </xdr:from>
    <xdr:ext cx="378565" cy="259045"/>
    <xdr:sp macro="" textlink="">
      <xdr:nvSpPr>
        <xdr:cNvPr id="520" name="テキスト ボックス 519"/>
        <xdr:cNvSpPr txBox="1"/>
      </xdr:nvSpPr>
      <xdr:spPr>
        <a:xfrm>
          <a:off x="12625017" y="67583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124018</xdr:rowOff>
    </xdr:from>
    <xdr:to>
      <xdr:col>23</xdr:col>
      <xdr:colOff>517525</xdr:colOff>
      <xdr:row>73</xdr:row>
      <xdr:rowOff>126449</xdr:rowOff>
    </xdr:to>
    <xdr:cxnSp macro="">
      <xdr:nvCxnSpPr>
        <xdr:cNvPr id="598" name="直線コネクタ 597"/>
        <xdr:cNvCxnSpPr/>
      </xdr:nvCxnSpPr>
      <xdr:spPr>
        <a:xfrm flipV="1">
          <a:off x="15481300" y="12639868"/>
          <a:ext cx="8382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82666</xdr:rowOff>
    </xdr:from>
    <xdr:ext cx="534377" cy="259045"/>
    <xdr:sp macro="" textlink="">
      <xdr:nvSpPr>
        <xdr:cNvPr id="599" name="公債費平均値テキスト"/>
        <xdr:cNvSpPr txBox="1"/>
      </xdr:nvSpPr>
      <xdr:spPr>
        <a:xfrm>
          <a:off x="16370300" y="13112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105197</xdr:rowOff>
    </xdr:from>
    <xdr:to>
      <xdr:col>22</xdr:col>
      <xdr:colOff>365125</xdr:colOff>
      <xdr:row>73</xdr:row>
      <xdr:rowOff>126449</xdr:rowOff>
    </xdr:to>
    <xdr:cxnSp macro="">
      <xdr:nvCxnSpPr>
        <xdr:cNvPr id="601" name="直線コネクタ 600"/>
        <xdr:cNvCxnSpPr/>
      </xdr:nvCxnSpPr>
      <xdr:spPr>
        <a:xfrm>
          <a:off x="14592300" y="12621047"/>
          <a:ext cx="889000" cy="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149965</xdr:rowOff>
    </xdr:from>
    <xdr:ext cx="534377" cy="259045"/>
    <xdr:sp macro="" textlink="">
      <xdr:nvSpPr>
        <xdr:cNvPr id="603" name="テキスト ボックス 602"/>
        <xdr:cNvSpPr txBox="1"/>
      </xdr:nvSpPr>
      <xdr:spPr>
        <a:xfrm>
          <a:off x="15214111" y="1318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51522</xdr:rowOff>
    </xdr:from>
    <xdr:to>
      <xdr:col>21</xdr:col>
      <xdr:colOff>161925</xdr:colOff>
      <xdr:row>73</xdr:row>
      <xdr:rowOff>105197</xdr:rowOff>
    </xdr:to>
    <xdr:cxnSp macro="">
      <xdr:nvCxnSpPr>
        <xdr:cNvPr id="604" name="直線コネクタ 603"/>
        <xdr:cNvCxnSpPr/>
      </xdr:nvCxnSpPr>
      <xdr:spPr>
        <a:xfrm>
          <a:off x="13703300" y="12567372"/>
          <a:ext cx="889000" cy="53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137103</xdr:rowOff>
    </xdr:from>
    <xdr:ext cx="534377" cy="259045"/>
    <xdr:sp macro="" textlink="">
      <xdr:nvSpPr>
        <xdr:cNvPr id="606" name="テキスト ボックス 605"/>
        <xdr:cNvSpPr txBox="1"/>
      </xdr:nvSpPr>
      <xdr:spPr>
        <a:xfrm>
          <a:off x="14325111" y="1316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144645</xdr:rowOff>
    </xdr:from>
    <xdr:to>
      <xdr:col>19</xdr:col>
      <xdr:colOff>644525</xdr:colOff>
      <xdr:row>73</xdr:row>
      <xdr:rowOff>51522</xdr:rowOff>
    </xdr:to>
    <xdr:cxnSp macro="">
      <xdr:nvCxnSpPr>
        <xdr:cNvPr id="607" name="直線コネクタ 606"/>
        <xdr:cNvCxnSpPr/>
      </xdr:nvCxnSpPr>
      <xdr:spPr>
        <a:xfrm>
          <a:off x="12814300" y="12489045"/>
          <a:ext cx="8890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134269</xdr:rowOff>
    </xdr:from>
    <xdr:ext cx="534377" cy="259045"/>
    <xdr:sp macro="" textlink="">
      <xdr:nvSpPr>
        <xdr:cNvPr id="609" name="テキスト ボックス 608"/>
        <xdr:cNvSpPr txBox="1"/>
      </xdr:nvSpPr>
      <xdr:spPr>
        <a:xfrm>
          <a:off x="13436111" y="13164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134954</xdr:rowOff>
    </xdr:from>
    <xdr:ext cx="534377" cy="259045"/>
    <xdr:sp macro="" textlink="">
      <xdr:nvSpPr>
        <xdr:cNvPr id="611" name="テキスト ボックス 610"/>
        <xdr:cNvSpPr txBox="1"/>
      </xdr:nvSpPr>
      <xdr:spPr>
        <a:xfrm>
          <a:off x="12547111" y="1316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73218</xdr:rowOff>
    </xdr:from>
    <xdr:to>
      <xdr:col>23</xdr:col>
      <xdr:colOff>568325</xdr:colOff>
      <xdr:row>74</xdr:row>
      <xdr:rowOff>3368</xdr:rowOff>
    </xdr:to>
    <xdr:sp macro="" textlink="">
      <xdr:nvSpPr>
        <xdr:cNvPr id="617" name="円/楕円 616"/>
        <xdr:cNvSpPr/>
      </xdr:nvSpPr>
      <xdr:spPr>
        <a:xfrm>
          <a:off x="16268700" y="1258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96095</xdr:rowOff>
    </xdr:from>
    <xdr:ext cx="599010" cy="259045"/>
    <xdr:sp macro="" textlink="">
      <xdr:nvSpPr>
        <xdr:cNvPr id="618" name="公債費該当値テキスト"/>
        <xdr:cNvSpPr txBox="1"/>
      </xdr:nvSpPr>
      <xdr:spPr>
        <a:xfrm>
          <a:off x="16370300" y="12440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124,558</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75649</xdr:rowOff>
    </xdr:from>
    <xdr:to>
      <xdr:col>22</xdr:col>
      <xdr:colOff>415925</xdr:colOff>
      <xdr:row>74</xdr:row>
      <xdr:rowOff>5799</xdr:rowOff>
    </xdr:to>
    <xdr:sp macro="" textlink="">
      <xdr:nvSpPr>
        <xdr:cNvPr id="619" name="円/楕円 618"/>
        <xdr:cNvSpPr/>
      </xdr:nvSpPr>
      <xdr:spPr>
        <a:xfrm>
          <a:off x="15430500" y="1259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72</xdr:row>
      <xdr:rowOff>22326</xdr:rowOff>
    </xdr:from>
    <xdr:ext cx="599010" cy="259045"/>
    <xdr:sp macro="" textlink="">
      <xdr:nvSpPr>
        <xdr:cNvPr id="620" name="テキスト ボックス 619"/>
        <xdr:cNvSpPr txBox="1"/>
      </xdr:nvSpPr>
      <xdr:spPr>
        <a:xfrm>
          <a:off x="15181794" y="12366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54397</xdr:rowOff>
    </xdr:from>
    <xdr:to>
      <xdr:col>21</xdr:col>
      <xdr:colOff>212725</xdr:colOff>
      <xdr:row>73</xdr:row>
      <xdr:rowOff>155997</xdr:rowOff>
    </xdr:to>
    <xdr:sp macro="" textlink="">
      <xdr:nvSpPr>
        <xdr:cNvPr id="621" name="円/楕円 620"/>
        <xdr:cNvSpPr/>
      </xdr:nvSpPr>
      <xdr:spPr>
        <a:xfrm>
          <a:off x="14541500" y="1257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72</xdr:row>
      <xdr:rowOff>1074</xdr:rowOff>
    </xdr:from>
    <xdr:ext cx="599010" cy="259045"/>
    <xdr:sp macro="" textlink="">
      <xdr:nvSpPr>
        <xdr:cNvPr id="622" name="テキスト ボックス 621"/>
        <xdr:cNvSpPr txBox="1"/>
      </xdr:nvSpPr>
      <xdr:spPr>
        <a:xfrm>
          <a:off x="14292794" y="12345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722</xdr:rowOff>
    </xdr:from>
    <xdr:to>
      <xdr:col>20</xdr:col>
      <xdr:colOff>9525</xdr:colOff>
      <xdr:row>73</xdr:row>
      <xdr:rowOff>102322</xdr:rowOff>
    </xdr:to>
    <xdr:sp macro="" textlink="">
      <xdr:nvSpPr>
        <xdr:cNvPr id="623" name="円/楕円 622"/>
        <xdr:cNvSpPr/>
      </xdr:nvSpPr>
      <xdr:spPr>
        <a:xfrm>
          <a:off x="13652500" y="12516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71</xdr:row>
      <xdr:rowOff>118849</xdr:rowOff>
    </xdr:from>
    <xdr:ext cx="599010" cy="259045"/>
    <xdr:sp macro="" textlink="">
      <xdr:nvSpPr>
        <xdr:cNvPr id="624" name="テキスト ボックス 623"/>
        <xdr:cNvSpPr txBox="1"/>
      </xdr:nvSpPr>
      <xdr:spPr>
        <a:xfrm>
          <a:off x="13403794" y="1229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93845</xdr:rowOff>
    </xdr:from>
    <xdr:to>
      <xdr:col>18</xdr:col>
      <xdr:colOff>492125</xdr:colOff>
      <xdr:row>73</xdr:row>
      <xdr:rowOff>23995</xdr:rowOff>
    </xdr:to>
    <xdr:sp macro="" textlink="">
      <xdr:nvSpPr>
        <xdr:cNvPr id="625" name="円/楕円 624"/>
        <xdr:cNvSpPr/>
      </xdr:nvSpPr>
      <xdr:spPr>
        <a:xfrm>
          <a:off x="12763500" y="1243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40522</xdr:rowOff>
    </xdr:from>
    <xdr:ext cx="599010" cy="259045"/>
    <xdr:sp macro="" textlink="">
      <xdr:nvSpPr>
        <xdr:cNvPr id="626" name="テキスト ボックス 625"/>
        <xdr:cNvSpPr txBox="1"/>
      </xdr:nvSpPr>
      <xdr:spPr>
        <a:xfrm>
          <a:off x="12514794" y="12213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56242</xdr:rowOff>
    </xdr:from>
    <xdr:to>
      <xdr:col>23</xdr:col>
      <xdr:colOff>517525</xdr:colOff>
      <xdr:row>93</xdr:row>
      <xdr:rowOff>58395</xdr:rowOff>
    </xdr:to>
    <xdr:cxnSp macro="">
      <xdr:nvCxnSpPr>
        <xdr:cNvPr id="655" name="直線コネクタ 654"/>
        <xdr:cNvCxnSpPr/>
      </xdr:nvCxnSpPr>
      <xdr:spPr>
        <a:xfrm flipV="1">
          <a:off x="15481300" y="15486742"/>
          <a:ext cx="838200" cy="5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6"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58395</xdr:rowOff>
    </xdr:from>
    <xdr:to>
      <xdr:col>22</xdr:col>
      <xdr:colOff>365125</xdr:colOff>
      <xdr:row>95</xdr:row>
      <xdr:rowOff>130938</xdr:rowOff>
    </xdr:to>
    <xdr:cxnSp macro="">
      <xdr:nvCxnSpPr>
        <xdr:cNvPr id="658" name="直線コネクタ 657"/>
        <xdr:cNvCxnSpPr/>
      </xdr:nvCxnSpPr>
      <xdr:spPr>
        <a:xfrm flipV="1">
          <a:off x="14592300" y="16003245"/>
          <a:ext cx="889000" cy="41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60" name="テキスト ボックス 659"/>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31362</xdr:rowOff>
    </xdr:from>
    <xdr:to>
      <xdr:col>21</xdr:col>
      <xdr:colOff>161925</xdr:colOff>
      <xdr:row>95</xdr:row>
      <xdr:rowOff>130938</xdr:rowOff>
    </xdr:to>
    <xdr:cxnSp macro="">
      <xdr:nvCxnSpPr>
        <xdr:cNvPr id="661" name="直線コネクタ 660"/>
        <xdr:cNvCxnSpPr/>
      </xdr:nvCxnSpPr>
      <xdr:spPr>
        <a:xfrm>
          <a:off x="13703300" y="16147662"/>
          <a:ext cx="889000" cy="271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31362</xdr:rowOff>
    </xdr:from>
    <xdr:to>
      <xdr:col>19</xdr:col>
      <xdr:colOff>644525</xdr:colOff>
      <xdr:row>97</xdr:row>
      <xdr:rowOff>68090</xdr:rowOff>
    </xdr:to>
    <xdr:cxnSp macro="">
      <xdr:nvCxnSpPr>
        <xdr:cNvPr id="664" name="直線コネクタ 663"/>
        <xdr:cNvCxnSpPr/>
      </xdr:nvCxnSpPr>
      <xdr:spPr>
        <a:xfrm flipV="1">
          <a:off x="12814300" y="16147662"/>
          <a:ext cx="889000" cy="55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6" name="テキスト ボックス 665"/>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5442</xdr:rowOff>
    </xdr:from>
    <xdr:to>
      <xdr:col>23</xdr:col>
      <xdr:colOff>568325</xdr:colOff>
      <xdr:row>90</xdr:row>
      <xdr:rowOff>107042</xdr:rowOff>
    </xdr:to>
    <xdr:sp macro="" textlink="">
      <xdr:nvSpPr>
        <xdr:cNvPr id="674" name="円/楕円 673"/>
        <xdr:cNvSpPr/>
      </xdr:nvSpPr>
      <xdr:spPr>
        <a:xfrm>
          <a:off x="16268700" y="1543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129919</xdr:rowOff>
    </xdr:from>
    <xdr:ext cx="534377" cy="259045"/>
    <xdr:sp macro="" textlink="">
      <xdr:nvSpPr>
        <xdr:cNvPr id="675" name="積立金該当値テキスト"/>
        <xdr:cNvSpPr txBox="1"/>
      </xdr:nvSpPr>
      <xdr:spPr>
        <a:xfrm>
          <a:off x="16370300" y="1538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80,381</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7595</xdr:rowOff>
    </xdr:from>
    <xdr:to>
      <xdr:col>22</xdr:col>
      <xdr:colOff>415925</xdr:colOff>
      <xdr:row>93</xdr:row>
      <xdr:rowOff>109195</xdr:rowOff>
    </xdr:to>
    <xdr:sp macro="" textlink="">
      <xdr:nvSpPr>
        <xdr:cNvPr id="676" name="円/楕円 675"/>
        <xdr:cNvSpPr/>
      </xdr:nvSpPr>
      <xdr:spPr>
        <a:xfrm>
          <a:off x="15430500" y="1595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91</xdr:row>
      <xdr:rowOff>125722</xdr:rowOff>
    </xdr:from>
    <xdr:ext cx="534377" cy="259045"/>
    <xdr:sp macro="" textlink="">
      <xdr:nvSpPr>
        <xdr:cNvPr id="677" name="テキスト ボックス 676"/>
        <xdr:cNvSpPr txBox="1"/>
      </xdr:nvSpPr>
      <xdr:spPr>
        <a:xfrm>
          <a:off x="15214111" y="1572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53,268</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80138</xdr:rowOff>
    </xdr:from>
    <xdr:to>
      <xdr:col>21</xdr:col>
      <xdr:colOff>212725</xdr:colOff>
      <xdr:row>96</xdr:row>
      <xdr:rowOff>10288</xdr:rowOff>
    </xdr:to>
    <xdr:sp macro="" textlink="">
      <xdr:nvSpPr>
        <xdr:cNvPr id="678" name="円/楕円 677"/>
        <xdr:cNvSpPr/>
      </xdr:nvSpPr>
      <xdr:spPr>
        <a:xfrm>
          <a:off x="14541500" y="1636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1415</xdr:rowOff>
    </xdr:from>
    <xdr:ext cx="534377" cy="259045"/>
    <xdr:sp macro="" textlink="">
      <xdr:nvSpPr>
        <xdr:cNvPr id="679" name="テキスト ボックス 678"/>
        <xdr:cNvSpPr txBox="1"/>
      </xdr:nvSpPr>
      <xdr:spPr>
        <a:xfrm>
          <a:off x="14325111" y="1646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31,460</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152012</xdr:rowOff>
    </xdr:from>
    <xdr:to>
      <xdr:col>20</xdr:col>
      <xdr:colOff>9525</xdr:colOff>
      <xdr:row>94</xdr:row>
      <xdr:rowOff>82162</xdr:rowOff>
    </xdr:to>
    <xdr:sp macro="" textlink="">
      <xdr:nvSpPr>
        <xdr:cNvPr id="680" name="円/楕円 679"/>
        <xdr:cNvSpPr/>
      </xdr:nvSpPr>
      <xdr:spPr>
        <a:xfrm>
          <a:off x="13652500" y="16096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98689</xdr:rowOff>
    </xdr:from>
    <xdr:ext cx="534377" cy="259045"/>
    <xdr:sp macro="" textlink="">
      <xdr:nvSpPr>
        <xdr:cNvPr id="681" name="テキスト ボックス 680"/>
        <xdr:cNvSpPr txBox="1"/>
      </xdr:nvSpPr>
      <xdr:spPr>
        <a:xfrm>
          <a:off x="13436111" y="158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17290</xdr:rowOff>
    </xdr:from>
    <xdr:to>
      <xdr:col>18</xdr:col>
      <xdr:colOff>492125</xdr:colOff>
      <xdr:row>97</xdr:row>
      <xdr:rowOff>118890</xdr:rowOff>
    </xdr:to>
    <xdr:sp macro="" textlink="">
      <xdr:nvSpPr>
        <xdr:cNvPr id="682" name="円/楕円 681"/>
        <xdr:cNvSpPr/>
      </xdr:nvSpPr>
      <xdr:spPr>
        <a:xfrm>
          <a:off x="12763500" y="1664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110017</xdr:rowOff>
    </xdr:from>
    <xdr:ext cx="534377" cy="259045"/>
    <xdr:sp macro="" textlink="">
      <xdr:nvSpPr>
        <xdr:cNvPr id="683" name="テキスト ボックス 682"/>
        <xdr:cNvSpPr txBox="1"/>
      </xdr:nvSpPr>
      <xdr:spPr>
        <a:xfrm>
          <a:off x="12547111" y="16740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43434</xdr:rowOff>
    </xdr:from>
    <xdr:to>
      <xdr:col>32</xdr:col>
      <xdr:colOff>187325</xdr:colOff>
      <xdr:row>39</xdr:row>
      <xdr:rowOff>43942</xdr:rowOff>
    </xdr:to>
    <xdr:cxnSp macro="">
      <xdr:nvCxnSpPr>
        <xdr:cNvPr id="712" name="直線コネクタ 711"/>
        <xdr:cNvCxnSpPr/>
      </xdr:nvCxnSpPr>
      <xdr:spPr>
        <a:xfrm>
          <a:off x="21323300" y="6729984"/>
          <a:ext cx="8382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43434</xdr:rowOff>
    </xdr:from>
    <xdr:to>
      <xdr:col>31</xdr:col>
      <xdr:colOff>34925</xdr:colOff>
      <xdr:row>39</xdr:row>
      <xdr:rowOff>43434</xdr:rowOff>
    </xdr:to>
    <xdr:cxnSp macro="">
      <xdr:nvCxnSpPr>
        <xdr:cNvPr id="715" name="直線コネクタ 714"/>
        <xdr:cNvCxnSpPr/>
      </xdr:nvCxnSpPr>
      <xdr:spPr>
        <a:xfrm>
          <a:off x="20434300" y="67299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43434</xdr:rowOff>
    </xdr:from>
    <xdr:to>
      <xdr:col>29</xdr:col>
      <xdr:colOff>517525</xdr:colOff>
      <xdr:row>39</xdr:row>
      <xdr:rowOff>43561</xdr:rowOff>
    </xdr:to>
    <xdr:cxnSp macro="">
      <xdr:nvCxnSpPr>
        <xdr:cNvPr id="718" name="直線コネクタ 717"/>
        <xdr:cNvCxnSpPr/>
      </xdr:nvCxnSpPr>
      <xdr:spPr>
        <a:xfrm flipV="1">
          <a:off x="19545300" y="6729984"/>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43561</xdr:rowOff>
    </xdr:from>
    <xdr:to>
      <xdr:col>28</xdr:col>
      <xdr:colOff>314325</xdr:colOff>
      <xdr:row>39</xdr:row>
      <xdr:rowOff>44450</xdr:rowOff>
    </xdr:to>
    <xdr:cxnSp macro="">
      <xdr:nvCxnSpPr>
        <xdr:cNvPr id="721" name="直線コネクタ 720"/>
        <xdr:cNvCxnSpPr/>
      </xdr:nvCxnSpPr>
      <xdr:spPr>
        <a:xfrm flipV="1">
          <a:off x="18656300" y="6730111"/>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164592</xdr:rowOff>
    </xdr:from>
    <xdr:to>
      <xdr:col>32</xdr:col>
      <xdr:colOff>238125</xdr:colOff>
      <xdr:row>39</xdr:row>
      <xdr:rowOff>94742</xdr:rowOff>
    </xdr:to>
    <xdr:sp macro="" textlink="">
      <xdr:nvSpPr>
        <xdr:cNvPr id="731" name="円/楕円 730"/>
        <xdr:cNvSpPr/>
      </xdr:nvSpPr>
      <xdr:spPr>
        <a:xfrm>
          <a:off x="22110700" y="667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79519</xdr:rowOff>
    </xdr:from>
    <xdr:ext cx="249299" cy="259045"/>
    <xdr:sp macro="" textlink="">
      <xdr:nvSpPr>
        <xdr:cNvPr id="732" name="投資及び出資金該当値テキスト"/>
        <xdr:cNvSpPr txBox="1"/>
      </xdr:nvSpPr>
      <xdr:spPr>
        <a:xfrm>
          <a:off x="22212300" y="65946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164084</xdr:rowOff>
    </xdr:from>
    <xdr:to>
      <xdr:col>31</xdr:col>
      <xdr:colOff>85725</xdr:colOff>
      <xdr:row>39</xdr:row>
      <xdr:rowOff>94234</xdr:rowOff>
    </xdr:to>
    <xdr:sp macro="" textlink="">
      <xdr:nvSpPr>
        <xdr:cNvPr id="733" name="円/楕円 732"/>
        <xdr:cNvSpPr/>
      </xdr:nvSpPr>
      <xdr:spPr>
        <a:xfrm>
          <a:off x="21272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85361</xdr:rowOff>
    </xdr:from>
    <xdr:ext cx="249299" cy="259045"/>
    <xdr:sp macro="" textlink="">
      <xdr:nvSpPr>
        <xdr:cNvPr id="734" name="テキスト ボックス 733"/>
        <xdr:cNvSpPr txBox="1"/>
      </xdr:nvSpPr>
      <xdr:spPr>
        <a:xfrm>
          <a:off x="21198649"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164084</xdr:rowOff>
    </xdr:from>
    <xdr:to>
      <xdr:col>29</xdr:col>
      <xdr:colOff>568325</xdr:colOff>
      <xdr:row>39</xdr:row>
      <xdr:rowOff>94234</xdr:rowOff>
    </xdr:to>
    <xdr:sp macro="" textlink="">
      <xdr:nvSpPr>
        <xdr:cNvPr id="735" name="円/楕円 734"/>
        <xdr:cNvSpPr/>
      </xdr:nvSpPr>
      <xdr:spPr>
        <a:xfrm>
          <a:off x="20383500" y="6679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85361</xdr:rowOff>
    </xdr:from>
    <xdr:ext cx="249299" cy="259045"/>
    <xdr:sp macro="" textlink="">
      <xdr:nvSpPr>
        <xdr:cNvPr id="736" name="テキスト ボックス 735"/>
        <xdr:cNvSpPr txBox="1"/>
      </xdr:nvSpPr>
      <xdr:spPr>
        <a:xfrm>
          <a:off x="20309649" y="6771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164211</xdr:rowOff>
    </xdr:from>
    <xdr:to>
      <xdr:col>28</xdr:col>
      <xdr:colOff>365125</xdr:colOff>
      <xdr:row>39</xdr:row>
      <xdr:rowOff>94361</xdr:rowOff>
    </xdr:to>
    <xdr:sp macro="" textlink="">
      <xdr:nvSpPr>
        <xdr:cNvPr id="737" name="円/楕円 736"/>
        <xdr:cNvSpPr/>
      </xdr:nvSpPr>
      <xdr:spPr>
        <a:xfrm>
          <a:off x="19494500" y="667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85488</xdr:rowOff>
    </xdr:from>
    <xdr:ext cx="249299" cy="259045"/>
    <xdr:sp macro="" textlink="">
      <xdr:nvSpPr>
        <xdr:cNvPr id="738" name="テキスト ボックス 737"/>
        <xdr:cNvSpPr txBox="1"/>
      </xdr:nvSpPr>
      <xdr:spPr>
        <a:xfrm>
          <a:off x="19420649" y="677203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6687</xdr:rowOff>
    </xdr:from>
    <xdr:to>
      <xdr:col>32</xdr:col>
      <xdr:colOff>187325</xdr:colOff>
      <xdr:row>59</xdr:row>
      <xdr:rowOff>8582</xdr:rowOff>
    </xdr:to>
    <xdr:cxnSp macro="">
      <xdr:nvCxnSpPr>
        <xdr:cNvPr id="771" name="直線コネクタ 770"/>
        <xdr:cNvCxnSpPr/>
      </xdr:nvCxnSpPr>
      <xdr:spPr>
        <a:xfrm>
          <a:off x="21323300" y="10122237"/>
          <a:ext cx="838200" cy="1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130029</xdr:rowOff>
    </xdr:from>
    <xdr:ext cx="469744" cy="259045"/>
    <xdr:sp macro="" textlink="">
      <xdr:nvSpPr>
        <xdr:cNvPr id="772" name="貸付金平均値テキスト"/>
        <xdr:cNvSpPr txBox="1"/>
      </xdr:nvSpPr>
      <xdr:spPr>
        <a:xfrm>
          <a:off x="22212300" y="10074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156780</xdr:rowOff>
    </xdr:from>
    <xdr:to>
      <xdr:col>31</xdr:col>
      <xdr:colOff>34925</xdr:colOff>
      <xdr:row>59</xdr:row>
      <xdr:rowOff>6687</xdr:rowOff>
    </xdr:to>
    <xdr:cxnSp macro="">
      <xdr:nvCxnSpPr>
        <xdr:cNvPr id="774" name="直線コネクタ 773"/>
        <xdr:cNvCxnSpPr/>
      </xdr:nvCxnSpPr>
      <xdr:spPr>
        <a:xfrm>
          <a:off x="20434300" y="10100880"/>
          <a:ext cx="889000" cy="2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54656</xdr:rowOff>
    </xdr:from>
    <xdr:ext cx="469744" cy="259045"/>
    <xdr:sp macro="" textlink="">
      <xdr:nvSpPr>
        <xdr:cNvPr id="776" name="テキスト ボックス 775"/>
        <xdr:cNvSpPr txBox="1"/>
      </xdr:nvSpPr>
      <xdr:spPr>
        <a:xfrm>
          <a:off x="21088427" y="10170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156780</xdr:rowOff>
    </xdr:from>
    <xdr:to>
      <xdr:col>29</xdr:col>
      <xdr:colOff>517525</xdr:colOff>
      <xdr:row>59</xdr:row>
      <xdr:rowOff>14754</xdr:rowOff>
    </xdr:to>
    <xdr:cxnSp macro="">
      <xdr:nvCxnSpPr>
        <xdr:cNvPr id="777" name="直線コネクタ 776"/>
        <xdr:cNvCxnSpPr/>
      </xdr:nvCxnSpPr>
      <xdr:spPr>
        <a:xfrm flipV="1">
          <a:off x="19545300" y="10100880"/>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29085</xdr:rowOff>
    </xdr:from>
    <xdr:ext cx="469744" cy="259045"/>
    <xdr:sp macro="" textlink="">
      <xdr:nvSpPr>
        <xdr:cNvPr id="779" name="テキスト ボックス 778"/>
        <xdr:cNvSpPr txBox="1"/>
      </xdr:nvSpPr>
      <xdr:spPr>
        <a:xfrm>
          <a:off x="20199427" y="10144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13088</xdr:rowOff>
    </xdr:from>
    <xdr:to>
      <xdr:col>28</xdr:col>
      <xdr:colOff>314325</xdr:colOff>
      <xdr:row>59</xdr:row>
      <xdr:rowOff>14754</xdr:rowOff>
    </xdr:to>
    <xdr:cxnSp macro="">
      <xdr:nvCxnSpPr>
        <xdr:cNvPr id="780" name="直線コネクタ 779"/>
        <xdr:cNvCxnSpPr/>
      </xdr:nvCxnSpPr>
      <xdr:spPr>
        <a:xfrm>
          <a:off x="18656300" y="10128638"/>
          <a:ext cx="889000" cy="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129232</xdr:rowOff>
    </xdr:from>
    <xdr:to>
      <xdr:col>32</xdr:col>
      <xdr:colOff>238125</xdr:colOff>
      <xdr:row>59</xdr:row>
      <xdr:rowOff>59382</xdr:rowOff>
    </xdr:to>
    <xdr:sp macro="" textlink="">
      <xdr:nvSpPr>
        <xdr:cNvPr id="790" name="円/楕円 789"/>
        <xdr:cNvSpPr/>
      </xdr:nvSpPr>
      <xdr:spPr>
        <a:xfrm>
          <a:off x="22110700" y="1007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88609</xdr:rowOff>
    </xdr:from>
    <xdr:ext cx="469744" cy="259045"/>
    <xdr:sp macro="" textlink="">
      <xdr:nvSpPr>
        <xdr:cNvPr id="791" name="貸付金該当値テキスト"/>
        <xdr:cNvSpPr txBox="1"/>
      </xdr:nvSpPr>
      <xdr:spPr>
        <a:xfrm>
          <a:off x="22212300" y="9861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127337</xdr:rowOff>
    </xdr:from>
    <xdr:to>
      <xdr:col>31</xdr:col>
      <xdr:colOff>85725</xdr:colOff>
      <xdr:row>59</xdr:row>
      <xdr:rowOff>57487</xdr:rowOff>
    </xdr:to>
    <xdr:sp macro="" textlink="">
      <xdr:nvSpPr>
        <xdr:cNvPr id="792" name="円/楕円 791"/>
        <xdr:cNvSpPr/>
      </xdr:nvSpPr>
      <xdr:spPr>
        <a:xfrm>
          <a:off x="21272500" y="1007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74014</xdr:rowOff>
    </xdr:from>
    <xdr:ext cx="469744" cy="259045"/>
    <xdr:sp macro="" textlink="">
      <xdr:nvSpPr>
        <xdr:cNvPr id="793" name="テキスト ボックス 792"/>
        <xdr:cNvSpPr txBox="1"/>
      </xdr:nvSpPr>
      <xdr:spPr>
        <a:xfrm>
          <a:off x="21088427" y="9846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105980</xdr:rowOff>
    </xdr:from>
    <xdr:to>
      <xdr:col>29</xdr:col>
      <xdr:colOff>568325</xdr:colOff>
      <xdr:row>59</xdr:row>
      <xdr:rowOff>36130</xdr:rowOff>
    </xdr:to>
    <xdr:sp macro="" textlink="">
      <xdr:nvSpPr>
        <xdr:cNvPr id="794" name="円/楕円 793"/>
        <xdr:cNvSpPr/>
      </xdr:nvSpPr>
      <xdr:spPr>
        <a:xfrm>
          <a:off x="20383500" y="100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52657</xdr:rowOff>
    </xdr:from>
    <xdr:ext cx="469744" cy="259045"/>
    <xdr:sp macro="" textlink="">
      <xdr:nvSpPr>
        <xdr:cNvPr id="795" name="テキスト ボックス 794"/>
        <xdr:cNvSpPr txBox="1"/>
      </xdr:nvSpPr>
      <xdr:spPr>
        <a:xfrm>
          <a:off x="20199427" y="982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3,477</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135404</xdr:rowOff>
    </xdr:from>
    <xdr:to>
      <xdr:col>28</xdr:col>
      <xdr:colOff>365125</xdr:colOff>
      <xdr:row>59</xdr:row>
      <xdr:rowOff>65554</xdr:rowOff>
    </xdr:to>
    <xdr:sp macro="" textlink="">
      <xdr:nvSpPr>
        <xdr:cNvPr id="796" name="円/楕円 795"/>
        <xdr:cNvSpPr/>
      </xdr:nvSpPr>
      <xdr:spPr>
        <a:xfrm>
          <a:off x="19494500" y="1007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56681</xdr:rowOff>
    </xdr:from>
    <xdr:ext cx="469744" cy="259045"/>
    <xdr:sp macro="" textlink="">
      <xdr:nvSpPr>
        <xdr:cNvPr id="797" name="テキスト ボックス 796"/>
        <xdr:cNvSpPr txBox="1"/>
      </xdr:nvSpPr>
      <xdr:spPr>
        <a:xfrm>
          <a:off x="19310427" y="1017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133738</xdr:rowOff>
    </xdr:from>
    <xdr:to>
      <xdr:col>27</xdr:col>
      <xdr:colOff>161925</xdr:colOff>
      <xdr:row>59</xdr:row>
      <xdr:rowOff>63888</xdr:rowOff>
    </xdr:to>
    <xdr:sp macro="" textlink="">
      <xdr:nvSpPr>
        <xdr:cNvPr id="798" name="円/楕円 797"/>
        <xdr:cNvSpPr/>
      </xdr:nvSpPr>
      <xdr:spPr>
        <a:xfrm>
          <a:off x="18605500" y="100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55015</xdr:rowOff>
    </xdr:from>
    <xdr:ext cx="469744" cy="259045"/>
    <xdr:sp macro="" textlink="">
      <xdr:nvSpPr>
        <xdr:cNvPr id="799" name="テキスト ボックス 798"/>
        <xdr:cNvSpPr txBox="1"/>
      </xdr:nvSpPr>
      <xdr:spPr>
        <a:xfrm>
          <a:off x="18421427" y="10170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52,199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22436</xdr:rowOff>
    </xdr:from>
    <xdr:to>
      <xdr:col>32</xdr:col>
      <xdr:colOff>187325</xdr:colOff>
      <xdr:row>76</xdr:row>
      <xdr:rowOff>46575</xdr:rowOff>
    </xdr:to>
    <xdr:cxnSp macro="">
      <xdr:nvCxnSpPr>
        <xdr:cNvPr id="828" name="直線コネクタ 827"/>
        <xdr:cNvCxnSpPr/>
      </xdr:nvCxnSpPr>
      <xdr:spPr>
        <a:xfrm>
          <a:off x="21323300" y="13052636"/>
          <a:ext cx="838200" cy="24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150893</xdr:rowOff>
    </xdr:from>
    <xdr:to>
      <xdr:col>31</xdr:col>
      <xdr:colOff>34925</xdr:colOff>
      <xdr:row>76</xdr:row>
      <xdr:rowOff>22436</xdr:rowOff>
    </xdr:to>
    <xdr:cxnSp macro="">
      <xdr:nvCxnSpPr>
        <xdr:cNvPr id="831" name="直線コネクタ 830"/>
        <xdr:cNvCxnSpPr/>
      </xdr:nvCxnSpPr>
      <xdr:spPr>
        <a:xfrm>
          <a:off x="20434300" y="13009643"/>
          <a:ext cx="889000" cy="42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150893</xdr:rowOff>
    </xdr:from>
    <xdr:to>
      <xdr:col>29</xdr:col>
      <xdr:colOff>517525</xdr:colOff>
      <xdr:row>76</xdr:row>
      <xdr:rowOff>84387</xdr:rowOff>
    </xdr:to>
    <xdr:cxnSp macro="">
      <xdr:nvCxnSpPr>
        <xdr:cNvPr id="834" name="直線コネクタ 833"/>
        <xdr:cNvCxnSpPr/>
      </xdr:nvCxnSpPr>
      <xdr:spPr>
        <a:xfrm flipV="1">
          <a:off x="19545300" y="13009643"/>
          <a:ext cx="889000" cy="104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13314</xdr:rowOff>
    </xdr:from>
    <xdr:to>
      <xdr:col>28</xdr:col>
      <xdr:colOff>314325</xdr:colOff>
      <xdr:row>76</xdr:row>
      <xdr:rowOff>84387</xdr:rowOff>
    </xdr:to>
    <xdr:cxnSp macro="">
      <xdr:nvCxnSpPr>
        <xdr:cNvPr id="837" name="直線コネクタ 836"/>
        <xdr:cNvCxnSpPr/>
      </xdr:nvCxnSpPr>
      <xdr:spPr>
        <a:xfrm>
          <a:off x="18656300" y="13043514"/>
          <a:ext cx="8890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167225</xdr:rowOff>
    </xdr:from>
    <xdr:to>
      <xdr:col>32</xdr:col>
      <xdr:colOff>238125</xdr:colOff>
      <xdr:row>76</xdr:row>
      <xdr:rowOff>97375</xdr:rowOff>
    </xdr:to>
    <xdr:sp macro="" textlink="">
      <xdr:nvSpPr>
        <xdr:cNvPr id="847" name="円/楕円 846"/>
        <xdr:cNvSpPr/>
      </xdr:nvSpPr>
      <xdr:spPr>
        <a:xfrm>
          <a:off x="22110700" y="130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18653</xdr:rowOff>
    </xdr:from>
    <xdr:ext cx="534377" cy="259045"/>
    <xdr:sp macro="" textlink="">
      <xdr:nvSpPr>
        <xdr:cNvPr id="848" name="繰出金該当値テキスト"/>
        <xdr:cNvSpPr txBox="1"/>
      </xdr:nvSpPr>
      <xdr:spPr>
        <a:xfrm>
          <a:off x="22212300" y="1287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67,221</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143086</xdr:rowOff>
    </xdr:from>
    <xdr:to>
      <xdr:col>31</xdr:col>
      <xdr:colOff>85725</xdr:colOff>
      <xdr:row>76</xdr:row>
      <xdr:rowOff>73236</xdr:rowOff>
    </xdr:to>
    <xdr:sp macro="" textlink="">
      <xdr:nvSpPr>
        <xdr:cNvPr id="849" name="円/楕円 848"/>
        <xdr:cNvSpPr/>
      </xdr:nvSpPr>
      <xdr:spPr>
        <a:xfrm>
          <a:off x="21272500" y="1300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89763</xdr:rowOff>
    </xdr:from>
    <xdr:ext cx="534377" cy="259045"/>
    <xdr:sp macro="" textlink="">
      <xdr:nvSpPr>
        <xdr:cNvPr id="850" name="テキスト ボックス 849"/>
        <xdr:cNvSpPr txBox="1"/>
      </xdr:nvSpPr>
      <xdr:spPr>
        <a:xfrm>
          <a:off x="21056111" y="12777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70,389</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100094</xdr:rowOff>
    </xdr:from>
    <xdr:to>
      <xdr:col>29</xdr:col>
      <xdr:colOff>568325</xdr:colOff>
      <xdr:row>76</xdr:row>
      <xdr:rowOff>30243</xdr:rowOff>
    </xdr:to>
    <xdr:sp macro="" textlink="">
      <xdr:nvSpPr>
        <xdr:cNvPr id="851" name="円/楕円 850"/>
        <xdr:cNvSpPr/>
      </xdr:nvSpPr>
      <xdr:spPr>
        <a:xfrm>
          <a:off x="20383500" y="129588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46771</xdr:rowOff>
    </xdr:from>
    <xdr:ext cx="534377" cy="259045"/>
    <xdr:sp macro="" textlink="">
      <xdr:nvSpPr>
        <xdr:cNvPr id="852" name="テキスト ボックス 851"/>
        <xdr:cNvSpPr txBox="1"/>
      </xdr:nvSpPr>
      <xdr:spPr>
        <a:xfrm>
          <a:off x="20167111" y="127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76,031</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33587</xdr:rowOff>
    </xdr:from>
    <xdr:to>
      <xdr:col>28</xdr:col>
      <xdr:colOff>365125</xdr:colOff>
      <xdr:row>76</xdr:row>
      <xdr:rowOff>135187</xdr:rowOff>
    </xdr:to>
    <xdr:sp macro="" textlink="">
      <xdr:nvSpPr>
        <xdr:cNvPr id="853" name="円/楕円 852"/>
        <xdr:cNvSpPr/>
      </xdr:nvSpPr>
      <xdr:spPr>
        <a:xfrm>
          <a:off x="19494500" y="1306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151713</xdr:rowOff>
    </xdr:from>
    <xdr:ext cx="534377" cy="259045"/>
    <xdr:sp macro="" textlink="">
      <xdr:nvSpPr>
        <xdr:cNvPr id="854" name="テキスト ボックス 853"/>
        <xdr:cNvSpPr txBox="1"/>
      </xdr:nvSpPr>
      <xdr:spPr>
        <a:xfrm>
          <a:off x="19278111" y="1283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62,259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133965</xdr:rowOff>
    </xdr:from>
    <xdr:to>
      <xdr:col>27</xdr:col>
      <xdr:colOff>161925</xdr:colOff>
      <xdr:row>76</xdr:row>
      <xdr:rowOff>64114</xdr:rowOff>
    </xdr:to>
    <xdr:sp macro="" textlink="">
      <xdr:nvSpPr>
        <xdr:cNvPr id="855" name="円/楕円 854"/>
        <xdr:cNvSpPr/>
      </xdr:nvSpPr>
      <xdr:spPr>
        <a:xfrm>
          <a:off x="18605500" y="12992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80642</xdr:rowOff>
    </xdr:from>
    <xdr:ext cx="534377" cy="259045"/>
    <xdr:sp macro="" textlink="">
      <xdr:nvSpPr>
        <xdr:cNvPr id="856" name="テキスト ボックス 855"/>
        <xdr:cNvSpPr txBox="1"/>
      </xdr:nvSpPr>
      <xdr:spPr>
        <a:xfrm>
          <a:off x="18389111" y="127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71,586</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歳出決算総額は、住民一人当たり</a:t>
          </a:r>
          <a:r>
            <a:rPr kumimoji="1" lang="en-US" altLang="ja-JP" sz="1100">
              <a:latin typeface="ＭＳ Ｐゴシック"/>
            </a:rPr>
            <a:t>810,847</a:t>
          </a:r>
          <a:r>
            <a:rPr kumimoji="1" lang="ja-JP" altLang="en-US" sz="1100">
              <a:latin typeface="ＭＳ Ｐゴシック"/>
            </a:rPr>
            <a:t>円となっている（類似団体平均</a:t>
          </a:r>
          <a:r>
            <a:rPr kumimoji="1" lang="en-US" altLang="ja-JP" sz="1100">
              <a:latin typeface="ＭＳ Ｐゴシック"/>
            </a:rPr>
            <a:t>539,720</a:t>
          </a:r>
          <a:r>
            <a:rPr kumimoji="1" lang="ja-JP" altLang="en-US" sz="1100">
              <a:latin typeface="ＭＳ Ｐゴシック"/>
            </a:rPr>
            <a:t>円</a:t>
          </a:r>
          <a:r>
            <a:rPr kumimoji="1" lang="en-US" altLang="ja-JP" sz="1100">
              <a:latin typeface="ＭＳ Ｐゴシック"/>
            </a:rPr>
            <a:t>/</a:t>
          </a:r>
          <a:r>
            <a:rPr kumimoji="1" lang="ja-JP" altLang="en-US" sz="1100">
              <a:latin typeface="ＭＳ Ｐゴシック"/>
            </a:rPr>
            <a:t>人）。本町は類似団体と比較し、財政規模も大きい部類にあるため一概に比較できないが、特徴的な要因を持つ費目を以下に分析する。</a:t>
          </a:r>
        </a:p>
        <a:p>
          <a:r>
            <a:rPr kumimoji="1" lang="ja-JP" altLang="en-US" sz="1100">
              <a:latin typeface="ＭＳ Ｐゴシック"/>
            </a:rPr>
            <a:t>　・人件費は、ここ数年減少傾向にはあるが、これまで職員数の自然減により、削減効果が出ているところである。しかしながら、３支所・３出張所を有していること、福祉事務所設置により生活保護業務を移管されていること等により、類似団体より若干職員数が多くなっている。</a:t>
          </a:r>
        </a:p>
        <a:p>
          <a:r>
            <a:rPr kumimoji="1" lang="ja-JP" altLang="en-US" sz="1100">
              <a:latin typeface="ＭＳ Ｐゴシック"/>
            </a:rPr>
            <a:t>　・物件費については、３支所・３出張所を有していることのほか、公共施設を多数保有していることによる維持管理経費が多額であること、特にごみ処理に要する維持管理経費は中でも膨大であり、町の財政に占めるウェイトは高いものがあると認識している。</a:t>
          </a:r>
          <a:endParaRPr kumimoji="1" lang="en-US" altLang="ja-JP" sz="1100">
            <a:latin typeface="ＭＳ Ｐゴシック"/>
          </a:endParaRPr>
        </a:p>
        <a:p>
          <a:r>
            <a:rPr kumimoji="1" lang="ja-JP" altLang="en-US" sz="1100">
              <a:latin typeface="ＭＳ Ｐゴシック"/>
            </a:rPr>
            <a:t>　・扶助費については、福祉事務所設置町であることから、生活保護業務及び児童扶養手当支給事務等、類似団体と比較し増加要因がある。また、平成</a:t>
          </a:r>
          <a:r>
            <a:rPr kumimoji="1" lang="en-US" altLang="ja-JP" sz="1100">
              <a:latin typeface="ＭＳ Ｐゴシック"/>
            </a:rPr>
            <a:t>28</a:t>
          </a:r>
          <a:r>
            <a:rPr kumimoji="1" lang="ja-JP" altLang="en-US" sz="1100">
              <a:latin typeface="ＭＳ Ｐゴシック"/>
            </a:rPr>
            <a:t>年度は、年金生活者等支援臨時福祉給付金（高齢者向け給付金、障害・遺族基礎年金受給者向け給付金）の皆増、子どものための教育・保育給付費の増加などの増額要因もある。</a:t>
          </a:r>
          <a:endParaRPr kumimoji="1" lang="en-US" altLang="ja-JP" sz="1100">
            <a:latin typeface="ＭＳ Ｐゴシック"/>
          </a:endParaRPr>
        </a:p>
        <a:p>
          <a:r>
            <a:rPr kumimoji="1" lang="ja-JP" altLang="en-US" sz="1100">
              <a:latin typeface="ＭＳ Ｐゴシック"/>
            </a:rPr>
            <a:t>　・普通建設事業費については、完了する事業がある一方、本格着工を迎えた本庁舎建設事業のほか、口永良部島ヘリポート整備事業、社会資本整備事業（道路・橋梁）など、新規整備、更新整備ともに増加している。</a:t>
          </a:r>
          <a:endParaRPr kumimoji="1" lang="en-US" altLang="ja-JP" sz="1100">
            <a:latin typeface="ＭＳ Ｐゴシック"/>
          </a:endParaRPr>
        </a:p>
        <a:p>
          <a:r>
            <a:rPr kumimoji="1" lang="ja-JP" altLang="en-US" sz="1100">
              <a:latin typeface="ＭＳ Ｐゴシック"/>
            </a:rPr>
            <a:t>　・災害復旧費については、前年度に甚大な被害を受けた林道、農業かん排施設の復旧に係る繰越事業費により多額の決算額となっている。</a:t>
          </a:r>
          <a:endParaRPr kumimoji="1" lang="en-US" altLang="ja-JP" sz="1100">
            <a:latin typeface="ＭＳ Ｐゴシック"/>
          </a:endParaRPr>
        </a:p>
        <a:p>
          <a:r>
            <a:rPr kumimoji="1" lang="ja-JP" altLang="en-US" sz="1100">
              <a:latin typeface="ＭＳ Ｐゴシック"/>
            </a:rPr>
            <a:t>　・積立金については、年々増加している社会保障関係や老朽化の進む橋りょうをはじめとする公共施設の修繕・長寿命化など、普通交付税合併算定替え終了後の将来の財政不安に備え、また、本庁舎建設や小学校改築をはじめとする大型事業に備えて、財政調整基金、公共施設整備基金への積立てを積極的に行っている。</a:t>
          </a:r>
          <a:endParaRPr kumimoji="1" lang="en-US" altLang="ja-JP" sz="11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鹿児島県屋久島町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12,965
12,876
540.48
11,017,806
10,512,632
397,265
5,966,907
12,158,720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33.4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635</xdr:rowOff>
    </xdr:from>
    <xdr:to>
      <xdr:col>6</xdr:col>
      <xdr:colOff>511175</xdr:colOff>
      <xdr:row>34</xdr:row>
      <xdr:rowOff>148653</xdr:rowOff>
    </xdr:to>
    <xdr:cxnSp macro="">
      <xdr:nvCxnSpPr>
        <xdr:cNvPr id="61" name="直線コネクタ 60"/>
        <xdr:cNvCxnSpPr/>
      </xdr:nvCxnSpPr>
      <xdr:spPr>
        <a:xfrm>
          <a:off x="3797300" y="5829935"/>
          <a:ext cx="838200" cy="148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139717</xdr:rowOff>
    </xdr:from>
    <xdr:ext cx="469744" cy="259045"/>
    <xdr:sp macro="" textlink="">
      <xdr:nvSpPr>
        <xdr:cNvPr id="62" name="議会費平均値テキスト"/>
        <xdr:cNvSpPr txBox="1"/>
      </xdr:nvSpPr>
      <xdr:spPr>
        <a:xfrm>
          <a:off x="4686300" y="6140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635</xdr:rowOff>
    </xdr:from>
    <xdr:to>
      <xdr:col>5</xdr:col>
      <xdr:colOff>358775</xdr:colOff>
      <xdr:row>34</xdr:row>
      <xdr:rowOff>89027</xdr:rowOff>
    </xdr:to>
    <xdr:cxnSp macro="">
      <xdr:nvCxnSpPr>
        <xdr:cNvPr id="64" name="直線コネクタ 63"/>
        <xdr:cNvCxnSpPr/>
      </xdr:nvCxnSpPr>
      <xdr:spPr>
        <a:xfrm flipV="1">
          <a:off x="2908300" y="5829935"/>
          <a:ext cx="889000" cy="88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137812</xdr:rowOff>
    </xdr:from>
    <xdr:ext cx="469744" cy="259045"/>
    <xdr:sp macro="" textlink="">
      <xdr:nvSpPr>
        <xdr:cNvPr id="66" name="テキスト ボックス 65"/>
        <xdr:cNvSpPr txBox="1"/>
      </xdr:nvSpPr>
      <xdr:spPr>
        <a:xfrm>
          <a:off x="3562427" y="6138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150368</xdr:rowOff>
    </xdr:from>
    <xdr:to>
      <xdr:col>4</xdr:col>
      <xdr:colOff>155575</xdr:colOff>
      <xdr:row>34</xdr:row>
      <xdr:rowOff>89027</xdr:rowOff>
    </xdr:to>
    <xdr:cxnSp macro="">
      <xdr:nvCxnSpPr>
        <xdr:cNvPr id="67" name="直線コネクタ 66"/>
        <xdr:cNvCxnSpPr/>
      </xdr:nvCxnSpPr>
      <xdr:spPr>
        <a:xfrm>
          <a:off x="2019300" y="5808218"/>
          <a:ext cx="889000" cy="11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155338</xdr:rowOff>
    </xdr:from>
    <xdr:ext cx="469744" cy="259045"/>
    <xdr:sp macro="" textlink="">
      <xdr:nvSpPr>
        <xdr:cNvPr id="69" name="テキスト ボックス 68"/>
        <xdr:cNvSpPr txBox="1"/>
      </xdr:nvSpPr>
      <xdr:spPr>
        <a:xfrm>
          <a:off x="2673427" y="615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32</xdr:row>
      <xdr:rowOff>113221</xdr:rowOff>
    </xdr:from>
    <xdr:to>
      <xdr:col>2</xdr:col>
      <xdr:colOff>638175</xdr:colOff>
      <xdr:row>33</xdr:row>
      <xdr:rowOff>150368</xdr:rowOff>
    </xdr:to>
    <xdr:cxnSp macro="">
      <xdr:nvCxnSpPr>
        <xdr:cNvPr id="70" name="直線コネクタ 69"/>
        <xdr:cNvCxnSpPr/>
      </xdr:nvCxnSpPr>
      <xdr:spPr>
        <a:xfrm>
          <a:off x="1130300" y="5599621"/>
          <a:ext cx="889000" cy="20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4843</xdr:rowOff>
    </xdr:from>
    <xdr:ext cx="469744" cy="259045"/>
    <xdr:sp macro="" textlink="">
      <xdr:nvSpPr>
        <xdr:cNvPr id="72" name="テキスト ボックス 71"/>
        <xdr:cNvSpPr txBox="1"/>
      </xdr:nvSpPr>
      <xdr:spPr>
        <a:xfrm>
          <a:off x="1784427"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145623</xdr:rowOff>
    </xdr:from>
    <xdr:ext cx="469744" cy="259045"/>
    <xdr:sp macro="" textlink="">
      <xdr:nvSpPr>
        <xdr:cNvPr id="74" name="テキスト ボックス 73"/>
        <xdr:cNvSpPr txBox="1"/>
      </xdr:nvSpPr>
      <xdr:spPr>
        <a:xfrm>
          <a:off x="895427" y="6146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97853</xdr:rowOff>
    </xdr:from>
    <xdr:to>
      <xdr:col>6</xdr:col>
      <xdr:colOff>561975</xdr:colOff>
      <xdr:row>35</xdr:row>
      <xdr:rowOff>28003</xdr:rowOff>
    </xdr:to>
    <xdr:sp macro="" textlink="">
      <xdr:nvSpPr>
        <xdr:cNvPr id="80" name="円/楕円 79"/>
        <xdr:cNvSpPr/>
      </xdr:nvSpPr>
      <xdr:spPr>
        <a:xfrm>
          <a:off x="4584700" y="592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120730</xdr:rowOff>
    </xdr:from>
    <xdr:ext cx="469744" cy="259045"/>
    <xdr:sp macro="" textlink="">
      <xdr:nvSpPr>
        <xdr:cNvPr id="81" name="議会費該当値テキスト"/>
        <xdr:cNvSpPr txBox="1"/>
      </xdr:nvSpPr>
      <xdr:spPr>
        <a:xfrm>
          <a:off x="4686300" y="577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7,953</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121285</xdr:rowOff>
    </xdr:from>
    <xdr:to>
      <xdr:col>5</xdr:col>
      <xdr:colOff>409575</xdr:colOff>
      <xdr:row>34</xdr:row>
      <xdr:rowOff>51435</xdr:rowOff>
    </xdr:to>
    <xdr:sp macro="" textlink="">
      <xdr:nvSpPr>
        <xdr:cNvPr id="82" name="円/楕円 81"/>
        <xdr:cNvSpPr/>
      </xdr:nvSpPr>
      <xdr:spPr>
        <a:xfrm>
          <a:off x="3746500" y="57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67962</xdr:rowOff>
    </xdr:from>
    <xdr:ext cx="469744" cy="259045"/>
    <xdr:sp macro="" textlink="">
      <xdr:nvSpPr>
        <xdr:cNvPr id="83" name="テキスト ボックス 82"/>
        <xdr:cNvSpPr txBox="1"/>
      </xdr:nvSpPr>
      <xdr:spPr>
        <a:xfrm>
          <a:off x="3562427" y="5554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38227</xdr:rowOff>
    </xdr:from>
    <xdr:to>
      <xdr:col>4</xdr:col>
      <xdr:colOff>206375</xdr:colOff>
      <xdr:row>34</xdr:row>
      <xdr:rowOff>139827</xdr:rowOff>
    </xdr:to>
    <xdr:sp macro="" textlink="">
      <xdr:nvSpPr>
        <xdr:cNvPr id="84" name="円/楕円 83"/>
        <xdr:cNvSpPr/>
      </xdr:nvSpPr>
      <xdr:spPr>
        <a:xfrm>
          <a:off x="2857500" y="5867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156354</xdr:rowOff>
    </xdr:from>
    <xdr:ext cx="469744" cy="259045"/>
    <xdr:sp macro="" textlink="">
      <xdr:nvSpPr>
        <xdr:cNvPr id="85" name="テキスト ボックス 84"/>
        <xdr:cNvSpPr txBox="1"/>
      </xdr:nvSpPr>
      <xdr:spPr>
        <a:xfrm>
          <a:off x="2673427" y="5642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99568</xdr:rowOff>
    </xdr:from>
    <xdr:to>
      <xdr:col>3</xdr:col>
      <xdr:colOff>3175</xdr:colOff>
      <xdr:row>34</xdr:row>
      <xdr:rowOff>29718</xdr:rowOff>
    </xdr:to>
    <xdr:sp macro="" textlink="">
      <xdr:nvSpPr>
        <xdr:cNvPr id="86" name="円/楕円 85"/>
        <xdr:cNvSpPr/>
      </xdr:nvSpPr>
      <xdr:spPr>
        <a:xfrm>
          <a:off x="1968500" y="57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46245</xdr:rowOff>
    </xdr:from>
    <xdr:ext cx="469744" cy="259045"/>
    <xdr:sp macro="" textlink="">
      <xdr:nvSpPr>
        <xdr:cNvPr id="87" name="テキスト ボックス 86"/>
        <xdr:cNvSpPr txBox="1"/>
      </xdr:nvSpPr>
      <xdr:spPr>
        <a:xfrm>
          <a:off x="1784427" y="55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8,844</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62421</xdr:rowOff>
    </xdr:from>
    <xdr:to>
      <xdr:col>1</xdr:col>
      <xdr:colOff>485775</xdr:colOff>
      <xdr:row>32</xdr:row>
      <xdr:rowOff>164021</xdr:rowOff>
    </xdr:to>
    <xdr:sp macro="" textlink="">
      <xdr:nvSpPr>
        <xdr:cNvPr id="88" name="円/楕円 87"/>
        <xdr:cNvSpPr/>
      </xdr:nvSpPr>
      <xdr:spPr>
        <a:xfrm>
          <a:off x="1079500" y="5548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9098</xdr:rowOff>
    </xdr:from>
    <xdr:ext cx="469744" cy="259045"/>
    <xdr:sp macro="" textlink="">
      <xdr:nvSpPr>
        <xdr:cNvPr id="89" name="テキスト ボックス 88"/>
        <xdr:cNvSpPr txBox="1"/>
      </xdr:nvSpPr>
      <xdr:spPr>
        <a:xfrm>
          <a:off x="895427" y="5324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9,939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79,614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56764</xdr:rowOff>
    </xdr:from>
    <xdr:to>
      <xdr:col>6</xdr:col>
      <xdr:colOff>511175</xdr:colOff>
      <xdr:row>55</xdr:row>
      <xdr:rowOff>40935</xdr:rowOff>
    </xdr:to>
    <xdr:cxnSp macro="">
      <xdr:nvCxnSpPr>
        <xdr:cNvPr id="116" name="直線コネクタ 115"/>
        <xdr:cNvCxnSpPr/>
      </xdr:nvCxnSpPr>
      <xdr:spPr>
        <a:xfrm flipV="1">
          <a:off x="3797300" y="9315064"/>
          <a:ext cx="838200" cy="15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138613</xdr:rowOff>
    </xdr:from>
    <xdr:ext cx="534377" cy="259045"/>
    <xdr:sp macro="" textlink="">
      <xdr:nvSpPr>
        <xdr:cNvPr id="117" name="総務費平均値テキスト"/>
        <xdr:cNvSpPr txBox="1"/>
      </xdr:nvSpPr>
      <xdr:spPr>
        <a:xfrm>
          <a:off x="4686300" y="9568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40935</xdr:rowOff>
    </xdr:from>
    <xdr:to>
      <xdr:col>5</xdr:col>
      <xdr:colOff>358775</xdr:colOff>
      <xdr:row>56</xdr:row>
      <xdr:rowOff>16165</xdr:rowOff>
    </xdr:to>
    <xdr:cxnSp macro="">
      <xdr:nvCxnSpPr>
        <xdr:cNvPr id="119" name="直線コネクタ 118"/>
        <xdr:cNvCxnSpPr/>
      </xdr:nvCxnSpPr>
      <xdr:spPr>
        <a:xfrm flipV="1">
          <a:off x="2908300" y="9470685"/>
          <a:ext cx="889000" cy="14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87947</xdr:rowOff>
    </xdr:from>
    <xdr:ext cx="534377" cy="259045"/>
    <xdr:sp macro="" textlink="">
      <xdr:nvSpPr>
        <xdr:cNvPr id="121" name="テキスト ボックス 120"/>
        <xdr:cNvSpPr txBox="1"/>
      </xdr:nvSpPr>
      <xdr:spPr>
        <a:xfrm>
          <a:off x="3530111" y="9689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130359</xdr:rowOff>
    </xdr:from>
    <xdr:to>
      <xdr:col>4</xdr:col>
      <xdr:colOff>155575</xdr:colOff>
      <xdr:row>56</xdr:row>
      <xdr:rowOff>16165</xdr:rowOff>
    </xdr:to>
    <xdr:cxnSp macro="">
      <xdr:nvCxnSpPr>
        <xdr:cNvPr id="122" name="直線コネクタ 121"/>
        <xdr:cNvCxnSpPr/>
      </xdr:nvCxnSpPr>
      <xdr:spPr>
        <a:xfrm>
          <a:off x="2019300" y="9560109"/>
          <a:ext cx="889000" cy="5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130359</xdr:rowOff>
    </xdr:from>
    <xdr:to>
      <xdr:col>2</xdr:col>
      <xdr:colOff>638175</xdr:colOff>
      <xdr:row>56</xdr:row>
      <xdr:rowOff>68514</xdr:rowOff>
    </xdr:to>
    <xdr:cxnSp macro="">
      <xdr:nvCxnSpPr>
        <xdr:cNvPr id="125" name="直線コネクタ 124"/>
        <xdr:cNvCxnSpPr/>
      </xdr:nvCxnSpPr>
      <xdr:spPr>
        <a:xfrm flipV="1">
          <a:off x="1130300" y="9560109"/>
          <a:ext cx="889000" cy="10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54973</xdr:rowOff>
    </xdr:from>
    <xdr:ext cx="599010" cy="259045"/>
    <xdr:sp macro="" textlink="">
      <xdr:nvSpPr>
        <xdr:cNvPr id="127" name="テキスト ボックス 126"/>
        <xdr:cNvSpPr txBox="1"/>
      </xdr:nvSpPr>
      <xdr:spPr>
        <a:xfrm>
          <a:off x="1719794" y="965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122081</xdr:rowOff>
    </xdr:from>
    <xdr:ext cx="534377" cy="259045"/>
    <xdr:sp macro="" textlink="">
      <xdr:nvSpPr>
        <xdr:cNvPr id="129" name="テキスト ボックス 128"/>
        <xdr:cNvSpPr txBox="1"/>
      </xdr:nvSpPr>
      <xdr:spPr>
        <a:xfrm>
          <a:off x="863111" y="97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5964</xdr:rowOff>
    </xdr:from>
    <xdr:to>
      <xdr:col>6</xdr:col>
      <xdr:colOff>561975</xdr:colOff>
      <xdr:row>54</xdr:row>
      <xdr:rowOff>107564</xdr:rowOff>
    </xdr:to>
    <xdr:sp macro="" textlink="">
      <xdr:nvSpPr>
        <xdr:cNvPr id="135" name="円/楕円 134"/>
        <xdr:cNvSpPr/>
      </xdr:nvSpPr>
      <xdr:spPr>
        <a:xfrm>
          <a:off x="4584700" y="926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28841</xdr:rowOff>
    </xdr:from>
    <xdr:ext cx="599010" cy="259045"/>
    <xdr:sp macro="" textlink="">
      <xdr:nvSpPr>
        <xdr:cNvPr id="136" name="総務費該当値テキスト"/>
        <xdr:cNvSpPr txBox="1"/>
      </xdr:nvSpPr>
      <xdr:spPr>
        <a:xfrm>
          <a:off x="4686300" y="9115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168,140</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161585</xdr:rowOff>
    </xdr:from>
    <xdr:to>
      <xdr:col>5</xdr:col>
      <xdr:colOff>409575</xdr:colOff>
      <xdr:row>55</xdr:row>
      <xdr:rowOff>91735</xdr:rowOff>
    </xdr:to>
    <xdr:sp macro="" textlink="">
      <xdr:nvSpPr>
        <xdr:cNvPr id="137" name="円/楕円 136"/>
        <xdr:cNvSpPr/>
      </xdr:nvSpPr>
      <xdr:spPr>
        <a:xfrm>
          <a:off x="3746500" y="941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108262</xdr:rowOff>
    </xdr:from>
    <xdr:ext cx="599010" cy="259045"/>
    <xdr:sp macro="" textlink="">
      <xdr:nvSpPr>
        <xdr:cNvPr id="138" name="テキスト ボックス 137"/>
        <xdr:cNvSpPr txBox="1"/>
      </xdr:nvSpPr>
      <xdr:spPr>
        <a:xfrm>
          <a:off x="3497794" y="919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134,102</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136815</xdr:rowOff>
    </xdr:from>
    <xdr:to>
      <xdr:col>4</xdr:col>
      <xdr:colOff>206375</xdr:colOff>
      <xdr:row>56</xdr:row>
      <xdr:rowOff>66965</xdr:rowOff>
    </xdr:to>
    <xdr:sp macro="" textlink="">
      <xdr:nvSpPr>
        <xdr:cNvPr id="139" name="円/楕円 138"/>
        <xdr:cNvSpPr/>
      </xdr:nvSpPr>
      <xdr:spPr>
        <a:xfrm>
          <a:off x="2857500" y="956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58092</xdr:rowOff>
    </xdr:from>
    <xdr:ext cx="599010" cy="259045"/>
    <xdr:sp macro="" textlink="">
      <xdr:nvSpPr>
        <xdr:cNvPr id="140" name="テキスト ボックス 139"/>
        <xdr:cNvSpPr txBox="1"/>
      </xdr:nvSpPr>
      <xdr:spPr>
        <a:xfrm>
          <a:off x="2608794" y="965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102,020</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79559</xdr:rowOff>
    </xdr:from>
    <xdr:to>
      <xdr:col>3</xdr:col>
      <xdr:colOff>3175</xdr:colOff>
      <xdr:row>56</xdr:row>
      <xdr:rowOff>9709</xdr:rowOff>
    </xdr:to>
    <xdr:sp macro="" textlink="">
      <xdr:nvSpPr>
        <xdr:cNvPr id="141" name="円/楕円 140"/>
        <xdr:cNvSpPr/>
      </xdr:nvSpPr>
      <xdr:spPr>
        <a:xfrm>
          <a:off x="1968500" y="950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26236</xdr:rowOff>
    </xdr:from>
    <xdr:ext cx="599010" cy="259045"/>
    <xdr:sp macro="" textlink="">
      <xdr:nvSpPr>
        <xdr:cNvPr id="142" name="テキスト ボックス 141"/>
        <xdr:cNvSpPr txBox="1"/>
      </xdr:nvSpPr>
      <xdr:spPr>
        <a:xfrm>
          <a:off x="1719794" y="9284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114,543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17714</xdr:rowOff>
    </xdr:from>
    <xdr:to>
      <xdr:col>1</xdr:col>
      <xdr:colOff>485775</xdr:colOff>
      <xdr:row>56</xdr:row>
      <xdr:rowOff>119314</xdr:rowOff>
    </xdr:to>
    <xdr:sp macro="" textlink="">
      <xdr:nvSpPr>
        <xdr:cNvPr id="143" name="円/楕円 142"/>
        <xdr:cNvSpPr/>
      </xdr:nvSpPr>
      <xdr:spPr>
        <a:xfrm>
          <a:off x="1079500" y="961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135841</xdr:rowOff>
    </xdr:from>
    <xdr:ext cx="534377" cy="259045"/>
    <xdr:sp macro="" textlink="">
      <xdr:nvSpPr>
        <xdr:cNvPr id="144" name="テキスト ボックス 143"/>
        <xdr:cNvSpPr txBox="1"/>
      </xdr:nvSpPr>
      <xdr:spPr>
        <a:xfrm>
          <a:off x="863111" y="939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193,350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73</xdr:row>
      <xdr:rowOff>36291</xdr:rowOff>
    </xdr:from>
    <xdr:to>
      <xdr:col>6</xdr:col>
      <xdr:colOff>511175</xdr:colOff>
      <xdr:row>74</xdr:row>
      <xdr:rowOff>31481</xdr:rowOff>
    </xdr:to>
    <xdr:cxnSp macro="">
      <xdr:nvCxnSpPr>
        <xdr:cNvPr id="172" name="直線コネクタ 171"/>
        <xdr:cNvCxnSpPr/>
      </xdr:nvCxnSpPr>
      <xdr:spPr>
        <a:xfrm>
          <a:off x="3797300" y="12552141"/>
          <a:ext cx="838200" cy="166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149496</xdr:rowOff>
    </xdr:from>
    <xdr:ext cx="599010" cy="259045"/>
    <xdr:sp macro="" textlink="">
      <xdr:nvSpPr>
        <xdr:cNvPr id="173" name="民生費平均値テキスト"/>
        <xdr:cNvSpPr txBox="1"/>
      </xdr:nvSpPr>
      <xdr:spPr>
        <a:xfrm>
          <a:off x="4686300" y="130082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36291</xdr:rowOff>
    </xdr:from>
    <xdr:to>
      <xdr:col>5</xdr:col>
      <xdr:colOff>358775</xdr:colOff>
      <xdr:row>74</xdr:row>
      <xdr:rowOff>66356</xdr:rowOff>
    </xdr:to>
    <xdr:cxnSp macro="">
      <xdr:nvCxnSpPr>
        <xdr:cNvPr id="175" name="直線コネクタ 174"/>
        <xdr:cNvCxnSpPr/>
      </xdr:nvCxnSpPr>
      <xdr:spPr>
        <a:xfrm flipV="1">
          <a:off x="2908300" y="12552141"/>
          <a:ext cx="889000" cy="20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145006</xdr:rowOff>
    </xdr:from>
    <xdr:ext cx="599010" cy="259045"/>
    <xdr:sp macro="" textlink="">
      <xdr:nvSpPr>
        <xdr:cNvPr id="177" name="テキスト ボックス 176"/>
        <xdr:cNvSpPr txBox="1"/>
      </xdr:nvSpPr>
      <xdr:spPr>
        <a:xfrm>
          <a:off x="3497794" y="13175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66356</xdr:rowOff>
    </xdr:from>
    <xdr:to>
      <xdr:col>4</xdr:col>
      <xdr:colOff>155575</xdr:colOff>
      <xdr:row>75</xdr:row>
      <xdr:rowOff>157531</xdr:rowOff>
    </xdr:to>
    <xdr:cxnSp macro="">
      <xdr:nvCxnSpPr>
        <xdr:cNvPr id="178" name="直線コネクタ 177"/>
        <xdr:cNvCxnSpPr/>
      </xdr:nvCxnSpPr>
      <xdr:spPr>
        <a:xfrm flipV="1">
          <a:off x="2019300" y="12753656"/>
          <a:ext cx="889000" cy="262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160340</xdr:rowOff>
    </xdr:from>
    <xdr:ext cx="599010" cy="259045"/>
    <xdr:sp macro="" textlink="">
      <xdr:nvSpPr>
        <xdr:cNvPr id="180" name="テキスト ボックス 179"/>
        <xdr:cNvSpPr txBox="1"/>
      </xdr:nvSpPr>
      <xdr:spPr>
        <a:xfrm>
          <a:off x="2608794" y="1319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63046</xdr:rowOff>
    </xdr:from>
    <xdr:to>
      <xdr:col>2</xdr:col>
      <xdr:colOff>638175</xdr:colOff>
      <xdr:row>75</xdr:row>
      <xdr:rowOff>157531</xdr:rowOff>
    </xdr:to>
    <xdr:cxnSp macro="">
      <xdr:nvCxnSpPr>
        <xdr:cNvPr id="181" name="直線コネクタ 180"/>
        <xdr:cNvCxnSpPr/>
      </xdr:nvCxnSpPr>
      <xdr:spPr>
        <a:xfrm>
          <a:off x="1130300" y="12921796"/>
          <a:ext cx="889000" cy="9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94037</xdr:rowOff>
    </xdr:from>
    <xdr:ext cx="599010" cy="259045"/>
    <xdr:sp macro="" textlink="">
      <xdr:nvSpPr>
        <xdr:cNvPr id="183" name="テキスト ボックス 182"/>
        <xdr:cNvSpPr txBox="1"/>
      </xdr:nvSpPr>
      <xdr:spPr>
        <a:xfrm>
          <a:off x="1719794" y="13295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103675</xdr:rowOff>
    </xdr:from>
    <xdr:ext cx="599010" cy="259045"/>
    <xdr:sp macro="" textlink="">
      <xdr:nvSpPr>
        <xdr:cNvPr id="185" name="テキスト ボックス 184"/>
        <xdr:cNvSpPr txBox="1"/>
      </xdr:nvSpPr>
      <xdr:spPr>
        <a:xfrm>
          <a:off x="830794" y="13305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73</xdr:row>
      <xdr:rowOff>152131</xdr:rowOff>
    </xdr:from>
    <xdr:to>
      <xdr:col>6</xdr:col>
      <xdr:colOff>561975</xdr:colOff>
      <xdr:row>74</xdr:row>
      <xdr:rowOff>82281</xdr:rowOff>
    </xdr:to>
    <xdr:sp macro="" textlink="">
      <xdr:nvSpPr>
        <xdr:cNvPr id="191" name="円/楕円 190"/>
        <xdr:cNvSpPr/>
      </xdr:nvSpPr>
      <xdr:spPr>
        <a:xfrm>
          <a:off x="4584700" y="12667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3558</xdr:rowOff>
    </xdr:from>
    <xdr:ext cx="599010" cy="259045"/>
    <xdr:sp macro="" textlink="">
      <xdr:nvSpPr>
        <xdr:cNvPr id="192" name="民生費該当値テキスト"/>
        <xdr:cNvSpPr txBox="1"/>
      </xdr:nvSpPr>
      <xdr:spPr>
        <a:xfrm>
          <a:off x="4686300" y="12519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186,835</a:t>
          </a:r>
          <a:endParaRPr kumimoji="1" lang="ja-JP" altLang="en-US" sz="1000" b="1">
            <a:solidFill>
              <a:srgbClr val="FF0000"/>
            </a:solidFill>
            <a:latin typeface="ＭＳ Ｐゴシック"/>
          </a:endParaRPr>
        </a:p>
      </xdr:txBody>
    </xdr:sp>
    <xdr:clientData/>
  </xdr:oneCellAnchor>
  <xdr:twoCellAnchor>
    <xdr:from>
      <xdr:col>5</xdr:col>
      <xdr:colOff>307975</xdr:colOff>
      <xdr:row>72</xdr:row>
      <xdr:rowOff>156941</xdr:rowOff>
    </xdr:from>
    <xdr:to>
      <xdr:col>5</xdr:col>
      <xdr:colOff>409575</xdr:colOff>
      <xdr:row>73</xdr:row>
      <xdr:rowOff>87091</xdr:rowOff>
    </xdr:to>
    <xdr:sp macro="" textlink="">
      <xdr:nvSpPr>
        <xdr:cNvPr id="193" name="円/楕円 192"/>
        <xdr:cNvSpPr/>
      </xdr:nvSpPr>
      <xdr:spPr>
        <a:xfrm>
          <a:off x="3746500" y="1250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71</xdr:row>
      <xdr:rowOff>103618</xdr:rowOff>
    </xdr:from>
    <xdr:ext cx="599010" cy="259045"/>
    <xdr:sp macro="" textlink="">
      <xdr:nvSpPr>
        <xdr:cNvPr id="194" name="テキスト ボックス 193"/>
        <xdr:cNvSpPr txBox="1"/>
      </xdr:nvSpPr>
      <xdr:spPr>
        <a:xfrm>
          <a:off x="3497794" y="1227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205,059</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15556</xdr:rowOff>
    </xdr:from>
    <xdr:to>
      <xdr:col>4</xdr:col>
      <xdr:colOff>206375</xdr:colOff>
      <xdr:row>74</xdr:row>
      <xdr:rowOff>117156</xdr:rowOff>
    </xdr:to>
    <xdr:sp macro="" textlink="">
      <xdr:nvSpPr>
        <xdr:cNvPr id="195" name="円/楕円 194"/>
        <xdr:cNvSpPr/>
      </xdr:nvSpPr>
      <xdr:spPr>
        <a:xfrm>
          <a:off x="2857500" y="1270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72</xdr:row>
      <xdr:rowOff>133683</xdr:rowOff>
    </xdr:from>
    <xdr:ext cx="599010" cy="259045"/>
    <xdr:sp macro="" textlink="">
      <xdr:nvSpPr>
        <xdr:cNvPr id="196" name="テキスト ボックス 195"/>
        <xdr:cNvSpPr txBox="1"/>
      </xdr:nvSpPr>
      <xdr:spPr>
        <a:xfrm>
          <a:off x="2608794" y="1247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183,021</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106731</xdr:rowOff>
    </xdr:from>
    <xdr:to>
      <xdr:col>3</xdr:col>
      <xdr:colOff>3175</xdr:colOff>
      <xdr:row>76</xdr:row>
      <xdr:rowOff>36881</xdr:rowOff>
    </xdr:to>
    <xdr:sp macro="" textlink="">
      <xdr:nvSpPr>
        <xdr:cNvPr id="197" name="円/楕円 196"/>
        <xdr:cNvSpPr/>
      </xdr:nvSpPr>
      <xdr:spPr>
        <a:xfrm>
          <a:off x="1968500" y="1296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53408</xdr:rowOff>
    </xdr:from>
    <xdr:ext cx="599010" cy="259045"/>
    <xdr:sp macro="" textlink="">
      <xdr:nvSpPr>
        <xdr:cNvPr id="198" name="テキスト ボックス 197"/>
        <xdr:cNvSpPr txBox="1"/>
      </xdr:nvSpPr>
      <xdr:spPr>
        <a:xfrm>
          <a:off x="1719794" y="1274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154,300</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12246</xdr:rowOff>
    </xdr:from>
    <xdr:to>
      <xdr:col>1</xdr:col>
      <xdr:colOff>485775</xdr:colOff>
      <xdr:row>75</xdr:row>
      <xdr:rowOff>113846</xdr:rowOff>
    </xdr:to>
    <xdr:sp macro="" textlink="">
      <xdr:nvSpPr>
        <xdr:cNvPr id="199" name="円/楕円 198"/>
        <xdr:cNvSpPr/>
      </xdr:nvSpPr>
      <xdr:spPr>
        <a:xfrm>
          <a:off x="1079500" y="128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73</xdr:row>
      <xdr:rowOff>130373</xdr:rowOff>
    </xdr:from>
    <xdr:ext cx="599010" cy="259045"/>
    <xdr:sp macro="" textlink="">
      <xdr:nvSpPr>
        <xdr:cNvPr id="200" name="テキスト ボックス 199"/>
        <xdr:cNvSpPr txBox="1"/>
      </xdr:nvSpPr>
      <xdr:spPr>
        <a:xfrm>
          <a:off x="830794" y="12646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164,633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36,776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49837</xdr:rowOff>
    </xdr:from>
    <xdr:to>
      <xdr:col>6</xdr:col>
      <xdr:colOff>511175</xdr:colOff>
      <xdr:row>96</xdr:row>
      <xdr:rowOff>58849</xdr:rowOff>
    </xdr:to>
    <xdr:cxnSp macro="">
      <xdr:nvCxnSpPr>
        <xdr:cNvPr id="227" name="直線コネクタ 226"/>
        <xdr:cNvCxnSpPr/>
      </xdr:nvCxnSpPr>
      <xdr:spPr>
        <a:xfrm>
          <a:off x="3797300" y="16509037"/>
          <a:ext cx="838200" cy="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170604</xdr:rowOff>
    </xdr:from>
    <xdr:ext cx="534377" cy="259045"/>
    <xdr:sp macro="" textlink="">
      <xdr:nvSpPr>
        <xdr:cNvPr id="228" name="衛生費平均値テキスト"/>
        <xdr:cNvSpPr txBox="1"/>
      </xdr:nvSpPr>
      <xdr:spPr>
        <a:xfrm>
          <a:off x="4686300" y="16629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45572</xdr:rowOff>
    </xdr:from>
    <xdr:to>
      <xdr:col>5</xdr:col>
      <xdr:colOff>358775</xdr:colOff>
      <xdr:row>96</xdr:row>
      <xdr:rowOff>49837</xdr:rowOff>
    </xdr:to>
    <xdr:cxnSp macro="">
      <xdr:nvCxnSpPr>
        <xdr:cNvPr id="230" name="直線コネクタ 229"/>
        <xdr:cNvCxnSpPr/>
      </xdr:nvCxnSpPr>
      <xdr:spPr>
        <a:xfrm>
          <a:off x="2908300" y="16504772"/>
          <a:ext cx="889000" cy="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121852</xdr:rowOff>
    </xdr:from>
    <xdr:ext cx="534377" cy="259045"/>
    <xdr:sp macro="" textlink="">
      <xdr:nvSpPr>
        <xdr:cNvPr id="232" name="テキスト ボックス 231"/>
        <xdr:cNvSpPr txBox="1"/>
      </xdr:nvSpPr>
      <xdr:spPr>
        <a:xfrm>
          <a:off x="3530111" y="167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45572</xdr:rowOff>
    </xdr:from>
    <xdr:to>
      <xdr:col>4</xdr:col>
      <xdr:colOff>155575</xdr:colOff>
      <xdr:row>96</xdr:row>
      <xdr:rowOff>60376</xdr:rowOff>
    </xdr:to>
    <xdr:cxnSp macro="">
      <xdr:nvCxnSpPr>
        <xdr:cNvPr id="233" name="直線コネクタ 232"/>
        <xdr:cNvCxnSpPr/>
      </xdr:nvCxnSpPr>
      <xdr:spPr>
        <a:xfrm flipV="1">
          <a:off x="2019300" y="16504772"/>
          <a:ext cx="889000" cy="1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111899</xdr:rowOff>
    </xdr:from>
    <xdr:ext cx="534377" cy="259045"/>
    <xdr:sp macro="" textlink="">
      <xdr:nvSpPr>
        <xdr:cNvPr id="235" name="テキスト ボックス 234"/>
        <xdr:cNvSpPr txBox="1"/>
      </xdr:nvSpPr>
      <xdr:spPr>
        <a:xfrm>
          <a:off x="2641111" y="167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52516</xdr:rowOff>
    </xdr:from>
    <xdr:to>
      <xdr:col>2</xdr:col>
      <xdr:colOff>638175</xdr:colOff>
      <xdr:row>96</xdr:row>
      <xdr:rowOff>60376</xdr:rowOff>
    </xdr:to>
    <xdr:cxnSp macro="">
      <xdr:nvCxnSpPr>
        <xdr:cNvPr id="236" name="直線コネクタ 235"/>
        <xdr:cNvCxnSpPr/>
      </xdr:nvCxnSpPr>
      <xdr:spPr>
        <a:xfrm>
          <a:off x="1130300" y="16511716"/>
          <a:ext cx="889000" cy="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129534</xdr:rowOff>
    </xdr:from>
    <xdr:ext cx="534377" cy="259045"/>
    <xdr:sp macro="" textlink="">
      <xdr:nvSpPr>
        <xdr:cNvPr id="238" name="テキスト ボックス 237"/>
        <xdr:cNvSpPr txBox="1"/>
      </xdr:nvSpPr>
      <xdr:spPr>
        <a:xfrm>
          <a:off x="1752111" y="1676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137690</xdr:rowOff>
    </xdr:from>
    <xdr:ext cx="534377" cy="259045"/>
    <xdr:sp macro="" textlink="">
      <xdr:nvSpPr>
        <xdr:cNvPr id="240" name="テキスト ボックス 239"/>
        <xdr:cNvSpPr txBox="1"/>
      </xdr:nvSpPr>
      <xdr:spPr>
        <a:xfrm>
          <a:off x="863111" y="1676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8049</xdr:rowOff>
    </xdr:from>
    <xdr:to>
      <xdr:col>6</xdr:col>
      <xdr:colOff>561975</xdr:colOff>
      <xdr:row>96</xdr:row>
      <xdr:rowOff>109649</xdr:rowOff>
    </xdr:to>
    <xdr:sp macro="" textlink="">
      <xdr:nvSpPr>
        <xdr:cNvPr id="246" name="円/楕円 245"/>
        <xdr:cNvSpPr/>
      </xdr:nvSpPr>
      <xdr:spPr>
        <a:xfrm>
          <a:off x="4584700" y="164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30926</xdr:rowOff>
    </xdr:from>
    <xdr:ext cx="534377" cy="259045"/>
    <xdr:sp macro="" textlink="">
      <xdr:nvSpPr>
        <xdr:cNvPr id="247" name="衛生費該当値テキスト"/>
        <xdr:cNvSpPr txBox="1"/>
      </xdr:nvSpPr>
      <xdr:spPr>
        <a:xfrm>
          <a:off x="4686300" y="16318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92,684</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170487</xdr:rowOff>
    </xdr:from>
    <xdr:to>
      <xdr:col>5</xdr:col>
      <xdr:colOff>409575</xdr:colOff>
      <xdr:row>96</xdr:row>
      <xdr:rowOff>100637</xdr:rowOff>
    </xdr:to>
    <xdr:sp macro="" textlink="">
      <xdr:nvSpPr>
        <xdr:cNvPr id="248" name="円/楕円 247"/>
        <xdr:cNvSpPr/>
      </xdr:nvSpPr>
      <xdr:spPr>
        <a:xfrm>
          <a:off x="3746500" y="164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117164</xdr:rowOff>
    </xdr:from>
    <xdr:ext cx="534377" cy="259045"/>
    <xdr:sp macro="" textlink="">
      <xdr:nvSpPr>
        <xdr:cNvPr id="249" name="テキスト ボックス 248"/>
        <xdr:cNvSpPr txBox="1"/>
      </xdr:nvSpPr>
      <xdr:spPr>
        <a:xfrm>
          <a:off x="3530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94,655</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166222</xdr:rowOff>
    </xdr:from>
    <xdr:to>
      <xdr:col>4</xdr:col>
      <xdr:colOff>206375</xdr:colOff>
      <xdr:row>96</xdr:row>
      <xdr:rowOff>96372</xdr:rowOff>
    </xdr:to>
    <xdr:sp macro="" textlink="">
      <xdr:nvSpPr>
        <xdr:cNvPr id="250" name="円/楕円 249"/>
        <xdr:cNvSpPr/>
      </xdr:nvSpPr>
      <xdr:spPr>
        <a:xfrm>
          <a:off x="2857500" y="1645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112899</xdr:rowOff>
    </xdr:from>
    <xdr:ext cx="534377" cy="259045"/>
    <xdr:sp macro="" textlink="">
      <xdr:nvSpPr>
        <xdr:cNvPr id="251" name="テキスト ボックス 250"/>
        <xdr:cNvSpPr txBox="1"/>
      </xdr:nvSpPr>
      <xdr:spPr>
        <a:xfrm>
          <a:off x="2641111" y="1622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95,588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9576</xdr:rowOff>
    </xdr:from>
    <xdr:to>
      <xdr:col>3</xdr:col>
      <xdr:colOff>3175</xdr:colOff>
      <xdr:row>96</xdr:row>
      <xdr:rowOff>111176</xdr:rowOff>
    </xdr:to>
    <xdr:sp macro="" textlink="">
      <xdr:nvSpPr>
        <xdr:cNvPr id="252" name="円/楕円 251"/>
        <xdr:cNvSpPr/>
      </xdr:nvSpPr>
      <xdr:spPr>
        <a:xfrm>
          <a:off x="1968500" y="164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127703</xdr:rowOff>
    </xdr:from>
    <xdr:ext cx="534377" cy="259045"/>
    <xdr:sp macro="" textlink="">
      <xdr:nvSpPr>
        <xdr:cNvPr id="253" name="テキスト ボックス 252"/>
        <xdr:cNvSpPr txBox="1"/>
      </xdr:nvSpPr>
      <xdr:spPr>
        <a:xfrm>
          <a:off x="1752111" y="1624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92,350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1716</xdr:rowOff>
    </xdr:from>
    <xdr:to>
      <xdr:col>1</xdr:col>
      <xdr:colOff>485775</xdr:colOff>
      <xdr:row>96</xdr:row>
      <xdr:rowOff>103316</xdr:rowOff>
    </xdr:to>
    <xdr:sp macro="" textlink="">
      <xdr:nvSpPr>
        <xdr:cNvPr id="254" name="円/楕円 253"/>
        <xdr:cNvSpPr/>
      </xdr:nvSpPr>
      <xdr:spPr>
        <a:xfrm>
          <a:off x="1079500" y="1646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119843</xdr:rowOff>
    </xdr:from>
    <xdr:ext cx="534377" cy="259045"/>
    <xdr:sp macro="" textlink="">
      <xdr:nvSpPr>
        <xdr:cNvPr id="255" name="テキスト ボックス 254"/>
        <xdr:cNvSpPr txBox="1"/>
      </xdr:nvSpPr>
      <xdr:spPr>
        <a:xfrm>
          <a:off x="863111" y="1623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94,069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98226</xdr:rowOff>
    </xdr:from>
    <xdr:to>
      <xdr:col>15</xdr:col>
      <xdr:colOff>180975</xdr:colOff>
      <xdr:row>39</xdr:row>
      <xdr:rowOff>98552</xdr:rowOff>
    </xdr:to>
    <xdr:cxnSp macro="">
      <xdr:nvCxnSpPr>
        <xdr:cNvPr id="286" name="直線コネクタ 285"/>
        <xdr:cNvCxnSpPr/>
      </xdr:nvCxnSpPr>
      <xdr:spPr>
        <a:xfrm>
          <a:off x="9639300" y="6784776"/>
          <a:ext cx="8382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98226</xdr:rowOff>
    </xdr:from>
    <xdr:to>
      <xdr:col>14</xdr:col>
      <xdr:colOff>28575</xdr:colOff>
      <xdr:row>39</xdr:row>
      <xdr:rowOff>98226</xdr:rowOff>
    </xdr:to>
    <xdr:cxnSp macro="">
      <xdr:nvCxnSpPr>
        <xdr:cNvPr id="289" name="直線コネクタ 288"/>
        <xdr:cNvCxnSpPr/>
      </xdr:nvCxnSpPr>
      <xdr:spPr>
        <a:xfrm>
          <a:off x="8750300" y="67847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78305</xdr:rowOff>
    </xdr:from>
    <xdr:to>
      <xdr:col>12</xdr:col>
      <xdr:colOff>511175</xdr:colOff>
      <xdr:row>39</xdr:row>
      <xdr:rowOff>98226</xdr:rowOff>
    </xdr:to>
    <xdr:cxnSp macro="">
      <xdr:nvCxnSpPr>
        <xdr:cNvPr id="292" name="直線コネクタ 291"/>
        <xdr:cNvCxnSpPr/>
      </xdr:nvCxnSpPr>
      <xdr:spPr>
        <a:xfrm>
          <a:off x="7861300" y="6250505"/>
          <a:ext cx="889000" cy="5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78305</xdr:rowOff>
    </xdr:from>
    <xdr:to>
      <xdr:col>11</xdr:col>
      <xdr:colOff>307975</xdr:colOff>
      <xdr:row>36</xdr:row>
      <xdr:rowOff>88428</xdr:rowOff>
    </xdr:to>
    <xdr:cxnSp macro="">
      <xdr:nvCxnSpPr>
        <xdr:cNvPr id="295" name="直線コネクタ 294"/>
        <xdr:cNvCxnSpPr/>
      </xdr:nvCxnSpPr>
      <xdr:spPr>
        <a:xfrm flipV="1">
          <a:off x="6972300" y="6250505"/>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153215</xdr:rowOff>
    </xdr:from>
    <xdr:ext cx="469744" cy="259045"/>
    <xdr:sp macro="" textlink="">
      <xdr:nvSpPr>
        <xdr:cNvPr id="297" name="テキスト ボックス 296"/>
        <xdr:cNvSpPr txBox="1"/>
      </xdr:nvSpPr>
      <xdr:spPr>
        <a:xfrm>
          <a:off x="7626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47752</xdr:rowOff>
    </xdr:from>
    <xdr:to>
      <xdr:col>15</xdr:col>
      <xdr:colOff>231775</xdr:colOff>
      <xdr:row>39</xdr:row>
      <xdr:rowOff>149352</xdr:rowOff>
    </xdr:to>
    <xdr:sp macro="" textlink="">
      <xdr:nvSpPr>
        <xdr:cNvPr id="305" name="円/楕円 304"/>
        <xdr:cNvSpPr/>
      </xdr:nvSpPr>
      <xdr:spPr>
        <a:xfrm>
          <a:off x="104267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134129</xdr:rowOff>
    </xdr:from>
    <xdr:ext cx="249299" cy="259045"/>
    <xdr:sp macro="" textlink="">
      <xdr:nvSpPr>
        <xdr:cNvPr id="306" name="労働費該当値テキスト"/>
        <xdr:cNvSpPr txBox="1"/>
      </xdr:nvSpPr>
      <xdr:spPr>
        <a:xfrm>
          <a:off x="10528300" y="66492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47426</xdr:rowOff>
    </xdr:from>
    <xdr:to>
      <xdr:col>14</xdr:col>
      <xdr:colOff>79375</xdr:colOff>
      <xdr:row>39</xdr:row>
      <xdr:rowOff>149026</xdr:rowOff>
    </xdr:to>
    <xdr:sp macro="" textlink="">
      <xdr:nvSpPr>
        <xdr:cNvPr id="307" name="円/楕円 306"/>
        <xdr:cNvSpPr/>
      </xdr:nvSpPr>
      <xdr:spPr>
        <a:xfrm>
          <a:off x="9588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140153</xdr:rowOff>
    </xdr:from>
    <xdr:ext cx="249299" cy="259045"/>
    <xdr:sp macro="" textlink="">
      <xdr:nvSpPr>
        <xdr:cNvPr id="308" name="テキスト ボックス 307"/>
        <xdr:cNvSpPr txBox="1"/>
      </xdr:nvSpPr>
      <xdr:spPr>
        <a:xfrm>
          <a:off x="9514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47426</xdr:rowOff>
    </xdr:from>
    <xdr:to>
      <xdr:col>12</xdr:col>
      <xdr:colOff>561975</xdr:colOff>
      <xdr:row>39</xdr:row>
      <xdr:rowOff>149026</xdr:rowOff>
    </xdr:to>
    <xdr:sp macro="" textlink="">
      <xdr:nvSpPr>
        <xdr:cNvPr id="309" name="円/楕円 308"/>
        <xdr:cNvSpPr/>
      </xdr:nvSpPr>
      <xdr:spPr>
        <a:xfrm>
          <a:off x="8699500" y="673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140153</xdr:rowOff>
    </xdr:from>
    <xdr:ext cx="249299" cy="259045"/>
    <xdr:sp macro="" textlink="">
      <xdr:nvSpPr>
        <xdr:cNvPr id="310" name="テキスト ボックス 309"/>
        <xdr:cNvSpPr txBox="1"/>
      </xdr:nvSpPr>
      <xdr:spPr>
        <a:xfrm>
          <a:off x="8625649" y="682670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27505</xdr:rowOff>
    </xdr:from>
    <xdr:to>
      <xdr:col>11</xdr:col>
      <xdr:colOff>358775</xdr:colOff>
      <xdr:row>36</xdr:row>
      <xdr:rowOff>129105</xdr:rowOff>
    </xdr:to>
    <xdr:sp macro="" textlink="">
      <xdr:nvSpPr>
        <xdr:cNvPr id="311" name="円/楕円 310"/>
        <xdr:cNvSpPr/>
      </xdr:nvSpPr>
      <xdr:spPr>
        <a:xfrm>
          <a:off x="7810500" y="619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145632</xdr:rowOff>
    </xdr:from>
    <xdr:ext cx="469744" cy="259045"/>
    <xdr:sp macro="" textlink="">
      <xdr:nvSpPr>
        <xdr:cNvPr id="312" name="テキスト ボックス 311"/>
        <xdr:cNvSpPr txBox="1"/>
      </xdr:nvSpPr>
      <xdr:spPr>
        <a:xfrm>
          <a:off x="7626427" y="597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37628</xdr:rowOff>
    </xdr:from>
    <xdr:to>
      <xdr:col>10</xdr:col>
      <xdr:colOff>155575</xdr:colOff>
      <xdr:row>36</xdr:row>
      <xdr:rowOff>139228</xdr:rowOff>
    </xdr:to>
    <xdr:sp macro="" textlink="">
      <xdr:nvSpPr>
        <xdr:cNvPr id="313" name="円/楕円 312"/>
        <xdr:cNvSpPr/>
      </xdr:nvSpPr>
      <xdr:spPr>
        <a:xfrm>
          <a:off x="6921500" y="62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130355</xdr:rowOff>
    </xdr:from>
    <xdr:ext cx="469744" cy="259045"/>
    <xdr:sp macro="" textlink="">
      <xdr:nvSpPr>
        <xdr:cNvPr id="314" name="テキスト ボックス 313"/>
        <xdr:cNvSpPr txBox="1"/>
      </xdr:nvSpPr>
      <xdr:spPr>
        <a:xfrm>
          <a:off x="6737427" y="630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96167</xdr:rowOff>
    </xdr:from>
    <xdr:to>
      <xdr:col>15</xdr:col>
      <xdr:colOff>180975</xdr:colOff>
      <xdr:row>56</xdr:row>
      <xdr:rowOff>158583</xdr:rowOff>
    </xdr:to>
    <xdr:cxnSp macro="">
      <xdr:nvCxnSpPr>
        <xdr:cNvPr id="343" name="直線コネクタ 342"/>
        <xdr:cNvCxnSpPr/>
      </xdr:nvCxnSpPr>
      <xdr:spPr>
        <a:xfrm flipV="1">
          <a:off x="9639300" y="9697367"/>
          <a:ext cx="838200" cy="6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102722</xdr:rowOff>
    </xdr:from>
    <xdr:ext cx="534377" cy="259045"/>
    <xdr:sp macro="" textlink="">
      <xdr:nvSpPr>
        <xdr:cNvPr id="344" name="農林水産業費平均値テキスト"/>
        <xdr:cNvSpPr txBox="1"/>
      </xdr:nvSpPr>
      <xdr:spPr>
        <a:xfrm>
          <a:off x="10528300" y="9875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158583</xdr:rowOff>
    </xdr:from>
    <xdr:to>
      <xdr:col>14</xdr:col>
      <xdr:colOff>28575</xdr:colOff>
      <xdr:row>57</xdr:row>
      <xdr:rowOff>57541</xdr:rowOff>
    </xdr:to>
    <xdr:cxnSp macro="">
      <xdr:nvCxnSpPr>
        <xdr:cNvPr id="346" name="直線コネクタ 345"/>
        <xdr:cNvCxnSpPr/>
      </xdr:nvCxnSpPr>
      <xdr:spPr>
        <a:xfrm flipV="1">
          <a:off x="8750300" y="9759783"/>
          <a:ext cx="889000" cy="70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27063</xdr:rowOff>
    </xdr:from>
    <xdr:ext cx="534377" cy="259045"/>
    <xdr:sp macro="" textlink="">
      <xdr:nvSpPr>
        <xdr:cNvPr id="348" name="テキスト ボックス 347"/>
        <xdr:cNvSpPr txBox="1"/>
      </xdr:nvSpPr>
      <xdr:spPr>
        <a:xfrm>
          <a:off x="9372111" y="9971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57541</xdr:rowOff>
    </xdr:from>
    <xdr:to>
      <xdr:col>12</xdr:col>
      <xdr:colOff>511175</xdr:colOff>
      <xdr:row>57</xdr:row>
      <xdr:rowOff>69299</xdr:rowOff>
    </xdr:to>
    <xdr:cxnSp macro="">
      <xdr:nvCxnSpPr>
        <xdr:cNvPr id="349" name="直線コネクタ 348"/>
        <xdr:cNvCxnSpPr/>
      </xdr:nvCxnSpPr>
      <xdr:spPr>
        <a:xfrm flipV="1">
          <a:off x="7861300" y="9830191"/>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48148</xdr:rowOff>
    </xdr:from>
    <xdr:ext cx="534377" cy="259045"/>
    <xdr:sp macro="" textlink="">
      <xdr:nvSpPr>
        <xdr:cNvPr id="351" name="テキスト ボックス 350"/>
        <xdr:cNvSpPr txBox="1"/>
      </xdr:nvSpPr>
      <xdr:spPr>
        <a:xfrm>
          <a:off x="8483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127607</xdr:rowOff>
    </xdr:from>
    <xdr:to>
      <xdr:col>11</xdr:col>
      <xdr:colOff>307975</xdr:colOff>
      <xdr:row>57</xdr:row>
      <xdr:rowOff>69299</xdr:rowOff>
    </xdr:to>
    <xdr:cxnSp macro="">
      <xdr:nvCxnSpPr>
        <xdr:cNvPr id="352" name="直線コネクタ 351"/>
        <xdr:cNvCxnSpPr/>
      </xdr:nvCxnSpPr>
      <xdr:spPr>
        <a:xfrm>
          <a:off x="6972300" y="9728807"/>
          <a:ext cx="889000" cy="11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63426</xdr:rowOff>
    </xdr:from>
    <xdr:ext cx="534377" cy="259045"/>
    <xdr:sp macro="" textlink="">
      <xdr:nvSpPr>
        <xdr:cNvPr id="356" name="テキスト ボックス 355"/>
        <xdr:cNvSpPr txBox="1"/>
      </xdr:nvSpPr>
      <xdr:spPr>
        <a:xfrm>
          <a:off x="6705111" y="1000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45367</xdr:rowOff>
    </xdr:from>
    <xdr:to>
      <xdr:col>15</xdr:col>
      <xdr:colOff>231775</xdr:colOff>
      <xdr:row>56</xdr:row>
      <xdr:rowOff>146967</xdr:rowOff>
    </xdr:to>
    <xdr:sp macro="" textlink="">
      <xdr:nvSpPr>
        <xdr:cNvPr id="362" name="円/楕円 361"/>
        <xdr:cNvSpPr/>
      </xdr:nvSpPr>
      <xdr:spPr>
        <a:xfrm>
          <a:off x="10426700" y="96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68244</xdr:rowOff>
    </xdr:from>
    <xdr:ext cx="534377" cy="259045"/>
    <xdr:sp macro="" textlink="">
      <xdr:nvSpPr>
        <xdr:cNvPr id="363" name="農林水産業費該当値テキスト"/>
        <xdr:cNvSpPr txBox="1"/>
      </xdr:nvSpPr>
      <xdr:spPr>
        <a:xfrm>
          <a:off x="10528300" y="949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60,713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107783</xdr:rowOff>
    </xdr:from>
    <xdr:to>
      <xdr:col>14</xdr:col>
      <xdr:colOff>79375</xdr:colOff>
      <xdr:row>57</xdr:row>
      <xdr:rowOff>37933</xdr:rowOff>
    </xdr:to>
    <xdr:sp macro="" textlink="">
      <xdr:nvSpPr>
        <xdr:cNvPr id="364" name="円/楕円 363"/>
        <xdr:cNvSpPr/>
      </xdr:nvSpPr>
      <xdr:spPr>
        <a:xfrm>
          <a:off x="9588500" y="970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54460</xdr:rowOff>
    </xdr:from>
    <xdr:ext cx="534377" cy="259045"/>
    <xdr:sp macro="" textlink="">
      <xdr:nvSpPr>
        <xdr:cNvPr id="365" name="テキスト ボックス 364"/>
        <xdr:cNvSpPr txBox="1"/>
      </xdr:nvSpPr>
      <xdr:spPr>
        <a:xfrm>
          <a:off x="9372111" y="948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52,522</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6741</xdr:rowOff>
    </xdr:from>
    <xdr:to>
      <xdr:col>12</xdr:col>
      <xdr:colOff>561975</xdr:colOff>
      <xdr:row>57</xdr:row>
      <xdr:rowOff>108341</xdr:rowOff>
    </xdr:to>
    <xdr:sp macro="" textlink="">
      <xdr:nvSpPr>
        <xdr:cNvPr id="366" name="円/楕円 365"/>
        <xdr:cNvSpPr/>
      </xdr:nvSpPr>
      <xdr:spPr>
        <a:xfrm>
          <a:off x="8699500" y="977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124868</xdr:rowOff>
    </xdr:from>
    <xdr:ext cx="534377" cy="259045"/>
    <xdr:sp macro="" textlink="">
      <xdr:nvSpPr>
        <xdr:cNvPr id="367" name="テキスト ボックス 366"/>
        <xdr:cNvSpPr txBox="1"/>
      </xdr:nvSpPr>
      <xdr:spPr>
        <a:xfrm>
          <a:off x="8483111" y="955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43,282</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18499</xdr:rowOff>
    </xdr:from>
    <xdr:to>
      <xdr:col>11</xdr:col>
      <xdr:colOff>358775</xdr:colOff>
      <xdr:row>57</xdr:row>
      <xdr:rowOff>120099</xdr:rowOff>
    </xdr:to>
    <xdr:sp macro="" textlink="">
      <xdr:nvSpPr>
        <xdr:cNvPr id="368" name="円/楕円 367"/>
        <xdr:cNvSpPr/>
      </xdr:nvSpPr>
      <xdr:spPr>
        <a:xfrm>
          <a:off x="7810500" y="979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136626</xdr:rowOff>
    </xdr:from>
    <xdr:ext cx="534377" cy="259045"/>
    <xdr:sp macro="" textlink="">
      <xdr:nvSpPr>
        <xdr:cNvPr id="369" name="テキスト ボックス 368"/>
        <xdr:cNvSpPr txBox="1"/>
      </xdr:nvSpPr>
      <xdr:spPr>
        <a:xfrm>
          <a:off x="7594111" y="956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41,739</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76807</xdr:rowOff>
    </xdr:from>
    <xdr:to>
      <xdr:col>10</xdr:col>
      <xdr:colOff>155575</xdr:colOff>
      <xdr:row>57</xdr:row>
      <xdr:rowOff>6957</xdr:rowOff>
    </xdr:to>
    <xdr:sp macro="" textlink="">
      <xdr:nvSpPr>
        <xdr:cNvPr id="370" name="円/楕円 369"/>
        <xdr:cNvSpPr/>
      </xdr:nvSpPr>
      <xdr:spPr>
        <a:xfrm>
          <a:off x="6921500" y="967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23484</xdr:rowOff>
    </xdr:from>
    <xdr:ext cx="534377" cy="259045"/>
    <xdr:sp macro="" textlink="">
      <xdr:nvSpPr>
        <xdr:cNvPr id="371" name="テキスト ボックス 370"/>
        <xdr:cNvSpPr txBox="1"/>
      </xdr:nvSpPr>
      <xdr:spPr>
        <a:xfrm>
          <a:off x="6705111" y="945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81316</xdr:rowOff>
    </xdr:from>
    <xdr:to>
      <xdr:col>15</xdr:col>
      <xdr:colOff>180975</xdr:colOff>
      <xdr:row>76</xdr:row>
      <xdr:rowOff>118875</xdr:rowOff>
    </xdr:to>
    <xdr:cxnSp macro="">
      <xdr:nvCxnSpPr>
        <xdr:cNvPr id="398" name="直線コネクタ 397"/>
        <xdr:cNvCxnSpPr/>
      </xdr:nvCxnSpPr>
      <xdr:spPr>
        <a:xfrm flipV="1">
          <a:off x="9639300" y="13111516"/>
          <a:ext cx="838200" cy="3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104429</xdr:rowOff>
    </xdr:from>
    <xdr:ext cx="534377" cy="259045"/>
    <xdr:sp macro="" textlink="">
      <xdr:nvSpPr>
        <xdr:cNvPr id="399" name="商工費平均値テキスト"/>
        <xdr:cNvSpPr txBox="1"/>
      </xdr:nvSpPr>
      <xdr:spPr>
        <a:xfrm>
          <a:off x="10528300" y="13134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118875</xdr:rowOff>
    </xdr:from>
    <xdr:to>
      <xdr:col>14</xdr:col>
      <xdr:colOff>28575</xdr:colOff>
      <xdr:row>76</xdr:row>
      <xdr:rowOff>158011</xdr:rowOff>
    </xdr:to>
    <xdr:cxnSp macro="">
      <xdr:nvCxnSpPr>
        <xdr:cNvPr id="401" name="直線コネクタ 400"/>
        <xdr:cNvCxnSpPr/>
      </xdr:nvCxnSpPr>
      <xdr:spPr>
        <a:xfrm flipV="1">
          <a:off x="8750300" y="13149075"/>
          <a:ext cx="889000" cy="39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33746</xdr:rowOff>
    </xdr:from>
    <xdr:ext cx="534377" cy="259045"/>
    <xdr:sp macro="" textlink="">
      <xdr:nvSpPr>
        <xdr:cNvPr id="403" name="テキスト ボックス 402"/>
        <xdr:cNvSpPr txBox="1"/>
      </xdr:nvSpPr>
      <xdr:spPr>
        <a:xfrm>
          <a:off x="9372111" y="132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76</xdr:row>
      <xdr:rowOff>158011</xdr:rowOff>
    </xdr:from>
    <xdr:to>
      <xdr:col>12</xdr:col>
      <xdr:colOff>511175</xdr:colOff>
      <xdr:row>77</xdr:row>
      <xdr:rowOff>22749</xdr:rowOff>
    </xdr:to>
    <xdr:cxnSp macro="">
      <xdr:nvCxnSpPr>
        <xdr:cNvPr id="404" name="直線コネクタ 403"/>
        <xdr:cNvCxnSpPr/>
      </xdr:nvCxnSpPr>
      <xdr:spPr>
        <a:xfrm flipV="1">
          <a:off x="7861300" y="13188211"/>
          <a:ext cx="889000" cy="3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70299</xdr:rowOff>
    </xdr:from>
    <xdr:ext cx="534377" cy="259045"/>
    <xdr:sp macro="" textlink="">
      <xdr:nvSpPr>
        <xdr:cNvPr id="406" name="テキスト ボックス 405"/>
        <xdr:cNvSpPr txBox="1"/>
      </xdr:nvSpPr>
      <xdr:spPr>
        <a:xfrm>
          <a:off x="8483111" y="1327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21605</xdr:rowOff>
    </xdr:from>
    <xdr:to>
      <xdr:col>11</xdr:col>
      <xdr:colOff>307975</xdr:colOff>
      <xdr:row>77</xdr:row>
      <xdr:rowOff>22749</xdr:rowOff>
    </xdr:to>
    <xdr:cxnSp macro="">
      <xdr:nvCxnSpPr>
        <xdr:cNvPr id="407" name="直線コネクタ 406"/>
        <xdr:cNvCxnSpPr/>
      </xdr:nvCxnSpPr>
      <xdr:spPr>
        <a:xfrm>
          <a:off x="6972300" y="13223255"/>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78849</xdr:rowOff>
    </xdr:from>
    <xdr:ext cx="534377" cy="259045"/>
    <xdr:sp macro="" textlink="">
      <xdr:nvSpPr>
        <xdr:cNvPr id="409" name="テキスト ボックス 408"/>
        <xdr:cNvSpPr txBox="1"/>
      </xdr:nvSpPr>
      <xdr:spPr>
        <a:xfrm>
          <a:off x="7594111" y="132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89044</xdr:rowOff>
    </xdr:from>
    <xdr:ext cx="534377" cy="259045"/>
    <xdr:sp macro="" textlink="">
      <xdr:nvSpPr>
        <xdr:cNvPr id="411" name="テキスト ボックス 410"/>
        <xdr:cNvSpPr txBox="1"/>
      </xdr:nvSpPr>
      <xdr:spPr>
        <a:xfrm>
          <a:off x="6705111" y="13290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30516</xdr:rowOff>
    </xdr:from>
    <xdr:to>
      <xdr:col>15</xdr:col>
      <xdr:colOff>231775</xdr:colOff>
      <xdr:row>76</xdr:row>
      <xdr:rowOff>132116</xdr:rowOff>
    </xdr:to>
    <xdr:sp macro="" textlink="">
      <xdr:nvSpPr>
        <xdr:cNvPr id="417" name="円/楕円 416"/>
        <xdr:cNvSpPr/>
      </xdr:nvSpPr>
      <xdr:spPr>
        <a:xfrm>
          <a:off x="10426700" y="1306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53392</xdr:rowOff>
    </xdr:from>
    <xdr:ext cx="534377" cy="259045"/>
    <xdr:sp macro="" textlink="">
      <xdr:nvSpPr>
        <xdr:cNvPr id="418" name="商工費該当値テキスト"/>
        <xdr:cNvSpPr txBox="1"/>
      </xdr:nvSpPr>
      <xdr:spPr>
        <a:xfrm>
          <a:off x="10528300" y="1291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17,554</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68075</xdr:rowOff>
    </xdr:from>
    <xdr:to>
      <xdr:col>14</xdr:col>
      <xdr:colOff>79375</xdr:colOff>
      <xdr:row>76</xdr:row>
      <xdr:rowOff>169675</xdr:rowOff>
    </xdr:to>
    <xdr:sp macro="" textlink="">
      <xdr:nvSpPr>
        <xdr:cNvPr id="419" name="円/楕円 418"/>
        <xdr:cNvSpPr/>
      </xdr:nvSpPr>
      <xdr:spPr>
        <a:xfrm>
          <a:off x="9588500" y="1309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14752</xdr:rowOff>
    </xdr:from>
    <xdr:ext cx="534377" cy="259045"/>
    <xdr:sp macro="" textlink="">
      <xdr:nvSpPr>
        <xdr:cNvPr id="420" name="テキスト ボックス 419"/>
        <xdr:cNvSpPr txBox="1"/>
      </xdr:nvSpPr>
      <xdr:spPr>
        <a:xfrm>
          <a:off x="9372111" y="1287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15,911</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107211</xdr:rowOff>
    </xdr:from>
    <xdr:to>
      <xdr:col>12</xdr:col>
      <xdr:colOff>561975</xdr:colOff>
      <xdr:row>77</xdr:row>
      <xdr:rowOff>37361</xdr:rowOff>
    </xdr:to>
    <xdr:sp macro="" textlink="">
      <xdr:nvSpPr>
        <xdr:cNvPr id="421" name="円/楕円 420"/>
        <xdr:cNvSpPr/>
      </xdr:nvSpPr>
      <xdr:spPr>
        <a:xfrm>
          <a:off x="8699500" y="1313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53888</xdr:rowOff>
    </xdr:from>
    <xdr:ext cx="534377" cy="259045"/>
    <xdr:sp macro="" textlink="">
      <xdr:nvSpPr>
        <xdr:cNvPr id="422" name="テキスト ボックス 421"/>
        <xdr:cNvSpPr txBox="1"/>
      </xdr:nvSpPr>
      <xdr:spPr>
        <a:xfrm>
          <a:off x="8483111" y="1291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14,199</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143399</xdr:rowOff>
    </xdr:from>
    <xdr:to>
      <xdr:col>11</xdr:col>
      <xdr:colOff>358775</xdr:colOff>
      <xdr:row>77</xdr:row>
      <xdr:rowOff>73549</xdr:rowOff>
    </xdr:to>
    <xdr:sp macro="" textlink="">
      <xdr:nvSpPr>
        <xdr:cNvPr id="423" name="円/楕円 422"/>
        <xdr:cNvSpPr/>
      </xdr:nvSpPr>
      <xdr:spPr>
        <a:xfrm>
          <a:off x="7810500" y="1317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90075</xdr:rowOff>
    </xdr:from>
    <xdr:ext cx="534377" cy="259045"/>
    <xdr:sp macro="" textlink="">
      <xdr:nvSpPr>
        <xdr:cNvPr id="424" name="テキスト ボックス 423"/>
        <xdr:cNvSpPr txBox="1"/>
      </xdr:nvSpPr>
      <xdr:spPr>
        <a:xfrm>
          <a:off x="7594111" y="1294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12,616</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142255</xdr:rowOff>
    </xdr:from>
    <xdr:to>
      <xdr:col>10</xdr:col>
      <xdr:colOff>155575</xdr:colOff>
      <xdr:row>77</xdr:row>
      <xdr:rowOff>72405</xdr:rowOff>
    </xdr:to>
    <xdr:sp macro="" textlink="">
      <xdr:nvSpPr>
        <xdr:cNvPr id="425" name="円/楕円 424"/>
        <xdr:cNvSpPr/>
      </xdr:nvSpPr>
      <xdr:spPr>
        <a:xfrm>
          <a:off x="6921500" y="1317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88932</xdr:rowOff>
    </xdr:from>
    <xdr:ext cx="534377" cy="259045"/>
    <xdr:sp macro="" textlink="">
      <xdr:nvSpPr>
        <xdr:cNvPr id="426" name="テキスト ボックス 425"/>
        <xdr:cNvSpPr txBox="1"/>
      </xdr:nvSpPr>
      <xdr:spPr>
        <a:xfrm>
          <a:off x="6705111" y="129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12,666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6499</xdr:rowOff>
    </xdr:from>
    <xdr:to>
      <xdr:col>15</xdr:col>
      <xdr:colOff>180975</xdr:colOff>
      <xdr:row>98</xdr:row>
      <xdr:rowOff>40182</xdr:rowOff>
    </xdr:to>
    <xdr:cxnSp macro="">
      <xdr:nvCxnSpPr>
        <xdr:cNvPr id="453" name="直線コネクタ 452"/>
        <xdr:cNvCxnSpPr/>
      </xdr:nvCxnSpPr>
      <xdr:spPr>
        <a:xfrm flipV="1">
          <a:off x="9639300" y="16808599"/>
          <a:ext cx="838200" cy="3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30840</xdr:rowOff>
    </xdr:from>
    <xdr:to>
      <xdr:col>14</xdr:col>
      <xdr:colOff>28575</xdr:colOff>
      <xdr:row>98</xdr:row>
      <xdr:rowOff>40182</xdr:rowOff>
    </xdr:to>
    <xdr:cxnSp macro="">
      <xdr:nvCxnSpPr>
        <xdr:cNvPr id="456" name="直線コネクタ 455"/>
        <xdr:cNvCxnSpPr/>
      </xdr:nvCxnSpPr>
      <xdr:spPr>
        <a:xfrm>
          <a:off x="8750300" y="16832940"/>
          <a:ext cx="889000" cy="9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30840</xdr:rowOff>
    </xdr:from>
    <xdr:to>
      <xdr:col>12</xdr:col>
      <xdr:colOff>511175</xdr:colOff>
      <xdr:row>98</xdr:row>
      <xdr:rowOff>41970</xdr:rowOff>
    </xdr:to>
    <xdr:cxnSp macro="">
      <xdr:nvCxnSpPr>
        <xdr:cNvPr id="459" name="直線コネクタ 458"/>
        <xdr:cNvCxnSpPr/>
      </xdr:nvCxnSpPr>
      <xdr:spPr>
        <a:xfrm flipV="1">
          <a:off x="7861300" y="16832940"/>
          <a:ext cx="889000" cy="1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151423</xdr:rowOff>
    </xdr:from>
    <xdr:to>
      <xdr:col>11</xdr:col>
      <xdr:colOff>307975</xdr:colOff>
      <xdr:row>98</xdr:row>
      <xdr:rowOff>41970</xdr:rowOff>
    </xdr:to>
    <xdr:cxnSp macro="">
      <xdr:nvCxnSpPr>
        <xdr:cNvPr id="462" name="直線コネクタ 461"/>
        <xdr:cNvCxnSpPr/>
      </xdr:nvCxnSpPr>
      <xdr:spPr>
        <a:xfrm>
          <a:off x="6972300" y="16782073"/>
          <a:ext cx="889000" cy="61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127149</xdr:rowOff>
    </xdr:from>
    <xdr:to>
      <xdr:col>15</xdr:col>
      <xdr:colOff>231775</xdr:colOff>
      <xdr:row>98</xdr:row>
      <xdr:rowOff>57299</xdr:rowOff>
    </xdr:to>
    <xdr:sp macro="" textlink="">
      <xdr:nvSpPr>
        <xdr:cNvPr id="472" name="円/楕円 471"/>
        <xdr:cNvSpPr/>
      </xdr:nvSpPr>
      <xdr:spPr>
        <a:xfrm>
          <a:off x="10426700" y="167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42076</xdr:rowOff>
    </xdr:from>
    <xdr:ext cx="534377" cy="259045"/>
    <xdr:sp macro="" textlink="">
      <xdr:nvSpPr>
        <xdr:cNvPr id="473" name="土木費該当値テキスト"/>
        <xdr:cNvSpPr txBox="1"/>
      </xdr:nvSpPr>
      <xdr:spPr>
        <a:xfrm>
          <a:off x="10528300" y="166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29,134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160832</xdr:rowOff>
    </xdr:from>
    <xdr:to>
      <xdr:col>14</xdr:col>
      <xdr:colOff>79375</xdr:colOff>
      <xdr:row>98</xdr:row>
      <xdr:rowOff>90982</xdr:rowOff>
    </xdr:to>
    <xdr:sp macro="" textlink="">
      <xdr:nvSpPr>
        <xdr:cNvPr id="474" name="円/楕円 473"/>
        <xdr:cNvSpPr/>
      </xdr:nvSpPr>
      <xdr:spPr>
        <a:xfrm>
          <a:off x="9588500" y="16791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82109</xdr:rowOff>
    </xdr:from>
    <xdr:ext cx="534377" cy="259045"/>
    <xdr:sp macro="" textlink="">
      <xdr:nvSpPr>
        <xdr:cNvPr id="475" name="テキスト ボックス 474"/>
        <xdr:cNvSpPr txBox="1"/>
      </xdr:nvSpPr>
      <xdr:spPr>
        <a:xfrm>
          <a:off x="9372111" y="1688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21,767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151490</xdr:rowOff>
    </xdr:from>
    <xdr:to>
      <xdr:col>12</xdr:col>
      <xdr:colOff>561975</xdr:colOff>
      <xdr:row>98</xdr:row>
      <xdr:rowOff>81640</xdr:rowOff>
    </xdr:to>
    <xdr:sp macro="" textlink="">
      <xdr:nvSpPr>
        <xdr:cNvPr id="476" name="円/楕円 475"/>
        <xdr:cNvSpPr/>
      </xdr:nvSpPr>
      <xdr:spPr>
        <a:xfrm>
          <a:off x="8699500" y="1678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72767</xdr:rowOff>
    </xdr:from>
    <xdr:ext cx="534377" cy="259045"/>
    <xdr:sp macro="" textlink="">
      <xdr:nvSpPr>
        <xdr:cNvPr id="477" name="テキスト ボックス 476"/>
        <xdr:cNvSpPr txBox="1"/>
      </xdr:nvSpPr>
      <xdr:spPr>
        <a:xfrm>
          <a:off x="8483111" y="16874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23,810</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162620</xdr:rowOff>
    </xdr:from>
    <xdr:to>
      <xdr:col>11</xdr:col>
      <xdr:colOff>358775</xdr:colOff>
      <xdr:row>98</xdr:row>
      <xdr:rowOff>92770</xdr:rowOff>
    </xdr:to>
    <xdr:sp macro="" textlink="">
      <xdr:nvSpPr>
        <xdr:cNvPr id="478" name="円/楕円 477"/>
        <xdr:cNvSpPr/>
      </xdr:nvSpPr>
      <xdr:spPr>
        <a:xfrm>
          <a:off x="7810500" y="1679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83897</xdr:rowOff>
    </xdr:from>
    <xdr:ext cx="534377" cy="259045"/>
    <xdr:sp macro="" textlink="">
      <xdr:nvSpPr>
        <xdr:cNvPr id="479" name="テキスト ボックス 478"/>
        <xdr:cNvSpPr txBox="1"/>
      </xdr:nvSpPr>
      <xdr:spPr>
        <a:xfrm>
          <a:off x="7594111" y="1688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21,376</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100623</xdr:rowOff>
    </xdr:from>
    <xdr:to>
      <xdr:col>10</xdr:col>
      <xdr:colOff>155575</xdr:colOff>
      <xdr:row>98</xdr:row>
      <xdr:rowOff>30773</xdr:rowOff>
    </xdr:to>
    <xdr:sp macro="" textlink="">
      <xdr:nvSpPr>
        <xdr:cNvPr id="480" name="円/楕円 479"/>
        <xdr:cNvSpPr/>
      </xdr:nvSpPr>
      <xdr:spPr>
        <a:xfrm>
          <a:off x="6921500" y="167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21900</xdr:rowOff>
    </xdr:from>
    <xdr:ext cx="534377" cy="259045"/>
    <xdr:sp macro="" textlink="">
      <xdr:nvSpPr>
        <xdr:cNvPr id="481" name="テキスト ボックス 480"/>
        <xdr:cNvSpPr txBox="1"/>
      </xdr:nvSpPr>
      <xdr:spPr>
        <a:xfrm>
          <a:off x="6705111" y="1682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34,936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17,871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165238</xdr:rowOff>
    </xdr:from>
    <xdr:to>
      <xdr:col>23</xdr:col>
      <xdr:colOff>517525</xdr:colOff>
      <xdr:row>36</xdr:row>
      <xdr:rowOff>13007</xdr:rowOff>
    </xdr:to>
    <xdr:cxnSp macro="">
      <xdr:nvCxnSpPr>
        <xdr:cNvPr id="512" name="直線コネクタ 511"/>
        <xdr:cNvCxnSpPr/>
      </xdr:nvCxnSpPr>
      <xdr:spPr>
        <a:xfrm>
          <a:off x="15481300" y="6165988"/>
          <a:ext cx="838200" cy="19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80345</xdr:rowOff>
    </xdr:from>
    <xdr:to>
      <xdr:col>22</xdr:col>
      <xdr:colOff>365125</xdr:colOff>
      <xdr:row>35</xdr:row>
      <xdr:rowOff>165238</xdr:rowOff>
    </xdr:to>
    <xdr:cxnSp macro="">
      <xdr:nvCxnSpPr>
        <xdr:cNvPr id="515" name="直線コネクタ 514"/>
        <xdr:cNvCxnSpPr/>
      </xdr:nvCxnSpPr>
      <xdr:spPr>
        <a:xfrm>
          <a:off x="14592300" y="5566745"/>
          <a:ext cx="889000" cy="59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31829</xdr:rowOff>
    </xdr:from>
    <xdr:ext cx="534377" cy="259045"/>
    <xdr:sp macro="" textlink="">
      <xdr:nvSpPr>
        <xdr:cNvPr id="517" name="テキスト ボックス 516"/>
        <xdr:cNvSpPr txBox="1"/>
      </xdr:nvSpPr>
      <xdr:spPr>
        <a:xfrm>
          <a:off x="15214111" y="637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80345</xdr:rowOff>
    </xdr:from>
    <xdr:to>
      <xdr:col>21</xdr:col>
      <xdr:colOff>161925</xdr:colOff>
      <xdr:row>33</xdr:row>
      <xdr:rowOff>48244</xdr:rowOff>
    </xdr:to>
    <xdr:cxnSp macro="">
      <xdr:nvCxnSpPr>
        <xdr:cNvPr id="518" name="直線コネクタ 517"/>
        <xdr:cNvCxnSpPr/>
      </xdr:nvCxnSpPr>
      <xdr:spPr>
        <a:xfrm flipV="1">
          <a:off x="13703300" y="5566745"/>
          <a:ext cx="889000" cy="13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19321</xdr:rowOff>
    </xdr:from>
    <xdr:ext cx="534377" cy="259045"/>
    <xdr:sp macro="" textlink="">
      <xdr:nvSpPr>
        <xdr:cNvPr id="520" name="テキスト ボックス 519"/>
        <xdr:cNvSpPr txBox="1"/>
      </xdr:nvSpPr>
      <xdr:spPr>
        <a:xfrm>
          <a:off x="14325111" y="636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48244</xdr:rowOff>
    </xdr:from>
    <xdr:to>
      <xdr:col>19</xdr:col>
      <xdr:colOff>644525</xdr:colOff>
      <xdr:row>34</xdr:row>
      <xdr:rowOff>71398</xdr:rowOff>
    </xdr:to>
    <xdr:cxnSp macro="">
      <xdr:nvCxnSpPr>
        <xdr:cNvPr id="521" name="直線コネクタ 520"/>
        <xdr:cNvCxnSpPr/>
      </xdr:nvCxnSpPr>
      <xdr:spPr>
        <a:xfrm flipV="1">
          <a:off x="12814300" y="5706094"/>
          <a:ext cx="889000" cy="19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23175</xdr:rowOff>
    </xdr:from>
    <xdr:ext cx="534377" cy="259045"/>
    <xdr:sp macro="" textlink="">
      <xdr:nvSpPr>
        <xdr:cNvPr id="523" name="テキスト ボックス 522"/>
        <xdr:cNvSpPr txBox="1"/>
      </xdr:nvSpPr>
      <xdr:spPr>
        <a:xfrm>
          <a:off x="13436111" y="63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87852</xdr:rowOff>
    </xdr:from>
    <xdr:ext cx="534377" cy="259045"/>
    <xdr:sp macro="" textlink="">
      <xdr:nvSpPr>
        <xdr:cNvPr id="525" name="テキスト ボックス 524"/>
        <xdr:cNvSpPr txBox="1"/>
      </xdr:nvSpPr>
      <xdr:spPr>
        <a:xfrm>
          <a:off x="12547111" y="643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133657</xdr:rowOff>
    </xdr:from>
    <xdr:to>
      <xdr:col>23</xdr:col>
      <xdr:colOff>568325</xdr:colOff>
      <xdr:row>36</xdr:row>
      <xdr:rowOff>63807</xdr:rowOff>
    </xdr:to>
    <xdr:sp macro="" textlink="">
      <xdr:nvSpPr>
        <xdr:cNvPr id="531" name="円/楕円 530"/>
        <xdr:cNvSpPr/>
      </xdr:nvSpPr>
      <xdr:spPr>
        <a:xfrm>
          <a:off x="16268700" y="613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156534</xdr:rowOff>
    </xdr:from>
    <xdr:ext cx="534377" cy="259045"/>
    <xdr:sp macro="" textlink="">
      <xdr:nvSpPr>
        <xdr:cNvPr id="532" name="消防費該当値テキスト"/>
        <xdr:cNvSpPr txBox="1"/>
      </xdr:nvSpPr>
      <xdr:spPr>
        <a:xfrm>
          <a:off x="16370300" y="598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36,759</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114438</xdr:rowOff>
    </xdr:from>
    <xdr:to>
      <xdr:col>22</xdr:col>
      <xdr:colOff>415925</xdr:colOff>
      <xdr:row>36</xdr:row>
      <xdr:rowOff>44588</xdr:rowOff>
    </xdr:to>
    <xdr:sp macro="" textlink="">
      <xdr:nvSpPr>
        <xdr:cNvPr id="533" name="円/楕円 532"/>
        <xdr:cNvSpPr/>
      </xdr:nvSpPr>
      <xdr:spPr>
        <a:xfrm>
          <a:off x="15430500" y="611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61115</xdr:rowOff>
    </xdr:from>
    <xdr:ext cx="534377" cy="259045"/>
    <xdr:sp macro="" textlink="">
      <xdr:nvSpPr>
        <xdr:cNvPr id="534" name="テキスト ボックス 533"/>
        <xdr:cNvSpPr txBox="1"/>
      </xdr:nvSpPr>
      <xdr:spPr>
        <a:xfrm>
          <a:off x="15214111" y="589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37,936</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29545</xdr:rowOff>
    </xdr:from>
    <xdr:to>
      <xdr:col>21</xdr:col>
      <xdr:colOff>212725</xdr:colOff>
      <xdr:row>32</xdr:row>
      <xdr:rowOff>131145</xdr:rowOff>
    </xdr:to>
    <xdr:sp macro="" textlink="">
      <xdr:nvSpPr>
        <xdr:cNvPr id="535" name="円/楕円 534"/>
        <xdr:cNvSpPr/>
      </xdr:nvSpPr>
      <xdr:spPr>
        <a:xfrm>
          <a:off x="14541500" y="551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147672</xdr:rowOff>
    </xdr:from>
    <xdr:ext cx="534377" cy="259045"/>
    <xdr:sp macro="" textlink="">
      <xdr:nvSpPr>
        <xdr:cNvPr id="536" name="テキスト ボックス 535"/>
        <xdr:cNvSpPr txBox="1"/>
      </xdr:nvSpPr>
      <xdr:spPr>
        <a:xfrm>
          <a:off x="14325111" y="529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74,635</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168894</xdr:rowOff>
    </xdr:from>
    <xdr:to>
      <xdr:col>20</xdr:col>
      <xdr:colOff>9525</xdr:colOff>
      <xdr:row>33</xdr:row>
      <xdr:rowOff>99044</xdr:rowOff>
    </xdr:to>
    <xdr:sp macro="" textlink="">
      <xdr:nvSpPr>
        <xdr:cNvPr id="537" name="円/楕円 536"/>
        <xdr:cNvSpPr/>
      </xdr:nvSpPr>
      <xdr:spPr>
        <a:xfrm>
          <a:off x="13652500" y="565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31</xdr:row>
      <xdr:rowOff>115571</xdr:rowOff>
    </xdr:from>
    <xdr:ext cx="534377" cy="259045"/>
    <xdr:sp macro="" textlink="">
      <xdr:nvSpPr>
        <xdr:cNvPr id="538" name="テキスト ボックス 537"/>
        <xdr:cNvSpPr txBox="1"/>
      </xdr:nvSpPr>
      <xdr:spPr>
        <a:xfrm>
          <a:off x="13436111" y="54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66,101</a:t>
          </a:r>
          <a:endParaRPr kumimoji="1" lang="ja-JP" altLang="en-US" sz="1000" b="1">
            <a:solidFill>
              <a:srgbClr val="FF0000"/>
            </a:solidFill>
            <a:latin typeface="ＭＳ Ｐゴシック"/>
          </a:endParaRPr>
        </a:p>
      </xdr:txBody>
    </xdr:sp>
    <xdr:clientData/>
  </xdr:oneCellAnchor>
  <xdr:twoCellAnchor>
    <xdr:from>
      <xdr:col>18</xdr:col>
      <xdr:colOff>390525</xdr:colOff>
      <xdr:row>34</xdr:row>
      <xdr:rowOff>20598</xdr:rowOff>
    </xdr:from>
    <xdr:to>
      <xdr:col>18</xdr:col>
      <xdr:colOff>492125</xdr:colOff>
      <xdr:row>34</xdr:row>
      <xdr:rowOff>122198</xdr:rowOff>
    </xdr:to>
    <xdr:sp macro="" textlink="">
      <xdr:nvSpPr>
        <xdr:cNvPr id="539" name="円/楕円 538"/>
        <xdr:cNvSpPr/>
      </xdr:nvSpPr>
      <xdr:spPr>
        <a:xfrm>
          <a:off x="12763500" y="584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138725</xdr:rowOff>
    </xdr:from>
    <xdr:ext cx="534377" cy="259045"/>
    <xdr:sp macro="" textlink="">
      <xdr:nvSpPr>
        <xdr:cNvPr id="540" name="テキスト ボックス 539"/>
        <xdr:cNvSpPr txBox="1"/>
      </xdr:nvSpPr>
      <xdr:spPr>
        <a:xfrm>
          <a:off x="12547111" y="56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151304</xdr:rowOff>
    </xdr:from>
    <xdr:to>
      <xdr:col>23</xdr:col>
      <xdr:colOff>517525</xdr:colOff>
      <xdr:row>57</xdr:row>
      <xdr:rowOff>11341</xdr:rowOff>
    </xdr:to>
    <xdr:cxnSp macro="">
      <xdr:nvCxnSpPr>
        <xdr:cNvPr id="567" name="直線コネクタ 566"/>
        <xdr:cNvCxnSpPr/>
      </xdr:nvCxnSpPr>
      <xdr:spPr>
        <a:xfrm flipV="1">
          <a:off x="15481300" y="9752504"/>
          <a:ext cx="838200" cy="31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135125</xdr:rowOff>
    </xdr:from>
    <xdr:ext cx="534377" cy="259045"/>
    <xdr:sp macro="" textlink="">
      <xdr:nvSpPr>
        <xdr:cNvPr id="568" name="教育費平均値テキスト"/>
        <xdr:cNvSpPr txBox="1"/>
      </xdr:nvSpPr>
      <xdr:spPr>
        <a:xfrm>
          <a:off x="16370300" y="9736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11341</xdr:rowOff>
    </xdr:from>
    <xdr:to>
      <xdr:col>22</xdr:col>
      <xdr:colOff>365125</xdr:colOff>
      <xdr:row>57</xdr:row>
      <xdr:rowOff>18049</xdr:rowOff>
    </xdr:to>
    <xdr:cxnSp macro="">
      <xdr:nvCxnSpPr>
        <xdr:cNvPr id="570" name="直線コネクタ 569"/>
        <xdr:cNvCxnSpPr/>
      </xdr:nvCxnSpPr>
      <xdr:spPr>
        <a:xfrm flipV="1">
          <a:off x="14592300" y="9783991"/>
          <a:ext cx="889000" cy="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83727</xdr:rowOff>
    </xdr:from>
    <xdr:ext cx="534377" cy="259045"/>
    <xdr:sp macro="" textlink="">
      <xdr:nvSpPr>
        <xdr:cNvPr id="572" name="テキスト ボックス 571"/>
        <xdr:cNvSpPr txBox="1"/>
      </xdr:nvSpPr>
      <xdr:spPr>
        <a:xfrm>
          <a:off x="15214111" y="985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3184</xdr:rowOff>
    </xdr:from>
    <xdr:to>
      <xdr:col>21</xdr:col>
      <xdr:colOff>161925</xdr:colOff>
      <xdr:row>57</xdr:row>
      <xdr:rowOff>18049</xdr:rowOff>
    </xdr:to>
    <xdr:cxnSp macro="">
      <xdr:nvCxnSpPr>
        <xdr:cNvPr id="573" name="直線コネクタ 572"/>
        <xdr:cNvCxnSpPr/>
      </xdr:nvCxnSpPr>
      <xdr:spPr>
        <a:xfrm>
          <a:off x="13703300" y="9775834"/>
          <a:ext cx="889000" cy="1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69256</xdr:rowOff>
    </xdr:from>
    <xdr:ext cx="534377" cy="259045"/>
    <xdr:sp macro="" textlink="">
      <xdr:nvSpPr>
        <xdr:cNvPr id="575" name="テキスト ボックス 574"/>
        <xdr:cNvSpPr txBox="1"/>
      </xdr:nvSpPr>
      <xdr:spPr>
        <a:xfrm>
          <a:off x="14325111" y="9841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3184</xdr:rowOff>
    </xdr:from>
    <xdr:to>
      <xdr:col>19</xdr:col>
      <xdr:colOff>644525</xdr:colOff>
      <xdr:row>57</xdr:row>
      <xdr:rowOff>43560</xdr:rowOff>
    </xdr:to>
    <xdr:cxnSp macro="">
      <xdr:nvCxnSpPr>
        <xdr:cNvPr id="576" name="直線コネクタ 575"/>
        <xdr:cNvCxnSpPr/>
      </xdr:nvCxnSpPr>
      <xdr:spPr>
        <a:xfrm flipV="1">
          <a:off x="12814300" y="9775834"/>
          <a:ext cx="889000" cy="4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88916</xdr:rowOff>
    </xdr:from>
    <xdr:ext cx="534377" cy="259045"/>
    <xdr:sp macro="" textlink="">
      <xdr:nvSpPr>
        <xdr:cNvPr id="578" name="テキスト ボックス 577"/>
        <xdr:cNvSpPr txBox="1"/>
      </xdr:nvSpPr>
      <xdr:spPr>
        <a:xfrm>
          <a:off x="13436111" y="986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99751</xdr:rowOff>
    </xdr:from>
    <xdr:ext cx="534377" cy="259045"/>
    <xdr:sp macro="" textlink="">
      <xdr:nvSpPr>
        <xdr:cNvPr id="580" name="テキスト ボックス 579"/>
        <xdr:cNvSpPr txBox="1"/>
      </xdr:nvSpPr>
      <xdr:spPr>
        <a:xfrm>
          <a:off x="12547111" y="9872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100504</xdr:rowOff>
    </xdr:from>
    <xdr:to>
      <xdr:col>23</xdr:col>
      <xdr:colOff>568325</xdr:colOff>
      <xdr:row>57</xdr:row>
      <xdr:rowOff>30654</xdr:rowOff>
    </xdr:to>
    <xdr:sp macro="" textlink="">
      <xdr:nvSpPr>
        <xdr:cNvPr id="586" name="円/楕円 585"/>
        <xdr:cNvSpPr/>
      </xdr:nvSpPr>
      <xdr:spPr>
        <a:xfrm>
          <a:off x="16268700" y="9701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123381</xdr:rowOff>
    </xdr:from>
    <xdr:ext cx="534377" cy="259045"/>
    <xdr:sp macro="" textlink="">
      <xdr:nvSpPr>
        <xdr:cNvPr id="587" name="教育費該当値テキスト"/>
        <xdr:cNvSpPr txBox="1"/>
      </xdr:nvSpPr>
      <xdr:spPr>
        <a:xfrm>
          <a:off x="16370300" y="955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72,462</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131991</xdr:rowOff>
    </xdr:from>
    <xdr:to>
      <xdr:col>22</xdr:col>
      <xdr:colOff>415925</xdr:colOff>
      <xdr:row>57</xdr:row>
      <xdr:rowOff>62141</xdr:rowOff>
    </xdr:to>
    <xdr:sp macro="" textlink="">
      <xdr:nvSpPr>
        <xdr:cNvPr id="588" name="円/楕円 587"/>
        <xdr:cNvSpPr/>
      </xdr:nvSpPr>
      <xdr:spPr>
        <a:xfrm>
          <a:off x="15430500" y="973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78668</xdr:rowOff>
    </xdr:from>
    <xdr:ext cx="534377" cy="259045"/>
    <xdr:sp macro="" textlink="">
      <xdr:nvSpPr>
        <xdr:cNvPr id="589" name="テキスト ボックス 588"/>
        <xdr:cNvSpPr txBox="1"/>
      </xdr:nvSpPr>
      <xdr:spPr>
        <a:xfrm>
          <a:off x="15214111" y="9508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65,575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138699</xdr:rowOff>
    </xdr:from>
    <xdr:to>
      <xdr:col>21</xdr:col>
      <xdr:colOff>212725</xdr:colOff>
      <xdr:row>57</xdr:row>
      <xdr:rowOff>68849</xdr:rowOff>
    </xdr:to>
    <xdr:sp macro="" textlink="">
      <xdr:nvSpPr>
        <xdr:cNvPr id="590" name="円/楕円 589"/>
        <xdr:cNvSpPr/>
      </xdr:nvSpPr>
      <xdr:spPr>
        <a:xfrm>
          <a:off x="14541500" y="973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85376</xdr:rowOff>
    </xdr:from>
    <xdr:ext cx="534377" cy="259045"/>
    <xdr:sp macro="" textlink="">
      <xdr:nvSpPr>
        <xdr:cNvPr id="591" name="テキスト ボックス 590"/>
        <xdr:cNvSpPr txBox="1"/>
      </xdr:nvSpPr>
      <xdr:spPr>
        <a:xfrm>
          <a:off x="14325111" y="9515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64,108</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123834</xdr:rowOff>
    </xdr:from>
    <xdr:to>
      <xdr:col>20</xdr:col>
      <xdr:colOff>9525</xdr:colOff>
      <xdr:row>57</xdr:row>
      <xdr:rowOff>53984</xdr:rowOff>
    </xdr:to>
    <xdr:sp macro="" textlink="">
      <xdr:nvSpPr>
        <xdr:cNvPr id="592" name="円/楕円 591"/>
        <xdr:cNvSpPr/>
      </xdr:nvSpPr>
      <xdr:spPr>
        <a:xfrm>
          <a:off x="13652500" y="972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70511</xdr:rowOff>
    </xdr:from>
    <xdr:ext cx="534377" cy="259045"/>
    <xdr:sp macro="" textlink="">
      <xdr:nvSpPr>
        <xdr:cNvPr id="593" name="テキスト ボックス 592"/>
        <xdr:cNvSpPr txBox="1"/>
      </xdr:nvSpPr>
      <xdr:spPr>
        <a:xfrm>
          <a:off x="13436111" y="950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67,359</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164210</xdr:rowOff>
    </xdr:from>
    <xdr:to>
      <xdr:col>18</xdr:col>
      <xdr:colOff>492125</xdr:colOff>
      <xdr:row>57</xdr:row>
      <xdr:rowOff>94360</xdr:rowOff>
    </xdr:to>
    <xdr:sp macro="" textlink="">
      <xdr:nvSpPr>
        <xdr:cNvPr id="594" name="円/楕円 593"/>
        <xdr:cNvSpPr/>
      </xdr:nvSpPr>
      <xdr:spPr>
        <a:xfrm>
          <a:off x="12763500" y="976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110887</xdr:rowOff>
    </xdr:from>
    <xdr:ext cx="534377" cy="259045"/>
    <xdr:sp macro="" textlink="">
      <xdr:nvSpPr>
        <xdr:cNvPr id="595" name="テキスト ボックス 594"/>
        <xdr:cNvSpPr txBox="1"/>
      </xdr:nvSpPr>
      <xdr:spPr>
        <a:xfrm>
          <a:off x="12547111" y="9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126442</xdr:rowOff>
    </xdr:from>
    <xdr:to>
      <xdr:col>23</xdr:col>
      <xdr:colOff>517525</xdr:colOff>
      <xdr:row>78</xdr:row>
      <xdr:rowOff>24467</xdr:rowOff>
    </xdr:to>
    <xdr:cxnSp macro="">
      <xdr:nvCxnSpPr>
        <xdr:cNvPr id="624" name="直線コネクタ 623"/>
        <xdr:cNvCxnSpPr/>
      </xdr:nvCxnSpPr>
      <xdr:spPr>
        <a:xfrm flipV="1">
          <a:off x="15481300" y="13328092"/>
          <a:ext cx="838200" cy="69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24467</xdr:rowOff>
    </xdr:from>
    <xdr:to>
      <xdr:col>22</xdr:col>
      <xdr:colOff>365125</xdr:colOff>
      <xdr:row>79</xdr:row>
      <xdr:rowOff>26981</xdr:rowOff>
    </xdr:to>
    <xdr:cxnSp macro="">
      <xdr:nvCxnSpPr>
        <xdr:cNvPr id="627" name="直線コネクタ 626"/>
        <xdr:cNvCxnSpPr/>
      </xdr:nvCxnSpPr>
      <xdr:spPr>
        <a:xfrm flipV="1">
          <a:off x="14592300" y="13397567"/>
          <a:ext cx="889000" cy="17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55345</xdr:rowOff>
    </xdr:from>
    <xdr:ext cx="469744" cy="259045"/>
    <xdr:sp macro="" textlink="">
      <xdr:nvSpPr>
        <xdr:cNvPr id="629" name="テキスト ボックス 628"/>
        <xdr:cNvSpPr txBox="1"/>
      </xdr:nvSpPr>
      <xdr:spPr>
        <a:xfrm>
          <a:off x="15246427" y="1359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9074</xdr:rowOff>
    </xdr:from>
    <xdr:to>
      <xdr:col>21</xdr:col>
      <xdr:colOff>161925</xdr:colOff>
      <xdr:row>79</xdr:row>
      <xdr:rowOff>26981</xdr:rowOff>
    </xdr:to>
    <xdr:cxnSp macro="">
      <xdr:nvCxnSpPr>
        <xdr:cNvPr id="630" name="直線コネクタ 629"/>
        <xdr:cNvCxnSpPr/>
      </xdr:nvCxnSpPr>
      <xdr:spPr>
        <a:xfrm>
          <a:off x="13703300" y="13553624"/>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9074</xdr:rowOff>
    </xdr:from>
    <xdr:to>
      <xdr:col>19</xdr:col>
      <xdr:colOff>644525</xdr:colOff>
      <xdr:row>79</xdr:row>
      <xdr:rowOff>29914</xdr:rowOff>
    </xdr:to>
    <xdr:cxnSp macro="">
      <xdr:nvCxnSpPr>
        <xdr:cNvPr id="633" name="直線コネクタ 632"/>
        <xdr:cNvCxnSpPr/>
      </xdr:nvCxnSpPr>
      <xdr:spPr>
        <a:xfrm flipV="1">
          <a:off x="12814300" y="13553624"/>
          <a:ext cx="889000" cy="2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75642</xdr:rowOff>
    </xdr:from>
    <xdr:to>
      <xdr:col>23</xdr:col>
      <xdr:colOff>568325</xdr:colOff>
      <xdr:row>78</xdr:row>
      <xdr:rowOff>5792</xdr:rowOff>
    </xdr:to>
    <xdr:sp macro="" textlink="">
      <xdr:nvSpPr>
        <xdr:cNvPr id="643" name="円/楕円 642"/>
        <xdr:cNvSpPr/>
      </xdr:nvSpPr>
      <xdr:spPr>
        <a:xfrm>
          <a:off x="16268700" y="132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98519</xdr:rowOff>
    </xdr:from>
    <xdr:ext cx="534377" cy="259045"/>
    <xdr:sp macro="" textlink="">
      <xdr:nvSpPr>
        <xdr:cNvPr id="644" name="災害復旧費該当値テキスト"/>
        <xdr:cNvSpPr txBox="1"/>
      </xdr:nvSpPr>
      <xdr:spPr>
        <a:xfrm>
          <a:off x="16370300" y="13128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13,696</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145117</xdr:rowOff>
    </xdr:from>
    <xdr:to>
      <xdr:col>22</xdr:col>
      <xdr:colOff>415925</xdr:colOff>
      <xdr:row>78</xdr:row>
      <xdr:rowOff>75267</xdr:rowOff>
    </xdr:to>
    <xdr:sp macro="" textlink="">
      <xdr:nvSpPr>
        <xdr:cNvPr id="645" name="円/楕円 644"/>
        <xdr:cNvSpPr/>
      </xdr:nvSpPr>
      <xdr:spPr>
        <a:xfrm>
          <a:off x="15430500" y="1334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91794</xdr:rowOff>
    </xdr:from>
    <xdr:ext cx="534377" cy="259045"/>
    <xdr:sp macro="" textlink="">
      <xdr:nvSpPr>
        <xdr:cNvPr id="646" name="テキスト ボックス 645"/>
        <xdr:cNvSpPr txBox="1"/>
      </xdr:nvSpPr>
      <xdr:spPr>
        <a:xfrm>
          <a:off x="15214111" y="1312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10,049</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147631</xdr:rowOff>
    </xdr:from>
    <xdr:to>
      <xdr:col>21</xdr:col>
      <xdr:colOff>212725</xdr:colOff>
      <xdr:row>79</xdr:row>
      <xdr:rowOff>77781</xdr:rowOff>
    </xdr:to>
    <xdr:sp macro="" textlink="">
      <xdr:nvSpPr>
        <xdr:cNvPr id="647" name="円/楕円 646"/>
        <xdr:cNvSpPr/>
      </xdr:nvSpPr>
      <xdr:spPr>
        <a:xfrm>
          <a:off x="14541500" y="1352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68908</xdr:rowOff>
    </xdr:from>
    <xdr:ext cx="378565" cy="259045"/>
    <xdr:sp macro="" textlink="">
      <xdr:nvSpPr>
        <xdr:cNvPr id="648" name="テキスト ボックス 647"/>
        <xdr:cNvSpPr txBox="1"/>
      </xdr:nvSpPr>
      <xdr:spPr>
        <a:xfrm>
          <a:off x="14403017" y="1361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129724</xdr:rowOff>
    </xdr:from>
    <xdr:to>
      <xdr:col>20</xdr:col>
      <xdr:colOff>9525</xdr:colOff>
      <xdr:row>79</xdr:row>
      <xdr:rowOff>59874</xdr:rowOff>
    </xdr:to>
    <xdr:sp macro="" textlink="">
      <xdr:nvSpPr>
        <xdr:cNvPr id="649" name="円/楕円 648"/>
        <xdr:cNvSpPr/>
      </xdr:nvSpPr>
      <xdr:spPr>
        <a:xfrm>
          <a:off x="13652500" y="1350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51001</xdr:rowOff>
    </xdr:from>
    <xdr:ext cx="469744" cy="259045"/>
    <xdr:sp macro="" textlink="">
      <xdr:nvSpPr>
        <xdr:cNvPr id="650" name="テキスト ボックス 649"/>
        <xdr:cNvSpPr txBox="1"/>
      </xdr:nvSpPr>
      <xdr:spPr>
        <a:xfrm>
          <a:off x="13468427" y="13595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150564</xdr:rowOff>
    </xdr:from>
    <xdr:to>
      <xdr:col>18</xdr:col>
      <xdr:colOff>492125</xdr:colOff>
      <xdr:row>79</xdr:row>
      <xdr:rowOff>80714</xdr:rowOff>
    </xdr:to>
    <xdr:sp macro="" textlink="">
      <xdr:nvSpPr>
        <xdr:cNvPr id="651" name="円/楕円 650"/>
        <xdr:cNvSpPr/>
      </xdr:nvSpPr>
      <xdr:spPr>
        <a:xfrm>
          <a:off x="12763500" y="1352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71841</xdr:rowOff>
    </xdr:from>
    <xdr:ext cx="378565" cy="259045"/>
    <xdr:sp macro="" textlink="">
      <xdr:nvSpPr>
        <xdr:cNvPr id="652" name="テキスト ボックス 651"/>
        <xdr:cNvSpPr txBox="1"/>
      </xdr:nvSpPr>
      <xdr:spPr>
        <a:xfrm>
          <a:off x="12625017" y="13616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60,267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124019</xdr:rowOff>
    </xdr:from>
    <xdr:to>
      <xdr:col>23</xdr:col>
      <xdr:colOff>517525</xdr:colOff>
      <xdr:row>93</xdr:row>
      <xdr:rowOff>126448</xdr:rowOff>
    </xdr:to>
    <xdr:cxnSp macro="">
      <xdr:nvCxnSpPr>
        <xdr:cNvPr id="681" name="直線コネクタ 680"/>
        <xdr:cNvCxnSpPr/>
      </xdr:nvCxnSpPr>
      <xdr:spPr>
        <a:xfrm flipV="1">
          <a:off x="15481300" y="16068869"/>
          <a:ext cx="838200" cy="2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82666</xdr:rowOff>
    </xdr:from>
    <xdr:ext cx="534377" cy="259045"/>
    <xdr:sp macro="" textlink="">
      <xdr:nvSpPr>
        <xdr:cNvPr id="682" name="公債費平均値テキスト"/>
        <xdr:cNvSpPr txBox="1"/>
      </xdr:nvSpPr>
      <xdr:spPr>
        <a:xfrm>
          <a:off x="16370300" y="16541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105197</xdr:rowOff>
    </xdr:from>
    <xdr:to>
      <xdr:col>22</xdr:col>
      <xdr:colOff>365125</xdr:colOff>
      <xdr:row>93</xdr:row>
      <xdr:rowOff>126448</xdr:rowOff>
    </xdr:to>
    <xdr:cxnSp macro="">
      <xdr:nvCxnSpPr>
        <xdr:cNvPr id="684" name="直線コネクタ 683"/>
        <xdr:cNvCxnSpPr/>
      </xdr:nvCxnSpPr>
      <xdr:spPr>
        <a:xfrm>
          <a:off x="14592300" y="16050047"/>
          <a:ext cx="889000" cy="2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149958</xdr:rowOff>
    </xdr:from>
    <xdr:ext cx="534377" cy="259045"/>
    <xdr:sp macro="" textlink="">
      <xdr:nvSpPr>
        <xdr:cNvPr id="686" name="テキスト ボックス 685"/>
        <xdr:cNvSpPr txBox="1"/>
      </xdr:nvSpPr>
      <xdr:spPr>
        <a:xfrm>
          <a:off x="15214111" y="16609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51521</xdr:rowOff>
    </xdr:from>
    <xdr:to>
      <xdr:col>21</xdr:col>
      <xdr:colOff>161925</xdr:colOff>
      <xdr:row>93</xdr:row>
      <xdr:rowOff>105197</xdr:rowOff>
    </xdr:to>
    <xdr:cxnSp macro="">
      <xdr:nvCxnSpPr>
        <xdr:cNvPr id="687" name="直線コネクタ 686"/>
        <xdr:cNvCxnSpPr/>
      </xdr:nvCxnSpPr>
      <xdr:spPr>
        <a:xfrm>
          <a:off x="13703300" y="15996371"/>
          <a:ext cx="889000" cy="5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137096</xdr:rowOff>
    </xdr:from>
    <xdr:ext cx="534377" cy="259045"/>
    <xdr:sp macro="" textlink="">
      <xdr:nvSpPr>
        <xdr:cNvPr id="689" name="テキスト ボックス 688"/>
        <xdr:cNvSpPr txBox="1"/>
      </xdr:nvSpPr>
      <xdr:spPr>
        <a:xfrm>
          <a:off x="14325111" y="16596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144645</xdr:rowOff>
    </xdr:from>
    <xdr:to>
      <xdr:col>19</xdr:col>
      <xdr:colOff>644525</xdr:colOff>
      <xdr:row>93</xdr:row>
      <xdr:rowOff>51521</xdr:rowOff>
    </xdr:to>
    <xdr:cxnSp macro="">
      <xdr:nvCxnSpPr>
        <xdr:cNvPr id="690" name="直線コネクタ 689"/>
        <xdr:cNvCxnSpPr/>
      </xdr:nvCxnSpPr>
      <xdr:spPr>
        <a:xfrm>
          <a:off x="12814300" y="15918045"/>
          <a:ext cx="889000" cy="78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134269</xdr:rowOff>
    </xdr:from>
    <xdr:ext cx="534377" cy="259045"/>
    <xdr:sp macro="" textlink="">
      <xdr:nvSpPr>
        <xdr:cNvPr id="692" name="テキスト ボックス 691"/>
        <xdr:cNvSpPr txBox="1"/>
      </xdr:nvSpPr>
      <xdr:spPr>
        <a:xfrm>
          <a:off x="13436111" y="1659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134954</xdr:rowOff>
    </xdr:from>
    <xdr:ext cx="534377" cy="259045"/>
    <xdr:sp macro="" textlink="">
      <xdr:nvSpPr>
        <xdr:cNvPr id="694" name="テキスト ボックス 693"/>
        <xdr:cNvSpPr txBox="1"/>
      </xdr:nvSpPr>
      <xdr:spPr>
        <a:xfrm>
          <a:off x="12547111" y="1659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73219</xdr:rowOff>
    </xdr:from>
    <xdr:to>
      <xdr:col>23</xdr:col>
      <xdr:colOff>568325</xdr:colOff>
      <xdr:row>94</xdr:row>
      <xdr:rowOff>3369</xdr:rowOff>
    </xdr:to>
    <xdr:sp macro="" textlink="">
      <xdr:nvSpPr>
        <xdr:cNvPr id="700" name="円/楕円 699"/>
        <xdr:cNvSpPr/>
      </xdr:nvSpPr>
      <xdr:spPr>
        <a:xfrm>
          <a:off x="16268700" y="16018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96096</xdr:rowOff>
    </xdr:from>
    <xdr:ext cx="599010" cy="259045"/>
    <xdr:sp macro="" textlink="">
      <xdr:nvSpPr>
        <xdr:cNvPr id="701" name="公債費該当値テキスト"/>
        <xdr:cNvSpPr txBox="1"/>
      </xdr:nvSpPr>
      <xdr:spPr>
        <a:xfrm>
          <a:off x="16370300" y="15869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124,558</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75648</xdr:rowOff>
    </xdr:from>
    <xdr:to>
      <xdr:col>22</xdr:col>
      <xdr:colOff>415925</xdr:colOff>
      <xdr:row>94</xdr:row>
      <xdr:rowOff>5798</xdr:rowOff>
    </xdr:to>
    <xdr:sp macro="" textlink="">
      <xdr:nvSpPr>
        <xdr:cNvPr id="702" name="円/楕円 701"/>
        <xdr:cNvSpPr/>
      </xdr:nvSpPr>
      <xdr:spPr>
        <a:xfrm>
          <a:off x="15430500" y="1602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92</xdr:row>
      <xdr:rowOff>22325</xdr:rowOff>
    </xdr:from>
    <xdr:ext cx="599010" cy="259045"/>
    <xdr:sp macro="" textlink="">
      <xdr:nvSpPr>
        <xdr:cNvPr id="703" name="テキスト ボックス 702"/>
        <xdr:cNvSpPr txBox="1"/>
      </xdr:nvSpPr>
      <xdr:spPr>
        <a:xfrm>
          <a:off x="15181794" y="15795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124,239</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54397</xdr:rowOff>
    </xdr:from>
    <xdr:to>
      <xdr:col>21</xdr:col>
      <xdr:colOff>212725</xdr:colOff>
      <xdr:row>93</xdr:row>
      <xdr:rowOff>155997</xdr:rowOff>
    </xdr:to>
    <xdr:sp macro="" textlink="">
      <xdr:nvSpPr>
        <xdr:cNvPr id="704" name="円/楕円 703"/>
        <xdr:cNvSpPr/>
      </xdr:nvSpPr>
      <xdr:spPr>
        <a:xfrm>
          <a:off x="14541500" y="1599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92</xdr:row>
      <xdr:rowOff>1074</xdr:rowOff>
    </xdr:from>
    <xdr:ext cx="599010" cy="259045"/>
    <xdr:sp macro="" textlink="">
      <xdr:nvSpPr>
        <xdr:cNvPr id="705" name="テキスト ボックス 704"/>
        <xdr:cNvSpPr txBox="1"/>
      </xdr:nvSpPr>
      <xdr:spPr>
        <a:xfrm>
          <a:off x="14292794" y="15774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127,028</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721</xdr:rowOff>
    </xdr:from>
    <xdr:to>
      <xdr:col>20</xdr:col>
      <xdr:colOff>9525</xdr:colOff>
      <xdr:row>93</xdr:row>
      <xdr:rowOff>102321</xdr:rowOff>
    </xdr:to>
    <xdr:sp macro="" textlink="">
      <xdr:nvSpPr>
        <xdr:cNvPr id="706" name="円/楕円 705"/>
        <xdr:cNvSpPr/>
      </xdr:nvSpPr>
      <xdr:spPr>
        <a:xfrm>
          <a:off x="13652500" y="1594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91</xdr:row>
      <xdr:rowOff>118848</xdr:rowOff>
    </xdr:from>
    <xdr:ext cx="599010" cy="259045"/>
    <xdr:sp macro="" textlink="">
      <xdr:nvSpPr>
        <xdr:cNvPr id="707" name="テキスト ボックス 706"/>
        <xdr:cNvSpPr txBox="1"/>
      </xdr:nvSpPr>
      <xdr:spPr>
        <a:xfrm>
          <a:off x="13403794" y="15720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134,072</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93845</xdr:rowOff>
    </xdr:from>
    <xdr:to>
      <xdr:col>18</xdr:col>
      <xdr:colOff>492125</xdr:colOff>
      <xdr:row>93</xdr:row>
      <xdr:rowOff>23995</xdr:rowOff>
    </xdr:to>
    <xdr:sp macro="" textlink="">
      <xdr:nvSpPr>
        <xdr:cNvPr id="708" name="円/楕円 707"/>
        <xdr:cNvSpPr/>
      </xdr:nvSpPr>
      <xdr:spPr>
        <a:xfrm>
          <a:off x="12763500" y="1586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40522</xdr:rowOff>
    </xdr:from>
    <xdr:ext cx="599010" cy="259045"/>
    <xdr:sp macro="" textlink="">
      <xdr:nvSpPr>
        <xdr:cNvPr id="709" name="テキスト ボックス 708"/>
        <xdr:cNvSpPr txBox="1"/>
      </xdr:nvSpPr>
      <xdr:spPr>
        <a:xfrm>
          <a:off x="12514794" y="15642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144,351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20501</xdr:rowOff>
    </xdr:from>
    <xdr:to>
      <xdr:col>32</xdr:col>
      <xdr:colOff>187325</xdr:colOff>
      <xdr:row>38</xdr:row>
      <xdr:rowOff>153743</xdr:rowOff>
    </xdr:to>
    <xdr:cxnSp macro="">
      <xdr:nvCxnSpPr>
        <xdr:cNvPr id="740" name="直線コネクタ 739"/>
        <xdr:cNvCxnSpPr/>
      </xdr:nvCxnSpPr>
      <xdr:spPr>
        <a:xfrm>
          <a:off x="21323300" y="6535601"/>
          <a:ext cx="838200" cy="13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153216</xdr:rowOff>
    </xdr:from>
    <xdr:ext cx="378565" cy="259045"/>
    <xdr:sp macro="" textlink="">
      <xdr:nvSpPr>
        <xdr:cNvPr id="741" name="諸支出金平均値テキスト"/>
        <xdr:cNvSpPr txBox="1"/>
      </xdr:nvSpPr>
      <xdr:spPr>
        <a:xfrm>
          <a:off x="22212300" y="6668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20501</xdr:rowOff>
    </xdr:from>
    <xdr:to>
      <xdr:col>31</xdr:col>
      <xdr:colOff>34925</xdr:colOff>
      <xdr:row>38</xdr:row>
      <xdr:rowOff>133495</xdr:rowOff>
    </xdr:to>
    <xdr:cxnSp macro="">
      <xdr:nvCxnSpPr>
        <xdr:cNvPr id="743" name="直線コネクタ 742"/>
        <xdr:cNvCxnSpPr/>
      </xdr:nvCxnSpPr>
      <xdr:spPr>
        <a:xfrm flipV="1">
          <a:off x="20434300" y="6535601"/>
          <a:ext cx="889000" cy="11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159093</xdr:rowOff>
    </xdr:from>
    <xdr:ext cx="378565" cy="259045"/>
    <xdr:sp macro="" textlink="">
      <xdr:nvSpPr>
        <xdr:cNvPr id="745" name="テキスト ボックス 744"/>
        <xdr:cNvSpPr txBox="1"/>
      </xdr:nvSpPr>
      <xdr:spPr>
        <a:xfrm>
          <a:off x="21134017" y="667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39116</xdr:rowOff>
    </xdr:from>
    <xdr:to>
      <xdr:col>29</xdr:col>
      <xdr:colOff>517525</xdr:colOff>
      <xdr:row>38</xdr:row>
      <xdr:rowOff>133495</xdr:rowOff>
    </xdr:to>
    <xdr:cxnSp macro="">
      <xdr:nvCxnSpPr>
        <xdr:cNvPr id="746" name="直線コネクタ 745"/>
        <xdr:cNvCxnSpPr/>
      </xdr:nvCxnSpPr>
      <xdr:spPr>
        <a:xfrm>
          <a:off x="19545300" y="6554216"/>
          <a:ext cx="889000" cy="9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8" name="テキスト ボックス 747"/>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30</xdr:row>
      <xdr:rowOff>145905</xdr:rowOff>
    </xdr:from>
    <xdr:to>
      <xdr:col>28</xdr:col>
      <xdr:colOff>314325</xdr:colOff>
      <xdr:row>38</xdr:row>
      <xdr:rowOff>39116</xdr:rowOff>
    </xdr:to>
    <xdr:cxnSp macro="">
      <xdr:nvCxnSpPr>
        <xdr:cNvPr id="749" name="直線コネクタ 748"/>
        <xdr:cNvCxnSpPr/>
      </xdr:nvCxnSpPr>
      <xdr:spPr>
        <a:xfrm>
          <a:off x="18656300" y="5289405"/>
          <a:ext cx="889000" cy="126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53611</xdr:rowOff>
    </xdr:from>
    <xdr:ext cx="469744" cy="259045"/>
    <xdr:sp macro="" textlink="">
      <xdr:nvSpPr>
        <xdr:cNvPr id="753" name="テキスト ボックス 752"/>
        <xdr:cNvSpPr txBox="1"/>
      </xdr:nvSpPr>
      <xdr:spPr>
        <a:xfrm>
          <a:off x="18421427" y="639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102943</xdr:rowOff>
    </xdr:from>
    <xdr:to>
      <xdr:col>32</xdr:col>
      <xdr:colOff>238125</xdr:colOff>
      <xdr:row>39</xdr:row>
      <xdr:rowOff>33093</xdr:rowOff>
    </xdr:to>
    <xdr:sp macro="" textlink="">
      <xdr:nvSpPr>
        <xdr:cNvPr id="759" name="円/楕円 758"/>
        <xdr:cNvSpPr/>
      </xdr:nvSpPr>
      <xdr:spPr>
        <a:xfrm>
          <a:off x="22110700" y="661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62320</xdr:rowOff>
    </xdr:from>
    <xdr:ext cx="378565" cy="259045"/>
    <xdr:sp macro="" textlink="">
      <xdr:nvSpPr>
        <xdr:cNvPr id="760" name="諸支出金該当値テキスト"/>
        <xdr:cNvSpPr txBox="1"/>
      </xdr:nvSpPr>
      <xdr:spPr>
        <a:xfrm>
          <a:off x="22212300" y="6405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141151</xdr:rowOff>
    </xdr:from>
    <xdr:to>
      <xdr:col>31</xdr:col>
      <xdr:colOff>85725</xdr:colOff>
      <xdr:row>38</xdr:row>
      <xdr:rowOff>71301</xdr:rowOff>
    </xdr:to>
    <xdr:sp macro="" textlink="">
      <xdr:nvSpPr>
        <xdr:cNvPr id="761" name="円/楕円 760"/>
        <xdr:cNvSpPr/>
      </xdr:nvSpPr>
      <xdr:spPr>
        <a:xfrm>
          <a:off x="21272500" y="648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87828</xdr:rowOff>
    </xdr:from>
    <xdr:ext cx="378565" cy="259045"/>
    <xdr:sp macro="" textlink="">
      <xdr:nvSpPr>
        <xdr:cNvPr id="762" name="テキスト ボックス 761"/>
        <xdr:cNvSpPr txBox="1"/>
      </xdr:nvSpPr>
      <xdr:spPr>
        <a:xfrm>
          <a:off x="21134017" y="6260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82695</xdr:rowOff>
    </xdr:from>
    <xdr:to>
      <xdr:col>29</xdr:col>
      <xdr:colOff>568325</xdr:colOff>
      <xdr:row>39</xdr:row>
      <xdr:rowOff>12845</xdr:rowOff>
    </xdr:to>
    <xdr:sp macro="" textlink="">
      <xdr:nvSpPr>
        <xdr:cNvPr id="763" name="円/楕円 762"/>
        <xdr:cNvSpPr/>
      </xdr:nvSpPr>
      <xdr:spPr>
        <a:xfrm>
          <a:off x="20383500" y="65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29372</xdr:rowOff>
    </xdr:from>
    <xdr:ext cx="378565" cy="259045"/>
    <xdr:sp macro="" textlink="">
      <xdr:nvSpPr>
        <xdr:cNvPr id="764" name="テキスト ボックス 763"/>
        <xdr:cNvSpPr txBox="1"/>
      </xdr:nvSpPr>
      <xdr:spPr>
        <a:xfrm>
          <a:off x="20245017" y="6373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159766</xdr:rowOff>
    </xdr:from>
    <xdr:to>
      <xdr:col>28</xdr:col>
      <xdr:colOff>365125</xdr:colOff>
      <xdr:row>38</xdr:row>
      <xdr:rowOff>89916</xdr:rowOff>
    </xdr:to>
    <xdr:sp macro="" textlink="">
      <xdr:nvSpPr>
        <xdr:cNvPr id="765" name="円/楕円 764"/>
        <xdr:cNvSpPr/>
      </xdr:nvSpPr>
      <xdr:spPr>
        <a:xfrm>
          <a:off x="19494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81043</xdr:rowOff>
    </xdr:from>
    <xdr:ext cx="378565" cy="259045"/>
    <xdr:sp macro="" textlink="">
      <xdr:nvSpPr>
        <xdr:cNvPr id="766" name="テキスト ボックス 765"/>
        <xdr:cNvSpPr txBox="1"/>
      </xdr:nvSpPr>
      <xdr:spPr>
        <a:xfrm>
          <a:off x="19356017" y="65961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95105</xdr:rowOff>
    </xdr:from>
    <xdr:to>
      <xdr:col>27</xdr:col>
      <xdr:colOff>161925</xdr:colOff>
      <xdr:row>31</xdr:row>
      <xdr:rowOff>25255</xdr:rowOff>
    </xdr:to>
    <xdr:sp macro="" textlink="">
      <xdr:nvSpPr>
        <xdr:cNvPr id="767" name="円/楕円 766"/>
        <xdr:cNvSpPr/>
      </xdr:nvSpPr>
      <xdr:spPr>
        <a:xfrm>
          <a:off x="18605500" y="523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29</xdr:row>
      <xdr:rowOff>41782</xdr:rowOff>
    </xdr:from>
    <xdr:ext cx="469744" cy="259045"/>
    <xdr:sp macro="" textlink="">
      <xdr:nvSpPr>
        <xdr:cNvPr id="768" name="テキスト ボックス 767"/>
        <xdr:cNvSpPr txBox="1"/>
      </xdr:nvSpPr>
      <xdr:spPr>
        <a:xfrm>
          <a:off x="18421427" y="5013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鹿児島県平均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50">
              <a:latin typeface="ＭＳ Ｐゴシック"/>
            </a:rPr>
            <a:t>・総務費が増加しているのは、本庁舎建設が本格着工したことによる普通建設事業費の増のほか、将来の財政不安や公共施設の新規整備・長寿命化に備えた基金積立が多額となったことが要因である。</a:t>
          </a:r>
          <a:endParaRPr kumimoji="1" lang="en-US" altLang="ja-JP" sz="950">
            <a:latin typeface="ＭＳ Ｐゴシック"/>
          </a:endParaRPr>
        </a:p>
        <a:p>
          <a:r>
            <a:rPr kumimoji="1" lang="ja-JP" altLang="en-US" sz="950">
              <a:latin typeface="ＭＳ Ｐゴシック"/>
            </a:rPr>
            <a:t>・民生費が類似団体平均に比べ高止まりしているのは、福祉事務所設置町であることから生活保護業務等を移管されており、生活保護費や児童扶養手当などの扶助費支出があること要因である。なお、前年度からの減少要因は、口永良部島「新岳」噴火災害に係る災害救助費の減による。</a:t>
          </a:r>
          <a:endParaRPr kumimoji="1" lang="en-US" altLang="ja-JP" sz="950">
            <a:latin typeface="ＭＳ Ｐゴシック"/>
          </a:endParaRPr>
        </a:p>
        <a:p>
          <a:r>
            <a:rPr kumimoji="1" lang="ja-JP" altLang="en-US" sz="950">
              <a:latin typeface="ＭＳ Ｐゴシック"/>
            </a:rPr>
            <a:t>・衛生費も類似団体平均に比べ高止まりしているが、これは、屋久島特有の費用と思われる山岳部における環境保全対策によるものと思われる。人力により山岳部のし尿搬出を継続的に行うことは、屋久島の観光面及び衛生面からも必須事項である。また、廃棄物対策についても、屋久島では環境に配慮した電気溶融によるごみ処理施設を有しており、この施設の維持管理経費に莫大な費用がかかっている。その維持管理費用を削減するために、燃えるごみを細分化していることから、その処理費用及び島外搬出費用が多額となっている。今後の財政運営を進める中で、ごみ処理施設の更新の在り方を検討することは必須である。</a:t>
          </a:r>
          <a:endParaRPr kumimoji="1" lang="en-US" altLang="ja-JP" sz="950">
            <a:latin typeface="ＭＳ Ｐゴシック"/>
          </a:endParaRPr>
        </a:p>
        <a:p>
          <a:r>
            <a:rPr kumimoji="1" lang="ja-JP" altLang="en-US" sz="950">
              <a:latin typeface="ＭＳ Ｐゴシック"/>
            </a:rPr>
            <a:t>・農林水産業費が増加しているのは、種子島周辺漁業対策事業による漁業施設整備の皆増、栗生漁港水産基盤機能保全事業の増、地杉加工センター整備事業補助の皆増など、普通建設事業費の増が要因である。</a:t>
          </a:r>
          <a:endParaRPr kumimoji="1" lang="en-US" altLang="ja-JP" sz="950">
            <a:latin typeface="ＭＳ Ｐゴシック"/>
          </a:endParaRPr>
        </a:p>
        <a:p>
          <a:r>
            <a:rPr kumimoji="1" lang="ja-JP" altLang="en-US" sz="950">
              <a:latin typeface="ＭＳ Ｐゴシック"/>
            </a:rPr>
            <a:t>・消防費が類似団体に比べて高止まりしているのは、住民の居住区域が島の周囲沿岸部であり、消防・救急活動が非常に広範囲にわたることから消防分遣所を２箇所設置しているため、相当の人件費・物件費等（熊毛地区消防組合への負担金）が必要となることが要因である。</a:t>
          </a:r>
          <a:endParaRPr kumimoji="1" lang="en-US" altLang="ja-JP" sz="950">
            <a:latin typeface="ＭＳ Ｐゴシック"/>
          </a:endParaRPr>
        </a:p>
        <a:p>
          <a:r>
            <a:rPr kumimoji="1" lang="ja-JP" altLang="en-US" sz="950">
              <a:latin typeface="ＭＳ Ｐゴシック"/>
            </a:rPr>
            <a:t>・公債費については、平成</a:t>
          </a:r>
          <a:r>
            <a:rPr kumimoji="1" lang="en-US" altLang="ja-JP" sz="950">
              <a:latin typeface="ＭＳ Ｐゴシック"/>
            </a:rPr>
            <a:t>19</a:t>
          </a:r>
          <a:r>
            <a:rPr kumimoji="1" lang="ja-JP" altLang="en-US" sz="950">
              <a:latin typeface="ＭＳ Ｐゴシック"/>
            </a:rPr>
            <a:t>年度の合併前から既に旧町及び広域連合には多額の債務があり、これを承継しているが、翌</a:t>
          </a:r>
          <a:r>
            <a:rPr kumimoji="1" lang="en-US" altLang="ja-JP" sz="950">
              <a:latin typeface="ＭＳ Ｐゴシック"/>
            </a:rPr>
            <a:t>20</a:t>
          </a:r>
          <a:r>
            <a:rPr kumimoji="1" lang="ja-JP" altLang="en-US" sz="950">
              <a:latin typeface="ＭＳ Ｐゴシック"/>
            </a:rPr>
            <a:t>年度に公債費のピークを迎え平成</a:t>
          </a:r>
          <a:r>
            <a:rPr kumimoji="1" lang="en-US" altLang="ja-JP" sz="950">
              <a:latin typeface="ＭＳ Ｐゴシック"/>
            </a:rPr>
            <a:t>22</a:t>
          </a:r>
          <a:r>
            <a:rPr kumimoji="1" lang="ja-JP" altLang="en-US" sz="950">
              <a:latin typeface="ＭＳ Ｐゴシック"/>
            </a:rPr>
            <a:t>年度に実質公債費比率</a:t>
          </a:r>
          <a:r>
            <a:rPr kumimoji="1" lang="en-US" altLang="ja-JP" sz="950">
              <a:latin typeface="ＭＳ Ｐゴシック"/>
            </a:rPr>
            <a:t>18</a:t>
          </a:r>
          <a:r>
            <a:rPr kumimoji="1" lang="ja-JP" altLang="en-US" sz="950">
              <a:latin typeface="ＭＳ Ｐゴシック"/>
            </a:rPr>
            <a:t>％超えにより、公債費負担適正化計画を策定することとなった。計画策定後は、新規地方債の発行抑制に取り組んだことにより、２年で</a:t>
          </a:r>
          <a:r>
            <a:rPr kumimoji="1" lang="en-US" altLang="ja-JP" sz="950">
              <a:latin typeface="ＭＳ Ｐゴシック"/>
            </a:rPr>
            <a:t>18</a:t>
          </a:r>
          <a:r>
            <a:rPr kumimoji="1" lang="ja-JP" altLang="en-US" sz="950">
              <a:latin typeface="ＭＳ Ｐゴシック"/>
            </a:rPr>
            <a:t>％を下回ることとなった。その後も引き続き抑制に努めているため年々減少してはいるが、類似団体平均と比べて突出している状況である。</a:t>
          </a:r>
          <a:endParaRPr kumimoji="1" lang="en-US" altLang="ja-JP" sz="95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　財政基盤が弱く、基金残高も少額であったため、平成</a:t>
          </a:r>
          <a:r>
            <a:rPr kumimoji="1" lang="en-US" altLang="ja-JP" sz="1050">
              <a:latin typeface="ＭＳ ゴシック" pitchFamily="49" charset="-128"/>
              <a:ea typeface="ＭＳ ゴシック" pitchFamily="49" charset="-128"/>
            </a:rPr>
            <a:t>19</a:t>
          </a:r>
          <a:r>
            <a:rPr kumimoji="1" lang="ja-JP" altLang="en-US" sz="1050">
              <a:latin typeface="ＭＳ ゴシック" pitchFamily="49" charset="-128"/>
              <a:ea typeface="ＭＳ ゴシック" pitchFamily="49" charset="-128"/>
            </a:rPr>
            <a:t>年度の合併以降、普通交付税が一本算定となる平成</a:t>
          </a:r>
          <a:r>
            <a:rPr kumimoji="1" lang="en-US" altLang="ja-JP" sz="1050">
              <a:latin typeface="ＭＳ ゴシック" pitchFamily="49" charset="-128"/>
              <a:ea typeface="ＭＳ ゴシック" pitchFamily="49" charset="-128"/>
            </a:rPr>
            <a:t>32</a:t>
          </a:r>
          <a:r>
            <a:rPr kumimoji="1" lang="ja-JP" altLang="en-US" sz="1050">
              <a:latin typeface="ＭＳ ゴシック" pitchFamily="49" charset="-128"/>
              <a:ea typeface="ＭＳ ゴシック" pitchFamily="49" charset="-128"/>
            </a:rPr>
            <a:t>年度以降の財政不安に備え、決算剰余金を中心に財政調整基金の積み立てに努めている。今後はこれまでのような積み立ては厳しいものがあるので、行財政改革の取組を一層推進して歳出削減に努めなければならない。</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実質収支は、普通建設事業の翌年度繰越増加により、これに伴う翌年度繰越財源が増加したことなどから</a:t>
          </a:r>
          <a:r>
            <a:rPr kumimoji="1" lang="en-US" altLang="ja-JP" sz="1050">
              <a:latin typeface="ＭＳ ゴシック" pitchFamily="49" charset="-128"/>
              <a:ea typeface="ＭＳ ゴシック" pitchFamily="49" charset="-128"/>
            </a:rPr>
            <a:t>1.1</a:t>
          </a:r>
          <a:r>
            <a:rPr kumimoji="1" lang="ja-JP" altLang="en-US" sz="1050">
              <a:latin typeface="ＭＳ ゴシック" pitchFamily="49" charset="-128"/>
              <a:ea typeface="ＭＳ ゴシック" pitchFamily="49" charset="-128"/>
            </a:rPr>
            <a:t>％減少したが、事業厳選と歳出削減に取り組んでいることから黒字を確保している。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　実質単年度収支についても、取崩し額を上回る財政調整基金の積み立てにより黒字を確保しているが、普通交付税の合併算定替え終了後は赤字転換も危惧されるため、行財政改革の推進による歳出削減を図り、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鹿児島県屋久島町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多額の累積赤字を保有していたことで、経営健全化計画を策定していた簡易水道事業及び船舶事業において、平成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年度に資金不足の解消がされたことにより、赤字が解消されている。</a:t>
          </a:r>
        </a:p>
        <a:p>
          <a:r>
            <a:rPr kumimoji="1" lang="ja-JP" altLang="en-US" sz="1400">
              <a:latin typeface="ＭＳ ゴシック" pitchFamily="49" charset="-128"/>
              <a:ea typeface="ＭＳ ゴシック" pitchFamily="49" charset="-128"/>
            </a:rPr>
            <a:t>　介護保険以外の特別会計で黒字も赤字も発生していないのは、歳入歳出決算を同額になるよう繰入金を調整し、赤字額を一般会計が負担しているためである。</a:t>
          </a:r>
        </a:p>
        <a:p>
          <a:r>
            <a:rPr kumimoji="1" lang="ja-JP" altLang="en-US" sz="1400">
              <a:latin typeface="ＭＳ ゴシック" pitchFamily="49" charset="-128"/>
              <a:ea typeface="ＭＳ ゴシック" pitchFamily="49" charset="-128"/>
            </a:rPr>
            <a:t>　今後も引き続き、町全体として健全な財政運営を図るよう取り組んでいくとともに、各公営企業及び公営事業の経営を精査し、過度な一般会計負担を解消していきたい。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11017806</v>
      </c>
      <c r="BO4" s="411"/>
      <c r="BP4" s="411"/>
      <c r="BQ4" s="411"/>
      <c r="BR4" s="411"/>
      <c r="BS4" s="411"/>
      <c r="BT4" s="411"/>
      <c r="BU4" s="412"/>
      <c r="BV4" s="410">
        <v>10676970</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7.8</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10512632</v>
      </c>
      <c r="BO5" s="416"/>
      <c r="BP5" s="416"/>
      <c r="BQ5" s="416"/>
      <c r="BR5" s="416"/>
      <c r="BS5" s="416"/>
      <c r="BT5" s="416"/>
      <c r="BU5" s="417"/>
      <c r="BV5" s="415">
        <v>10151982</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89</v>
      </c>
      <c r="CU5" s="386"/>
      <c r="CV5" s="386"/>
      <c r="CW5" s="386"/>
      <c r="CX5" s="386"/>
      <c r="CY5" s="386"/>
      <c r="CZ5" s="386"/>
      <c r="DA5" s="387"/>
      <c r="DB5" s="385">
        <v>90.4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505174</v>
      </c>
      <c r="BO6" s="416"/>
      <c r="BP6" s="416"/>
      <c r="BQ6" s="416"/>
      <c r="BR6" s="416"/>
      <c r="BS6" s="416"/>
      <c r="BT6" s="416"/>
      <c r="BU6" s="417"/>
      <c r="BV6" s="415">
        <v>524988</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92.7</v>
      </c>
      <c r="CU6" s="562"/>
      <c r="CV6" s="562"/>
      <c r="CW6" s="562"/>
      <c r="CX6" s="562"/>
      <c r="CY6" s="562"/>
      <c r="CZ6" s="562"/>
      <c r="DA6" s="563"/>
      <c r="DB6" s="561">
        <v>95.1</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107909</v>
      </c>
      <c r="BO7" s="416"/>
      <c r="BP7" s="416"/>
      <c r="BQ7" s="416"/>
      <c r="BR7" s="416"/>
      <c r="BS7" s="416"/>
      <c r="BT7" s="416"/>
      <c r="BU7" s="417"/>
      <c r="BV7" s="415">
        <v>55890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5966907</v>
      </c>
      <c r="CU7" s="416"/>
      <c r="CV7" s="416"/>
      <c r="CW7" s="416"/>
      <c r="CX7" s="416"/>
      <c r="CY7" s="416"/>
      <c r="CZ7" s="416"/>
      <c r="DA7" s="417"/>
      <c r="DB7" s="415">
        <v>6042035</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397265</v>
      </c>
      <c r="BO8" s="416"/>
      <c r="BP8" s="416"/>
      <c r="BQ8" s="416"/>
      <c r="BR8" s="416"/>
      <c r="BS8" s="416"/>
      <c r="BT8" s="416"/>
      <c r="BU8" s="417"/>
      <c r="BV8" s="415">
        <v>469098</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0.25</v>
      </c>
      <c r="CU8" s="525"/>
      <c r="CV8" s="525"/>
      <c r="CW8" s="525"/>
      <c r="CX8" s="525"/>
      <c r="CY8" s="525"/>
      <c r="CZ8" s="525"/>
      <c r="DA8" s="526"/>
      <c r="DB8" s="524">
        <v>0.25</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12913</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-71833</v>
      </c>
      <c r="BO9" s="416"/>
      <c r="BP9" s="416"/>
      <c r="BQ9" s="416"/>
      <c r="BR9" s="416"/>
      <c r="BS9" s="416"/>
      <c r="BT9" s="416"/>
      <c r="BU9" s="417"/>
      <c r="BV9" s="415">
        <v>188514</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21.2</v>
      </c>
      <c r="CU9" s="386"/>
      <c r="CV9" s="386"/>
      <c r="CW9" s="386"/>
      <c r="CX9" s="386"/>
      <c r="CY9" s="386"/>
      <c r="CZ9" s="386"/>
      <c r="DA9" s="387"/>
      <c r="DB9" s="385">
        <v>21.3</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102</v>
      </c>
      <c r="M10" s="389"/>
      <c r="N10" s="389"/>
      <c r="O10" s="389"/>
      <c r="P10" s="389"/>
      <c r="Q10" s="390"/>
      <c r="R10" s="391">
        <v>13589</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507397</v>
      </c>
      <c r="BO10" s="416"/>
      <c r="BP10" s="416"/>
      <c r="BQ10" s="416"/>
      <c r="BR10" s="416"/>
      <c r="BS10" s="416"/>
      <c r="BT10" s="416"/>
      <c r="BU10" s="417"/>
      <c r="BV10" s="415">
        <v>320000</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12965</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v>48484</v>
      </c>
      <c r="BO12" s="416"/>
      <c r="BP12" s="416"/>
      <c r="BQ12" s="416"/>
      <c r="BR12" s="416"/>
      <c r="BS12" s="416"/>
      <c r="BT12" s="416"/>
      <c r="BU12" s="417"/>
      <c r="BV12" s="415">
        <v>199400</v>
      </c>
      <c r="BW12" s="416"/>
      <c r="BX12" s="416"/>
      <c r="BY12" s="416"/>
      <c r="BZ12" s="416"/>
      <c r="CA12" s="416"/>
      <c r="CB12" s="416"/>
      <c r="CC12" s="417"/>
      <c r="CD12" s="424" t="s">
        <v>121</v>
      </c>
      <c r="CE12" s="425"/>
      <c r="CF12" s="425"/>
      <c r="CG12" s="425"/>
      <c r="CH12" s="425"/>
      <c r="CI12" s="425"/>
      <c r="CJ12" s="425"/>
      <c r="CK12" s="425"/>
      <c r="CL12" s="425"/>
      <c r="CM12" s="425"/>
      <c r="CN12" s="425"/>
      <c r="CO12" s="425"/>
      <c r="CP12" s="425"/>
      <c r="CQ12" s="425"/>
      <c r="CR12" s="425"/>
      <c r="CS12" s="426"/>
      <c r="CT12" s="524" t="s">
        <v>122</v>
      </c>
      <c r="CU12" s="525"/>
      <c r="CV12" s="525"/>
      <c r="CW12" s="525"/>
      <c r="CX12" s="525"/>
      <c r="CY12" s="525"/>
      <c r="CZ12" s="525"/>
      <c r="DA12" s="526"/>
      <c r="DB12" s="524" t="s">
        <v>122</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12876</v>
      </c>
      <c r="S13" s="517"/>
      <c r="T13" s="517"/>
      <c r="U13" s="517"/>
      <c r="V13" s="518"/>
      <c r="W13" s="504" t="s">
        <v>124</v>
      </c>
      <c r="X13" s="428"/>
      <c r="Y13" s="428"/>
      <c r="Z13" s="428"/>
      <c r="AA13" s="428"/>
      <c r="AB13" s="429"/>
      <c r="AC13" s="391">
        <v>771</v>
      </c>
      <c r="AD13" s="392"/>
      <c r="AE13" s="392"/>
      <c r="AF13" s="392"/>
      <c r="AG13" s="393"/>
      <c r="AH13" s="391">
        <v>882</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387080</v>
      </c>
      <c r="BO13" s="416"/>
      <c r="BP13" s="416"/>
      <c r="BQ13" s="416"/>
      <c r="BR13" s="416"/>
      <c r="BS13" s="416"/>
      <c r="BT13" s="416"/>
      <c r="BU13" s="417"/>
      <c r="BV13" s="415">
        <v>309114</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14.4</v>
      </c>
      <c r="CU13" s="386"/>
      <c r="CV13" s="386"/>
      <c r="CW13" s="386"/>
      <c r="CX13" s="386"/>
      <c r="CY13" s="386"/>
      <c r="CZ13" s="386"/>
      <c r="DA13" s="387"/>
      <c r="DB13" s="385">
        <v>15.1</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13162</v>
      </c>
      <c r="S14" s="517"/>
      <c r="T14" s="517"/>
      <c r="U14" s="517"/>
      <c r="V14" s="518"/>
      <c r="W14" s="519"/>
      <c r="X14" s="431"/>
      <c r="Y14" s="431"/>
      <c r="Z14" s="431"/>
      <c r="AA14" s="431"/>
      <c r="AB14" s="432"/>
      <c r="AC14" s="509">
        <v>11.9</v>
      </c>
      <c r="AD14" s="510"/>
      <c r="AE14" s="510"/>
      <c r="AF14" s="510"/>
      <c r="AG14" s="511"/>
      <c r="AH14" s="509">
        <v>13.2</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33.4</v>
      </c>
      <c r="CU14" s="488"/>
      <c r="CV14" s="488"/>
      <c r="CW14" s="488"/>
      <c r="CX14" s="488"/>
      <c r="CY14" s="488"/>
      <c r="CZ14" s="488"/>
      <c r="DA14" s="489"/>
      <c r="DB14" s="520">
        <v>61.9</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13077</v>
      </c>
      <c r="S15" s="517"/>
      <c r="T15" s="517"/>
      <c r="U15" s="517"/>
      <c r="V15" s="518"/>
      <c r="W15" s="504" t="s">
        <v>130</v>
      </c>
      <c r="X15" s="428"/>
      <c r="Y15" s="428"/>
      <c r="Z15" s="428"/>
      <c r="AA15" s="428"/>
      <c r="AB15" s="429"/>
      <c r="AC15" s="391">
        <v>995</v>
      </c>
      <c r="AD15" s="392"/>
      <c r="AE15" s="392"/>
      <c r="AF15" s="392"/>
      <c r="AG15" s="393"/>
      <c r="AH15" s="391">
        <v>996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1280130</v>
      </c>
      <c r="BO15" s="411"/>
      <c r="BP15" s="411"/>
      <c r="BQ15" s="411"/>
      <c r="BR15" s="411"/>
      <c r="BS15" s="411"/>
      <c r="BT15" s="411"/>
      <c r="BU15" s="412"/>
      <c r="BV15" s="410">
        <v>1244785</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15.4</v>
      </c>
      <c r="AD16" s="510"/>
      <c r="AE16" s="510"/>
      <c r="AF16" s="510"/>
      <c r="AG16" s="511"/>
      <c r="AH16" s="509">
        <v>15</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5064356</v>
      </c>
      <c r="BO16" s="416"/>
      <c r="BP16" s="416"/>
      <c r="BQ16" s="416"/>
      <c r="BR16" s="416"/>
      <c r="BS16" s="416"/>
      <c r="BT16" s="416"/>
      <c r="BU16" s="417"/>
      <c r="BV16" s="415">
        <v>4936790</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4712</v>
      </c>
      <c r="AD17" s="392"/>
      <c r="AE17" s="392"/>
      <c r="AF17" s="392"/>
      <c r="AG17" s="393"/>
      <c r="AH17" s="391">
        <v>4779</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1616256</v>
      </c>
      <c r="BO17" s="416"/>
      <c r="BP17" s="416"/>
      <c r="BQ17" s="416"/>
      <c r="BR17" s="416"/>
      <c r="BS17" s="416"/>
      <c r="BT17" s="416"/>
      <c r="BU17" s="417"/>
      <c r="BV17" s="415">
        <v>1565393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139</v>
      </c>
      <c r="C18" s="478"/>
      <c r="D18" s="478"/>
      <c r="E18" s="479"/>
      <c r="F18" s="479"/>
      <c r="G18" s="479"/>
      <c r="H18" s="479"/>
      <c r="I18" s="479"/>
      <c r="J18" s="479"/>
      <c r="K18" s="479"/>
      <c r="L18" s="480">
        <v>540.48</v>
      </c>
      <c r="M18" s="480"/>
      <c r="N18" s="480"/>
      <c r="O18" s="480"/>
      <c r="P18" s="480"/>
      <c r="Q18" s="480"/>
      <c r="R18" s="481"/>
      <c r="S18" s="481"/>
      <c r="T18" s="481"/>
      <c r="U18" s="481"/>
      <c r="V18" s="482"/>
      <c r="W18" s="496"/>
      <c r="X18" s="497"/>
      <c r="Y18" s="497"/>
      <c r="Z18" s="497"/>
      <c r="AA18" s="497"/>
      <c r="AB18" s="505"/>
      <c r="AC18" s="379">
        <v>72.7</v>
      </c>
      <c r="AD18" s="380"/>
      <c r="AE18" s="380"/>
      <c r="AF18" s="380"/>
      <c r="AG18" s="483"/>
      <c r="AH18" s="379">
        <v>71.8</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5419936</v>
      </c>
      <c r="BO18" s="416"/>
      <c r="BP18" s="416"/>
      <c r="BQ18" s="416"/>
      <c r="BR18" s="416"/>
      <c r="BS18" s="416"/>
      <c r="BT18" s="416"/>
      <c r="BU18" s="417"/>
      <c r="BV18" s="415">
        <v>5626475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141</v>
      </c>
      <c r="C19" s="478"/>
      <c r="D19" s="478"/>
      <c r="E19" s="479"/>
      <c r="F19" s="479"/>
      <c r="G19" s="479"/>
      <c r="H19" s="479"/>
      <c r="I19" s="479"/>
      <c r="J19" s="479"/>
      <c r="K19" s="479"/>
      <c r="L19" s="485">
        <v>24</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7316965</v>
      </c>
      <c r="BO19" s="416"/>
      <c r="BP19" s="416"/>
      <c r="BQ19" s="416"/>
      <c r="BR19" s="416"/>
      <c r="BS19" s="416"/>
      <c r="BT19" s="416"/>
      <c r="BU19" s="417"/>
      <c r="BV19" s="415">
        <v>7375621</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143</v>
      </c>
      <c r="C20" s="478"/>
      <c r="D20" s="478"/>
      <c r="E20" s="479"/>
      <c r="F20" s="479"/>
      <c r="G20" s="479"/>
      <c r="H20" s="479"/>
      <c r="I20" s="479"/>
      <c r="J20" s="479"/>
      <c r="K20" s="479"/>
      <c r="L20" s="485">
        <v>6133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12158720</v>
      </c>
      <c r="BO23" s="416"/>
      <c r="BP23" s="416"/>
      <c r="BQ23" s="416"/>
      <c r="BR23" s="416"/>
      <c r="BS23" s="416"/>
      <c r="BT23" s="416"/>
      <c r="BU23" s="417"/>
      <c r="BV23" s="415">
        <v>12766552</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152</v>
      </c>
      <c r="F24" s="389"/>
      <c r="G24" s="389"/>
      <c r="H24" s="389"/>
      <c r="I24" s="389"/>
      <c r="J24" s="389"/>
      <c r="K24" s="390"/>
      <c r="L24" s="391">
        <v>1</v>
      </c>
      <c r="M24" s="392"/>
      <c r="N24" s="392"/>
      <c r="O24" s="392"/>
      <c r="P24" s="393"/>
      <c r="Q24" s="391">
        <v>7610</v>
      </c>
      <c r="R24" s="392"/>
      <c r="S24" s="392"/>
      <c r="T24" s="392"/>
      <c r="U24" s="392"/>
      <c r="V24" s="393"/>
      <c r="W24" s="457"/>
      <c r="X24" s="448"/>
      <c r="Y24" s="449"/>
      <c r="Z24" s="388" t="s">
        <v>153</v>
      </c>
      <c r="AA24" s="389"/>
      <c r="AB24" s="389"/>
      <c r="AC24" s="389"/>
      <c r="AD24" s="389"/>
      <c r="AE24" s="389"/>
      <c r="AF24" s="389"/>
      <c r="AG24" s="390"/>
      <c r="AH24" s="391">
        <v>148</v>
      </c>
      <c r="AI24" s="392"/>
      <c r="AJ24" s="392"/>
      <c r="AK24" s="392"/>
      <c r="AL24" s="393"/>
      <c r="AM24" s="391">
        <v>447404</v>
      </c>
      <c r="AN24" s="392"/>
      <c r="AO24" s="392"/>
      <c r="AP24" s="392"/>
      <c r="AQ24" s="392"/>
      <c r="AR24" s="393"/>
      <c r="AS24" s="391">
        <v>3023</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8525455</v>
      </c>
      <c r="BO24" s="416"/>
      <c r="BP24" s="416"/>
      <c r="BQ24" s="416"/>
      <c r="BR24" s="416"/>
      <c r="BS24" s="416"/>
      <c r="BT24" s="416"/>
      <c r="BU24" s="417"/>
      <c r="BV24" s="415">
        <v>8772369</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155</v>
      </c>
      <c r="F25" s="389"/>
      <c r="G25" s="389"/>
      <c r="H25" s="389"/>
      <c r="I25" s="389"/>
      <c r="J25" s="389"/>
      <c r="K25" s="390"/>
      <c r="L25" s="391">
        <v>1</v>
      </c>
      <c r="M25" s="392"/>
      <c r="N25" s="392"/>
      <c r="O25" s="392"/>
      <c r="P25" s="393"/>
      <c r="Q25" s="391">
        <v>6000</v>
      </c>
      <c r="R25" s="392"/>
      <c r="S25" s="392"/>
      <c r="T25" s="392"/>
      <c r="U25" s="392"/>
      <c r="V25" s="393"/>
      <c r="W25" s="457"/>
      <c r="X25" s="448"/>
      <c r="Y25" s="449"/>
      <c r="Z25" s="388" t="s">
        <v>156</v>
      </c>
      <c r="AA25" s="389"/>
      <c r="AB25" s="389"/>
      <c r="AC25" s="389"/>
      <c r="AD25" s="389"/>
      <c r="AE25" s="389"/>
      <c r="AF25" s="389"/>
      <c r="AG25" s="390"/>
      <c r="AH25" s="391" t="s">
        <v>122</v>
      </c>
      <c r="AI25" s="392"/>
      <c r="AJ25" s="392"/>
      <c r="AK25" s="392"/>
      <c r="AL25" s="393"/>
      <c r="AM25" s="391" t="s">
        <v>122</v>
      </c>
      <c r="AN25" s="392"/>
      <c r="AO25" s="392"/>
      <c r="AP25" s="392"/>
      <c r="AQ25" s="392"/>
      <c r="AR25" s="393"/>
      <c r="AS25" s="391" t="s">
        <v>122</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941089</v>
      </c>
      <c r="BO25" s="411"/>
      <c r="BP25" s="411"/>
      <c r="BQ25" s="411"/>
      <c r="BR25" s="411"/>
      <c r="BS25" s="411"/>
      <c r="BT25" s="411"/>
      <c r="BU25" s="412"/>
      <c r="BV25" s="410">
        <v>1090044</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158</v>
      </c>
      <c r="F26" s="389"/>
      <c r="G26" s="389"/>
      <c r="H26" s="389"/>
      <c r="I26" s="389"/>
      <c r="J26" s="389"/>
      <c r="K26" s="390"/>
      <c r="L26" s="391">
        <v>1</v>
      </c>
      <c r="M26" s="392"/>
      <c r="N26" s="392"/>
      <c r="O26" s="392"/>
      <c r="P26" s="393"/>
      <c r="Q26" s="391">
        <v>5670</v>
      </c>
      <c r="R26" s="392"/>
      <c r="S26" s="392"/>
      <c r="T26" s="392"/>
      <c r="U26" s="392"/>
      <c r="V26" s="393"/>
      <c r="W26" s="457"/>
      <c r="X26" s="448"/>
      <c r="Y26" s="449"/>
      <c r="Z26" s="388" t="s">
        <v>159</v>
      </c>
      <c r="AA26" s="470"/>
      <c r="AB26" s="470"/>
      <c r="AC26" s="470"/>
      <c r="AD26" s="470"/>
      <c r="AE26" s="470"/>
      <c r="AF26" s="470"/>
      <c r="AG26" s="471"/>
      <c r="AH26" s="391">
        <v>2</v>
      </c>
      <c r="AI26" s="392"/>
      <c r="AJ26" s="392"/>
      <c r="AK26" s="392"/>
      <c r="AL26" s="393"/>
      <c r="AM26" s="391" t="s">
        <v>160</v>
      </c>
      <c r="AN26" s="392"/>
      <c r="AO26" s="392"/>
      <c r="AP26" s="392"/>
      <c r="AQ26" s="392"/>
      <c r="AR26" s="393"/>
      <c r="AS26" s="391" t="s">
        <v>160</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122</v>
      </c>
      <c r="BO26" s="416"/>
      <c r="BP26" s="416"/>
      <c r="BQ26" s="416"/>
      <c r="BR26" s="416"/>
      <c r="BS26" s="416"/>
      <c r="BT26" s="416"/>
      <c r="BU26" s="417"/>
      <c r="BV26" s="415" t="s">
        <v>122</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3040</v>
      </c>
      <c r="R27" s="392"/>
      <c r="S27" s="392"/>
      <c r="T27" s="392"/>
      <c r="U27" s="392"/>
      <c r="V27" s="393"/>
      <c r="W27" s="457"/>
      <c r="X27" s="448"/>
      <c r="Y27" s="449"/>
      <c r="Z27" s="388" t="s">
        <v>163</v>
      </c>
      <c r="AA27" s="389"/>
      <c r="AB27" s="389"/>
      <c r="AC27" s="389"/>
      <c r="AD27" s="389"/>
      <c r="AE27" s="389"/>
      <c r="AF27" s="389"/>
      <c r="AG27" s="390"/>
      <c r="AH27" s="391">
        <v>5</v>
      </c>
      <c r="AI27" s="392"/>
      <c r="AJ27" s="392"/>
      <c r="AK27" s="392"/>
      <c r="AL27" s="393"/>
      <c r="AM27" s="391">
        <v>20839</v>
      </c>
      <c r="AN27" s="392"/>
      <c r="AO27" s="392"/>
      <c r="AP27" s="392"/>
      <c r="AQ27" s="392"/>
      <c r="AR27" s="393"/>
      <c r="AS27" s="391">
        <v>4168</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136210</v>
      </c>
      <c r="BO27" s="419"/>
      <c r="BP27" s="419"/>
      <c r="BQ27" s="419"/>
      <c r="BR27" s="419"/>
      <c r="BS27" s="419"/>
      <c r="BT27" s="419"/>
      <c r="BU27" s="420"/>
      <c r="BV27" s="418">
        <v>136209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2510</v>
      </c>
      <c r="R28" s="392"/>
      <c r="S28" s="392"/>
      <c r="T28" s="392"/>
      <c r="U28" s="392"/>
      <c r="V28" s="393"/>
      <c r="W28" s="457"/>
      <c r="X28" s="448"/>
      <c r="Y28" s="449"/>
      <c r="Z28" s="388" t="s">
        <v>166</v>
      </c>
      <c r="AA28" s="389"/>
      <c r="AB28" s="389"/>
      <c r="AC28" s="389"/>
      <c r="AD28" s="389"/>
      <c r="AE28" s="389"/>
      <c r="AF28" s="389"/>
      <c r="AG28" s="390"/>
      <c r="AH28" s="391" t="s">
        <v>122</v>
      </c>
      <c r="AI28" s="392"/>
      <c r="AJ28" s="392"/>
      <c r="AK28" s="392"/>
      <c r="AL28" s="393"/>
      <c r="AM28" s="391" t="s">
        <v>122</v>
      </c>
      <c r="AN28" s="392"/>
      <c r="AO28" s="392"/>
      <c r="AP28" s="392"/>
      <c r="AQ28" s="392"/>
      <c r="AR28" s="393"/>
      <c r="AS28" s="391" t="s">
        <v>122</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2045130</v>
      </c>
      <c r="BO28" s="411"/>
      <c r="BP28" s="411"/>
      <c r="BQ28" s="411"/>
      <c r="BR28" s="411"/>
      <c r="BS28" s="411"/>
      <c r="BT28" s="411"/>
      <c r="BU28" s="412"/>
      <c r="BV28" s="410">
        <v>1586217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14</v>
      </c>
      <c r="M29" s="392"/>
      <c r="N29" s="392"/>
      <c r="O29" s="392"/>
      <c r="P29" s="393"/>
      <c r="Q29" s="391">
        <v>2280</v>
      </c>
      <c r="R29" s="392"/>
      <c r="S29" s="392"/>
      <c r="T29" s="392"/>
      <c r="U29" s="392"/>
      <c r="V29" s="393"/>
      <c r="W29" s="458"/>
      <c r="X29" s="459"/>
      <c r="Y29" s="460"/>
      <c r="Z29" s="388" t="s">
        <v>170</v>
      </c>
      <c r="AA29" s="389"/>
      <c r="AB29" s="389"/>
      <c r="AC29" s="389"/>
      <c r="AD29" s="389"/>
      <c r="AE29" s="389"/>
      <c r="AF29" s="389"/>
      <c r="AG29" s="390"/>
      <c r="AH29" s="391">
        <v>153</v>
      </c>
      <c r="AI29" s="392"/>
      <c r="AJ29" s="392"/>
      <c r="AK29" s="392"/>
      <c r="AL29" s="393"/>
      <c r="AM29" s="391">
        <v>468243</v>
      </c>
      <c r="AN29" s="392"/>
      <c r="AO29" s="392"/>
      <c r="AP29" s="392"/>
      <c r="AQ29" s="392"/>
      <c r="AR29" s="393"/>
      <c r="AS29" s="391">
        <v>3060</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243149</v>
      </c>
      <c r="BO29" s="416"/>
      <c r="BP29" s="416"/>
      <c r="BQ29" s="416"/>
      <c r="BR29" s="416"/>
      <c r="BS29" s="416"/>
      <c r="BT29" s="416"/>
      <c r="BU29" s="417"/>
      <c r="BV29" s="415">
        <v>103131</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97.1</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984294</v>
      </c>
      <c r="BO30" s="419"/>
      <c r="BP30" s="419"/>
      <c r="BQ30" s="419"/>
      <c r="BR30" s="419"/>
      <c r="BS30" s="419"/>
      <c r="BT30" s="419"/>
      <c r="BU30" s="420"/>
      <c r="BV30" s="418">
        <v>887718</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屋久島町国民健康保険事業特別会計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IF('各会計、関係団体の財政状況及び健全化判断比率'!B31="","",'各会計、関係団体の財政状況及び健全化判断比率'!B31)</f>
        <v>屋久島町簡易水道事業特別会計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9</v>
      </c>
      <c r="BX34" s="375"/>
      <c r="BY34" s="374" t="str">
        <f>IF('各会計、関係団体の財政状況及び健全化判断比率'!B68="","",'各会計、関係団体の財政状況及び健全化判断比率'!B68)</f>
        <v>熊毛地区消防組合　一般会計</v>
      </c>
      <c r="BZ34" s="374"/>
      <c r="CA34" s="374"/>
      <c r="CB34" s="374"/>
      <c r="CC34" s="374"/>
      <c r="CD34" s="374"/>
      <c r="CE34" s="374"/>
      <c r="CF34" s="374"/>
      <c r="CG34" s="374"/>
      <c r="CH34" s="374"/>
      <c r="CI34" s="374"/>
      <c r="CJ34" s="374"/>
      <c r="CK34" s="374"/>
      <c r="CL34" s="374"/>
      <c r="CM34" s="374"/>
      <c r="CN34" s="167"/>
      <c r="CO34" s="375">
        <f>IF(CQ34="","",MAX(C34:D43,U34:V43,AM34:AN43,BE34:BF43,BW34:BX43)+1)</f>
        <v>13</v>
      </c>
      <c r="CP34" s="375"/>
      <c r="CQ34" s="374" t="str">
        <f>IF('各会計、関係団体の財政状況及び健全化判断比率'!BS7="","",'各会計、関係団体の財政状況及び健全化判断比率'!BS7)</f>
        <v>屋久島森林組合</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屋久島町診療所事業特別会計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屋久島町介護保険事業特別会計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IF('各会計、関係団体の財政状況及び健全化判断比率'!B32="","",'各会計、関係団体の財政状況及び健全化判断比率'!B32)</f>
        <v>屋久島町農業集落排水事業特別会計</v>
      </c>
      <c r="BH35" s="374"/>
      <c r="BI35" s="374"/>
      <c r="BJ35" s="374"/>
      <c r="BK35" s="374"/>
      <c r="BL35" s="374"/>
      <c r="BM35" s="374"/>
      <c r="BN35" s="374"/>
      <c r="BO35" s="374"/>
      <c r="BP35" s="374"/>
      <c r="BQ35" s="374"/>
      <c r="BR35" s="374"/>
      <c r="BS35" s="374"/>
      <c r="BT35" s="374"/>
      <c r="BU35" s="374"/>
      <c r="BV35" s="167"/>
      <c r="BW35" s="375">
        <f t="shared" ref="BW35:BW43" si="2">IF(BY35="","",BW34+1)</f>
        <v>10</v>
      </c>
      <c r="BX35" s="375"/>
      <c r="BY35" s="374" t="str">
        <f>IF('各会計、関係団体の財政状況及び健全化判断比率'!B69="","",'各会計、関係団体の財政状況及び健全化判断比率'!B69)</f>
        <v>鹿児島県市町村総合事務組合　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屋久島町後期高齢者医療事業特別会計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8</v>
      </c>
      <c r="BF36" s="375"/>
      <c r="BG36" s="374" t="str">
        <f>IF('各会計、関係団体の財政状況及び健全化判断比率'!B33="","",'各会計、関係団体の財政状況及び健全化判断比率'!B33)</f>
        <v>屋久島町船舶事業特別会計</v>
      </c>
      <c r="BH36" s="374"/>
      <c r="BI36" s="374"/>
      <c r="BJ36" s="374"/>
      <c r="BK36" s="374"/>
      <c r="BL36" s="374"/>
      <c r="BM36" s="374"/>
      <c r="BN36" s="374"/>
      <c r="BO36" s="374"/>
      <c r="BP36" s="374"/>
      <c r="BQ36" s="374"/>
      <c r="BR36" s="374"/>
      <c r="BS36" s="374"/>
      <c r="BT36" s="374"/>
      <c r="BU36" s="374"/>
      <c r="BV36" s="167"/>
      <c r="BW36" s="375">
        <f t="shared" si="2"/>
        <v>11</v>
      </c>
      <c r="BX36" s="375"/>
      <c r="BY36" s="374" t="str">
        <f>IF('各会計、関係団体の財政状況及び健全化判断比率'!B70="","",'各会計、関係団体の財政状況及び健全化判断比率'!B70)</f>
        <v>鹿児島県後期高齢者医療広域連合　一般会計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12</v>
      </c>
      <c r="BX37" s="375"/>
      <c r="BY37" s="374" t="str">
        <f>IF('各会計、関係団体の財政状況及び健全化判断比率'!B71="","",'各会計、関係団体の財政状況及び健全化判断比率'!B71)</f>
        <v>鹿児島県後期高齢者医療広域連合　後期高齢者医療特別会計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t="str">
        <f t="shared" si="2"/>
        <v/>
      </c>
      <c r="BX38" s="375"/>
      <c r="BY38" s="374" t="str">
        <f>IF('各会計、関係団体の財政状況及び健全化判断比率'!B72="","",'各会計、関係団体の財政状況及び健全化判断比率'!B72)</f>
        <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t="str">
        <f t="shared" si="2"/>
        <v/>
      </c>
      <c r="BX39" s="375"/>
      <c r="BY39" s="374" t="str">
        <f>IF('各会計、関係団体の財政状況及び健全化判断比率'!B73="","",'各会計、関係団体の財政状況及び健全化判断比率'!B73)</f>
        <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c r="A34" s="22"/>
      <c r="B34" s="31"/>
      <c r="C34" s="1184" t="s">
        <v>527</v>
      </c>
      <c r="D34" s="1184"/>
      <c r="E34" s="1185"/>
      <c r="F34" s="32">
        <v>4.88</v>
      </c>
      <c r="G34" s="33">
        <v>6.42</v>
      </c>
      <c r="H34" s="33">
        <v>4.6900000000000004</v>
      </c>
      <c r="I34" s="33">
        <v>7.76</v>
      </c>
      <c r="J34" s="34">
        <v>6.65</v>
      </c>
      <c r="K34" s="22"/>
      <c r="L34" s="22"/>
      <c r="M34" s="22"/>
      <c r="N34" s="22"/>
      <c r="O34" s="22"/>
      <c r="P34" s="22"/>
    </row>
    <row r="35" spans="1:16" ht="39" customHeight="1">
      <c r="A35" s="22"/>
      <c r="B35" s="35"/>
      <c r="C35" s="1178" t="s">
        <v>528</v>
      </c>
      <c r="D35" s="1179"/>
      <c r="E35" s="1180"/>
      <c r="F35" s="36">
        <v>0.28000000000000003</v>
      </c>
      <c r="G35" s="37">
        <v>0.48</v>
      </c>
      <c r="H35" s="37">
        <v>0.4</v>
      </c>
      <c r="I35" s="37">
        <v>0.6</v>
      </c>
      <c r="J35" s="38">
        <v>0.85</v>
      </c>
      <c r="K35" s="22"/>
      <c r="L35" s="22"/>
      <c r="M35" s="22"/>
      <c r="N35" s="22"/>
      <c r="O35" s="22"/>
      <c r="P35" s="22"/>
    </row>
    <row r="36" spans="1:16" ht="39" customHeight="1">
      <c r="A36" s="22"/>
      <c r="B36" s="35"/>
      <c r="C36" s="1178" t="s">
        <v>529</v>
      </c>
      <c r="D36" s="1179"/>
      <c r="E36" s="1180"/>
      <c r="F36" s="36">
        <v>0</v>
      </c>
      <c r="G36" s="37">
        <v>0</v>
      </c>
      <c r="H36" s="37">
        <v>0</v>
      </c>
      <c r="I36" s="37">
        <v>0</v>
      </c>
      <c r="J36" s="38">
        <v>0</v>
      </c>
      <c r="K36" s="22"/>
      <c r="L36" s="22"/>
      <c r="M36" s="22"/>
      <c r="N36" s="22"/>
      <c r="O36" s="22"/>
      <c r="P36" s="22"/>
    </row>
    <row r="37" spans="1:16" ht="39" customHeight="1">
      <c r="A37" s="22"/>
      <c r="B37" s="35"/>
      <c r="C37" s="1178" t="s">
        <v>530</v>
      </c>
      <c r="D37" s="1179"/>
      <c r="E37" s="1180"/>
      <c r="F37" s="36">
        <v>0</v>
      </c>
      <c r="G37" s="37">
        <v>0</v>
      </c>
      <c r="H37" s="37">
        <v>0</v>
      </c>
      <c r="I37" s="37">
        <v>0</v>
      </c>
      <c r="J37" s="38">
        <v>0</v>
      </c>
      <c r="K37" s="22"/>
      <c r="L37" s="22"/>
      <c r="M37" s="22"/>
      <c r="N37" s="22"/>
      <c r="O37" s="22"/>
      <c r="P37" s="22"/>
    </row>
    <row r="38" spans="1:16" ht="39" customHeight="1">
      <c r="A38" s="22"/>
      <c r="B38" s="35"/>
      <c r="C38" s="1178" t="s">
        <v>531</v>
      </c>
      <c r="D38" s="1179"/>
      <c r="E38" s="1180"/>
      <c r="F38" s="36">
        <v>0</v>
      </c>
      <c r="G38" s="37">
        <v>0</v>
      </c>
      <c r="H38" s="37">
        <v>0</v>
      </c>
      <c r="I38" s="37">
        <v>0</v>
      </c>
      <c r="J38" s="38">
        <v>0</v>
      </c>
      <c r="K38" s="22"/>
      <c r="L38" s="22"/>
      <c r="M38" s="22"/>
      <c r="N38" s="22"/>
      <c r="O38" s="22"/>
      <c r="P38" s="22"/>
    </row>
    <row r="39" spans="1:16" ht="39" customHeight="1">
      <c r="A39" s="22"/>
      <c r="B39" s="35"/>
      <c r="C39" s="1178" t="s">
        <v>532</v>
      </c>
      <c r="D39" s="1179"/>
      <c r="E39" s="1180"/>
      <c r="F39" s="36">
        <v>0</v>
      </c>
      <c r="G39" s="37">
        <v>0</v>
      </c>
      <c r="H39" s="37">
        <v>0</v>
      </c>
      <c r="I39" s="37">
        <v>0</v>
      </c>
      <c r="J39" s="38">
        <v>0</v>
      </c>
      <c r="K39" s="22"/>
      <c r="L39" s="22"/>
      <c r="M39" s="22"/>
      <c r="N39" s="22"/>
      <c r="O39" s="22"/>
      <c r="P39" s="22"/>
    </row>
    <row r="40" spans="1:16" ht="39" customHeight="1">
      <c r="A40" s="22"/>
      <c r="B40" s="35"/>
      <c r="C40" s="1178" t="s">
        <v>533</v>
      </c>
      <c r="D40" s="1179"/>
      <c r="E40" s="1180"/>
      <c r="F40" s="36">
        <v>0</v>
      </c>
      <c r="G40" s="37">
        <v>0</v>
      </c>
      <c r="H40" s="37">
        <v>0</v>
      </c>
      <c r="I40" s="37">
        <v>0</v>
      </c>
      <c r="J40" s="38">
        <v>0</v>
      </c>
      <c r="K40" s="22"/>
      <c r="L40" s="22"/>
      <c r="M40" s="22"/>
      <c r="N40" s="22"/>
      <c r="O40" s="22"/>
      <c r="P40" s="22"/>
    </row>
    <row r="41" spans="1:16" ht="39" customHeight="1">
      <c r="A41" s="22"/>
      <c r="B41" s="35"/>
      <c r="C41" s="1178" t="s">
        <v>534</v>
      </c>
      <c r="D41" s="1179"/>
      <c r="E41" s="1180"/>
      <c r="F41" s="36">
        <v>0</v>
      </c>
      <c r="G41" s="37">
        <v>0</v>
      </c>
      <c r="H41" s="37">
        <v>0</v>
      </c>
      <c r="I41" s="37">
        <v>0</v>
      </c>
      <c r="J41" s="38">
        <v>0</v>
      </c>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v>0</v>
      </c>
      <c r="G43" s="42" t="s">
        <v>482</v>
      </c>
      <c r="H43" s="42" t="s">
        <v>482</v>
      </c>
      <c r="I43" s="42" t="s">
        <v>482</v>
      </c>
      <c r="J43" s="43" t="s">
        <v>482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c r="A45" s="48"/>
      <c r="B45" s="1194" t="s">
        <v>11</v>
      </c>
      <c r="C45" s="1195"/>
      <c r="D45" s="58"/>
      <c r="E45" s="1200" t="s">
        <v>12</v>
      </c>
      <c r="F45" s="1200"/>
      <c r="G45" s="1200"/>
      <c r="H45" s="1200"/>
      <c r="I45" s="1200"/>
      <c r="J45" s="1201"/>
      <c r="K45" s="59">
        <v>1940</v>
      </c>
      <c r="L45" s="60">
        <v>1810</v>
      </c>
      <c r="M45" s="60">
        <v>1691</v>
      </c>
      <c r="N45" s="60">
        <v>1635</v>
      </c>
      <c r="O45" s="61">
        <v>1615</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148</v>
      </c>
      <c r="L48" s="64">
        <v>150</v>
      </c>
      <c r="M48" s="64">
        <v>144</v>
      </c>
      <c r="N48" s="64">
        <v>138</v>
      </c>
      <c r="O48" s="65">
        <v>130</v>
      </c>
      <c r="P48" s="48"/>
      <c r="Q48" s="48"/>
      <c r="R48" s="48"/>
      <c r="S48" s="48"/>
      <c r="T48" s="48"/>
      <c r="U48" s="48"/>
    </row>
    <row r="49" spans="1:21" ht="30.75" customHeight="1">
      <c r="A49" s="48"/>
      <c r="B49" s="1196"/>
      <c r="C49" s="1197"/>
      <c r="D49" s="62"/>
      <c r="E49" s="1188" t="s">
        <v>16</v>
      </c>
      <c r="F49" s="1188"/>
      <c r="G49" s="1188"/>
      <c r="H49" s="1188"/>
      <c r="I49" s="1188"/>
      <c r="J49" s="1189"/>
      <c r="K49" s="63">
        <v>6</v>
      </c>
      <c r="L49" s="64">
        <v>6</v>
      </c>
      <c r="M49" s="64" t="s">
        <v>482</v>
      </c>
      <c r="N49" s="64" t="s">
        <v>482</v>
      </c>
      <c r="O49" s="65" t="s">
        <v>482</v>
      </c>
      <c r="P49" s="48"/>
      <c r="Q49" s="48"/>
      <c r="R49" s="48"/>
      <c r="S49" s="48"/>
      <c r="T49" s="48"/>
      <c r="U49" s="48"/>
    </row>
    <row r="50" spans="1:21" ht="30.75" customHeight="1">
      <c r="A50" s="48"/>
      <c r="B50" s="1196"/>
      <c r="C50" s="1197"/>
      <c r="D50" s="62"/>
      <c r="E50" s="1188" t="s">
        <v>17</v>
      </c>
      <c r="F50" s="1188"/>
      <c r="G50" s="1188"/>
      <c r="H50" s="1188"/>
      <c r="I50" s="1188"/>
      <c r="J50" s="1189"/>
      <c r="K50" s="63">
        <v>80</v>
      </c>
      <c r="L50" s="64">
        <v>80</v>
      </c>
      <c r="M50" s="64">
        <v>80</v>
      </c>
      <c r="N50" s="64">
        <v>80</v>
      </c>
      <c r="O50" s="65">
        <v>80</v>
      </c>
      <c r="P50" s="48"/>
      <c r="Q50" s="48"/>
      <c r="R50" s="48"/>
      <c r="S50" s="48"/>
      <c r="T50" s="48"/>
      <c r="U50" s="48"/>
    </row>
    <row r="51" spans="1:21" ht="30.75" customHeight="1">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c r="A52" s="48"/>
      <c r="B52" s="1186" t="s">
        <v>19</v>
      </c>
      <c r="C52" s="1187"/>
      <c r="D52" s="66"/>
      <c r="E52" s="1188" t="s">
        <v>20</v>
      </c>
      <c r="F52" s="1188"/>
      <c r="G52" s="1188"/>
      <c r="H52" s="1188"/>
      <c r="I52" s="1188"/>
      <c r="J52" s="1189"/>
      <c r="K52" s="63">
        <v>1310</v>
      </c>
      <c r="L52" s="64">
        <v>1238</v>
      </c>
      <c r="M52" s="64">
        <v>1175</v>
      </c>
      <c r="N52" s="64">
        <v>1169</v>
      </c>
      <c r="O52" s="65">
        <v>1132</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864</v>
      </c>
      <c r="L53" s="69">
        <v>808</v>
      </c>
      <c r="M53" s="69">
        <v>740</v>
      </c>
      <c r="N53" s="69">
        <v>684</v>
      </c>
      <c r="O53" s="70">
        <v>693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522</v>
      </c>
      <c r="J40" s="79" t="s">
        <v>523</v>
      </c>
      <c r="K40" s="79" t="s">
        <v>524</v>
      </c>
      <c r="L40" s="79" t="s">
        <v>525</v>
      </c>
      <c r="M40" s="80" t="s">
        <v>526</v>
      </c>
    </row>
    <row r="41" spans="2:13" ht="27.75" customHeight="1">
      <c r="B41" s="1214" t="s">
        <v>24</v>
      </c>
      <c r="C41" s="1215"/>
      <c r="D41" s="81"/>
      <c r="E41" s="1216" t="s">
        <v>25</v>
      </c>
      <c r="F41" s="1216"/>
      <c r="G41" s="1216"/>
      <c r="H41" s="1217"/>
      <c r="I41" s="82">
        <v>14133</v>
      </c>
      <c r="J41" s="83">
        <v>13744</v>
      </c>
      <c r="K41" s="83">
        <v>13457</v>
      </c>
      <c r="L41" s="83">
        <v>12767</v>
      </c>
      <c r="M41" s="84">
        <v>12159</v>
      </c>
    </row>
    <row r="42" spans="2:13" ht="27.75" customHeight="1">
      <c r="B42" s="1204"/>
      <c r="C42" s="1205"/>
      <c r="D42" s="85"/>
      <c r="E42" s="1208" t="s">
        <v>26</v>
      </c>
      <c r="F42" s="1208"/>
      <c r="G42" s="1208"/>
      <c r="H42" s="1209"/>
      <c r="I42" s="86">
        <v>707</v>
      </c>
      <c r="J42" s="87">
        <v>627</v>
      </c>
      <c r="K42" s="87">
        <v>547</v>
      </c>
      <c r="L42" s="87">
        <v>467</v>
      </c>
      <c r="M42" s="88">
        <v>387</v>
      </c>
    </row>
    <row r="43" spans="2:13" ht="27.75" customHeight="1">
      <c r="B43" s="1204"/>
      <c r="C43" s="1205"/>
      <c r="D43" s="85"/>
      <c r="E43" s="1208" t="s">
        <v>27</v>
      </c>
      <c r="F43" s="1208"/>
      <c r="G43" s="1208"/>
      <c r="H43" s="1209"/>
      <c r="I43" s="86">
        <v>1793</v>
      </c>
      <c r="J43" s="87">
        <v>1702</v>
      </c>
      <c r="K43" s="87">
        <v>1648</v>
      </c>
      <c r="L43" s="87">
        <v>1563</v>
      </c>
      <c r="M43" s="88">
        <v>1466</v>
      </c>
    </row>
    <row r="44" spans="2:13" ht="27.75" customHeight="1">
      <c r="B44" s="1204"/>
      <c r="C44" s="1205"/>
      <c r="D44" s="85"/>
      <c r="E44" s="1208" t="s">
        <v>28</v>
      </c>
      <c r="F44" s="1208"/>
      <c r="G44" s="1208"/>
      <c r="H44" s="1209"/>
      <c r="I44" s="86">
        <v>6</v>
      </c>
      <c r="J44" s="87" t="s">
        <v>482</v>
      </c>
      <c r="K44" s="87" t="s">
        <v>482</v>
      </c>
      <c r="L44" s="87" t="s">
        <v>482</v>
      </c>
      <c r="M44" s="88" t="s">
        <v>482</v>
      </c>
    </row>
    <row r="45" spans="2:13" ht="27.75" customHeight="1">
      <c r="B45" s="1204"/>
      <c r="C45" s="1205"/>
      <c r="D45" s="85"/>
      <c r="E45" s="1208" t="s">
        <v>29</v>
      </c>
      <c r="F45" s="1208"/>
      <c r="G45" s="1208"/>
      <c r="H45" s="1209"/>
      <c r="I45" s="86">
        <v>1242</v>
      </c>
      <c r="J45" s="87">
        <v>1109</v>
      </c>
      <c r="K45" s="87">
        <v>952</v>
      </c>
      <c r="L45" s="87">
        <v>820</v>
      </c>
      <c r="M45" s="88">
        <v>773</v>
      </c>
    </row>
    <row r="46" spans="2:13" ht="27.75" customHeight="1">
      <c r="B46" s="1204"/>
      <c r="C46" s="1205"/>
      <c r="D46" s="89"/>
      <c r="E46" s="1208" t="s">
        <v>30</v>
      </c>
      <c r="F46" s="1208"/>
      <c r="G46" s="1208"/>
      <c r="H46" s="1209"/>
      <c r="I46" s="86" t="s">
        <v>482</v>
      </c>
      <c r="J46" s="87" t="s">
        <v>482</v>
      </c>
      <c r="K46" s="87" t="s">
        <v>482</v>
      </c>
      <c r="L46" s="87" t="s">
        <v>482</v>
      </c>
      <c r="M46" s="88">
        <v>1</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1365</v>
      </c>
      <c r="J50" s="87">
        <v>1913</v>
      </c>
      <c r="K50" s="87">
        <v>2140</v>
      </c>
      <c r="L50" s="87">
        <v>2595</v>
      </c>
      <c r="M50" s="88">
        <v>3295</v>
      </c>
    </row>
    <row r="51" spans="2:13" ht="27.75" customHeight="1">
      <c r="B51" s="1204"/>
      <c r="C51" s="1205"/>
      <c r="D51" s="85"/>
      <c r="E51" s="1208" t="s">
        <v>36</v>
      </c>
      <c r="F51" s="1208"/>
      <c r="G51" s="1208"/>
      <c r="H51" s="1209"/>
      <c r="I51" s="86">
        <v>868</v>
      </c>
      <c r="J51" s="87">
        <v>754</v>
      </c>
      <c r="K51" s="87">
        <v>636</v>
      </c>
      <c r="L51" s="87">
        <v>535</v>
      </c>
      <c r="M51" s="88">
        <v>442</v>
      </c>
    </row>
    <row r="52" spans="2:13" ht="27.75" customHeight="1">
      <c r="B52" s="1206"/>
      <c r="C52" s="1207"/>
      <c r="D52" s="85"/>
      <c r="E52" s="1208" t="s">
        <v>37</v>
      </c>
      <c r="F52" s="1208"/>
      <c r="G52" s="1208"/>
      <c r="H52" s="1209"/>
      <c r="I52" s="86">
        <v>9868</v>
      </c>
      <c r="J52" s="87">
        <v>9762</v>
      </c>
      <c r="K52" s="87">
        <v>9726</v>
      </c>
      <c r="L52" s="87">
        <v>9428</v>
      </c>
      <c r="M52" s="88">
        <v>9411</v>
      </c>
    </row>
    <row r="53" spans="2:13" ht="27.75" customHeight="1" thickBot="1">
      <c r="B53" s="1210" t="s">
        <v>21</v>
      </c>
      <c r="C53" s="1211"/>
      <c r="D53" s="92"/>
      <c r="E53" s="1212" t="s">
        <v>38</v>
      </c>
      <c r="F53" s="1212"/>
      <c r="G53" s="1212"/>
      <c r="H53" s="1213"/>
      <c r="I53" s="93">
        <v>5780</v>
      </c>
      <c r="J53" s="94">
        <v>4754</v>
      </c>
      <c r="K53" s="94">
        <v>4101</v>
      </c>
      <c r="L53" s="94">
        <v>3058</v>
      </c>
      <c r="M53" s="95">
        <v>1638</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552</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552</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553</v>
      </c>
      <c r="C41" s="248"/>
      <c r="D41" s="248"/>
      <c r="E41" s="248"/>
      <c r="F41" s="248"/>
      <c r="G41" s="248"/>
      <c r="H41" s="248"/>
      <c r="I41" s="248"/>
      <c r="J41" s="248"/>
      <c r="K41" s="248"/>
      <c r="L41" s="248"/>
      <c r="M41" s="248"/>
      <c r="N41" s="248"/>
      <c r="O41" s="248"/>
      <c r="P41" s="249"/>
    </row>
    <row r="42" spans="2:17">
      <c r="B42" s="250"/>
      <c r="C42" s="246"/>
      <c r="D42" s="246"/>
      <c r="E42" s="246"/>
      <c r="F42" s="246"/>
      <c r="G42" s="353" t="s">
        <v>554</v>
      </c>
      <c r="I42" s="354"/>
      <c r="J42" s="354"/>
      <c r="K42" s="354"/>
      <c r="L42" s="246"/>
      <c r="M42" s="246"/>
      <c r="N42" s="246"/>
      <c r="O42" s="246"/>
    </row>
    <row r="43" spans="2:17">
      <c r="B43" s="250"/>
      <c r="C43" s="246"/>
      <c r="D43" s="246"/>
      <c r="E43" s="246"/>
      <c r="F43" s="246"/>
      <c r="G43" s="1221"/>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555</v>
      </c>
    </row>
    <row r="50" spans="1:17">
      <c r="B50" s="250"/>
      <c r="C50" s="246"/>
      <c r="D50" s="246"/>
      <c r="E50" s="246"/>
      <c r="F50" s="246"/>
      <c r="G50" s="1230"/>
      <c r="H50" s="1231"/>
      <c r="I50" s="1231"/>
      <c r="J50" s="1232"/>
      <c r="K50" s="356" t="s">
        <v>522</v>
      </c>
      <c r="L50" s="356" t="s">
        <v>523</v>
      </c>
      <c r="M50" s="356" t="s">
        <v>524</v>
      </c>
      <c r="N50" s="356" t="s">
        <v>525</v>
      </c>
      <c r="O50" s="356" t="s">
        <v>526</v>
      </c>
    </row>
    <row r="51" spans="1:17">
      <c r="B51" s="250"/>
      <c r="C51" s="246"/>
      <c r="D51" s="246"/>
      <c r="E51" s="246"/>
      <c r="F51" s="246"/>
      <c r="G51" s="1233" t="s">
        <v>556</v>
      </c>
      <c r="H51" s="1234"/>
      <c r="I51" s="1239" t="s">
        <v>557</v>
      </c>
      <c r="J51" s="1239"/>
      <c r="K51" s="1241"/>
      <c r="L51" s="1241"/>
      <c r="M51" s="1241"/>
      <c r="N51" s="1241"/>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562</v>
      </c>
      <c r="J53" s="1243"/>
      <c r="K53" s="1244"/>
      <c r="L53" s="1244"/>
      <c r="M53" s="1244"/>
      <c r="N53" s="1244"/>
      <c r="O53" s="1244"/>
    </row>
    <row r="54" spans="1:17">
      <c r="A54" s="357"/>
      <c r="B54" s="250"/>
      <c r="C54" s="246"/>
      <c r="D54" s="246"/>
      <c r="E54" s="246"/>
      <c r="F54" s="246"/>
      <c r="G54" s="1237"/>
      <c r="H54" s="1238"/>
      <c r="I54" s="1243"/>
      <c r="J54" s="1243"/>
      <c r="K54" s="1245"/>
      <c r="L54" s="1245"/>
      <c r="M54" s="1245"/>
      <c r="N54" s="1245"/>
      <c r="O54" s="1245"/>
    </row>
    <row r="55" spans="1:17">
      <c r="A55" s="357"/>
      <c r="B55" s="250"/>
      <c r="C55" s="246"/>
      <c r="D55" s="246"/>
      <c r="E55" s="246"/>
      <c r="F55" s="246"/>
      <c r="G55" s="1246" t="s">
        <v>558</v>
      </c>
      <c r="H55" s="1247"/>
      <c r="I55" s="1243" t="s">
        <v>557</v>
      </c>
      <c r="J55" s="1243"/>
      <c r="K55" s="1241"/>
      <c r="L55" s="1241"/>
      <c r="M55" s="1241"/>
      <c r="N55" s="1241"/>
      <c r="O55" s="1241"/>
    </row>
    <row r="56" spans="1:17">
      <c r="A56" s="357"/>
      <c r="B56" s="250"/>
      <c r="C56" s="246"/>
      <c r="D56" s="246"/>
      <c r="E56" s="246"/>
      <c r="F56" s="246"/>
      <c r="G56" s="1248"/>
      <c r="H56" s="1249"/>
      <c r="I56" s="1243"/>
      <c r="J56" s="1243"/>
      <c r="K56" s="1242"/>
      <c r="L56" s="1242"/>
      <c r="M56" s="1242"/>
      <c r="N56" s="1242"/>
      <c r="O56" s="1242"/>
    </row>
    <row r="57" spans="1:17" s="357" customFormat="1">
      <c r="B57" s="358"/>
      <c r="C57" s="354"/>
      <c r="D57" s="354"/>
      <c r="E57" s="354"/>
      <c r="F57" s="354"/>
      <c r="G57" s="1248"/>
      <c r="H57" s="1249"/>
      <c r="I57" s="1252" t="s">
        <v>562</v>
      </c>
      <c r="J57" s="1252"/>
      <c r="K57" s="1244"/>
      <c r="L57" s="1244"/>
      <c r="M57" s="1244"/>
      <c r="N57" s="1244"/>
      <c r="O57" s="1244"/>
      <c r="P57" s="359"/>
      <c r="Q57" s="358"/>
    </row>
    <row r="58" spans="1:17" s="357" customFormat="1">
      <c r="A58" s="245"/>
      <c r="B58" s="358"/>
      <c r="C58" s="354"/>
      <c r="D58" s="354"/>
      <c r="E58" s="354"/>
      <c r="F58" s="354"/>
      <c r="G58" s="1250"/>
      <c r="H58" s="1251"/>
      <c r="I58" s="1252"/>
      <c r="J58" s="1252"/>
      <c r="K58" s="1245"/>
      <c r="L58" s="1245"/>
      <c r="M58" s="1245"/>
      <c r="N58" s="1245"/>
      <c r="O58" s="1245"/>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559</v>
      </c>
      <c r="C63" s="246"/>
      <c r="D63" s="246"/>
      <c r="E63" s="246"/>
      <c r="F63" s="246"/>
      <c r="G63" s="246"/>
      <c r="H63" s="246"/>
      <c r="I63" s="246"/>
      <c r="J63" s="246"/>
      <c r="K63" s="246"/>
      <c r="L63" s="246"/>
      <c r="M63" s="246"/>
      <c r="N63" s="246"/>
      <c r="O63" s="246"/>
    </row>
    <row r="64" spans="1:17">
      <c r="B64" s="250"/>
      <c r="C64" s="246"/>
      <c r="D64" s="246"/>
      <c r="E64" s="246"/>
      <c r="F64" s="246"/>
      <c r="G64" s="353" t="s">
        <v>554</v>
      </c>
      <c r="I64" s="354"/>
      <c r="J64" s="354"/>
      <c r="K64" s="354"/>
      <c r="L64" s="246"/>
      <c r="M64" s="246"/>
      <c r="N64" s="246"/>
      <c r="O64" s="246"/>
    </row>
    <row r="65" spans="2:30">
      <c r="B65" s="250"/>
      <c r="C65" s="246"/>
      <c r="D65" s="246"/>
      <c r="E65" s="246"/>
      <c r="F65" s="246"/>
      <c r="G65" s="1253" t="s">
        <v>563</v>
      </c>
      <c r="H65" s="1254"/>
      <c r="I65" s="1254"/>
      <c r="J65" s="1254"/>
      <c r="K65" s="1254"/>
      <c r="L65" s="1254"/>
      <c r="M65" s="1254"/>
      <c r="N65" s="1254"/>
      <c r="O65" s="1255"/>
    </row>
    <row r="66" spans="2:30">
      <c r="B66" s="250"/>
      <c r="C66" s="246"/>
      <c r="D66" s="246"/>
      <c r="E66" s="246"/>
      <c r="F66" s="246"/>
      <c r="G66" s="1256"/>
      <c r="H66" s="1257"/>
      <c r="I66" s="1257"/>
      <c r="J66" s="1257"/>
      <c r="K66" s="1257"/>
      <c r="L66" s="1257"/>
      <c r="M66" s="1257"/>
      <c r="N66" s="1257"/>
      <c r="O66" s="1258"/>
    </row>
    <row r="67" spans="2:30">
      <c r="B67" s="250"/>
      <c r="C67" s="246"/>
      <c r="D67" s="246"/>
      <c r="E67" s="246"/>
      <c r="F67" s="246"/>
      <c r="G67" s="1256"/>
      <c r="H67" s="1257"/>
      <c r="I67" s="1257"/>
      <c r="J67" s="1257"/>
      <c r="K67" s="1257"/>
      <c r="L67" s="1257"/>
      <c r="M67" s="1257"/>
      <c r="N67" s="1257"/>
      <c r="O67" s="1258"/>
    </row>
    <row r="68" spans="2:30">
      <c r="B68" s="250"/>
      <c r="C68" s="246"/>
      <c r="D68" s="246"/>
      <c r="E68" s="246"/>
      <c r="F68" s="246"/>
      <c r="G68" s="1256"/>
      <c r="H68" s="1257"/>
      <c r="I68" s="1257"/>
      <c r="J68" s="1257"/>
      <c r="K68" s="1257"/>
      <c r="L68" s="1257"/>
      <c r="M68" s="1257"/>
      <c r="N68" s="1257"/>
      <c r="O68" s="1258"/>
    </row>
    <row r="69" spans="2:30">
      <c r="B69" s="250"/>
      <c r="C69" s="246"/>
      <c r="D69" s="246"/>
      <c r="E69" s="246"/>
      <c r="F69" s="246"/>
      <c r="G69" s="1259"/>
      <c r="H69" s="1260"/>
      <c r="I69" s="1260"/>
      <c r="J69" s="1260"/>
      <c r="K69" s="1260"/>
      <c r="L69" s="1260"/>
      <c r="M69" s="1260"/>
      <c r="N69" s="1260"/>
      <c r="O69" s="1261"/>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560</v>
      </c>
      <c r="I71" s="370"/>
      <c r="J71" s="366"/>
      <c r="K71" s="366"/>
      <c r="L71" s="367"/>
      <c r="M71" s="366"/>
      <c r="N71" s="367"/>
      <c r="O71" s="368"/>
    </row>
    <row r="72" spans="2:30">
      <c r="B72" s="250"/>
      <c r="C72" s="246"/>
      <c r="D72" s="246"/>
      <c r="E72" s="246"/>
      <c r="F72" s="246"/>
      <c r="G72" s="1230"/>
      <c r="H72" s="1231"/>
      <c r="I72" s="1231"/>
      <c r="J72" s="1232"/>
      <c r="K72" s="356" t="s">
        <v>522</v>
      </c>
      <c r="L72" s="356" t="s">
        <v>523</v>
      </c>
      <c r="M72" s="356" t="s">
        <v>524</v>
      </c>
      <c r="N72" s="356" t="s">
        <v>525</v>
      </c>
      <c r="O72" s="356" t="s">
        <v>526</v>
      </c>
    </row>
    <row r="73" spans="2:30">
      <c r="B73" s="250"/>
      <c r="C73" s="246"/>
      <c r="D73" s="246"/>
      <c r="E73" s="246"/>
      <c r="F73" s="246"/>
      <c r="G73" s="1233" t="s">
        <v>556</v>
      </c>
      <c r="H73" s="1234"/>
      <c r="I73" s="1239" t="s">
        <v>557</v>
      </c>
      <c r="J73" s="1239"/>
      <c r="K73" s="1262">
        <v>114.4</v>
      </c>
      <c r="L73" s="1262">
        <v>95.5</v>
      </c>
      <c r="M73" s="1242">
        <v>84.4</v>
      </c>
      <c r="N73" s="1242">
        <v>61.9</v>
      </c>
      <c r="O73" s="1242">
        <v>33.4</v>
      </c>
      <c r="S73" s="245">
        <v>9.9</v>
      </c>
    </row>
    <row r="74" spans="2:30">
      <c r="B74" s="250"/>
      <c r="C74" s="246"/>
      <c r="D74" s="246"/>
      <c r="E74" s="246"/>
      <c r="F74" s="246"/>
      <c r="G74" s="1235"/>
      <c r="H74" s="1236"/>
      <c r="I74" s="1240"/>
      <c r="J74" s="1240"/>
      <c r="K74" s="1262"/>
      <c r="L74" s="1262"/>
      <c r="M74" s="1242"/>
      <c r="N74" s="1242"/>
      <c r="O74" s="1242"/>
    </row>
    <row r="75" spans="2:30">
      <c r="B75" s="250"/>
      <c r="C75" s="246"/>
      <c r="D75" s="246"/>
      <c r="E75" s="246"/>
      <c r="F75" s="246"/>
      <c r="G75" s="1235"/>
      <c r="H75" s="1236"/>
      <c r="I75" s="1243" t="s">
        <v>561</v>
      </c>
      <c r="J75" s="1243"/>
      <c r="K75" s="1263">
        <v>17.899999999999999</v>
      </c>
      <c r="L75" s="1263">
        <v>17.100000000000001</v>
      </c>
      <c r="M75" s="1263">
        <v>16.100000000000001</v>
      </c>
      <c r="N75" s="1263">
        <v>15.1</v>
      </c>
      <c r="O75" s="1263">
        <v>14.4</v>
      </c>
      <c r="U75" s="245">
        <v>81.2</v>
      </c>
      <c r="W75" s="245">
        <v>87.2</v>
      </c>
      <c r="Y75" s="245">
        <v>99.8</v>
      </c>
      <c r="AA75" s="245">
        <v>109.5</v>
      </c>
      <c r="AC75" s="245">
        <v>115.2</v>
      </c>
    </row>
    <row r="76" spans="2:30">
      <c r="B76" s="250"/>
      <c r="C76" s="246"/>
      <c r="D76" s="246"/>
      <c r="E76" s="246"/>
      <c r="F76" s="246"/>
      <c r="G76" s="1237"/>
      <c r="H76" s="1238"/>
      <c r="I76" s="1243"/>
      <c r="J76" s="1243"/>
      <c r="K76" s="1245"/>
      <c r="L76" s="1245"/>
      <c r="M76" s="1245"/>
      <c r="N76" s="1245"/>
      <c r="O76" s="1245"/>
    </row>
    <row r="77" spans="2:30">
      <c r="B77" s="250"/>
      <c r="C77" s="246"/>
      <c r="D77" s="246"/>
      <c r="E77" s="246"/>
      <c r="F77" s="246"/>
      <c r="G77" s="1246" t="s">
        <v>558</v>
      </c>
      <c r="H77" s="1247"/>
      <c r="I77" s="1243" t="s">
        <v>557</v>
      </c>
      <c r="J77" s="1243"/>
      <c r="K77" s="1262">
        <v>29.4</v>
      </c>
      <c r="L77" s="1262">
        <v>18.899999999999999</v>
      </c>
      <c r="M77" s="1242">
        <v>10.199999999999999</v>
      </c>
      <c r="N77" s="1242">
        <v>13.1</v>
      </c>
      <c r="O77" s="1242">
        <v>0</v>
      </c>
      <c r="R77" s="245">
        <v>12.3</v>
      </c>
      <c r="T77" s="245">
        <v>11.1</v>
      </c>
    </row>
    <row r="78" spans="2:30">
      <c r="B78" s="250"/>
      <c r="C78" s="246"/>
      <c r="D78" s="246"/>
      <c r="E78" s="246"/>
      <c r="F78" s="246"/>
      <c r="G78" s="1248"/>
      <c r="H78" s="1249"/>
      <c r="I78" s="1243"/>
      <c r="J78" s="1243"/>
      <c r="K78" s="1262"/>
      <c r="L78" s="1262"/>
      <c r="M78" s="1242"/>
      <c r="N78" s="1242"/>
      <c r="O78" s="1242"/>
    </row>
    <row r="79" spans="2:30">
      <c r="B79" s="250"/>
      <c r="C79" s="246"/>
      <c r="D79" s="246"/>
      <c r="E79" s="246"/>
      <c r="F79" s="246"/>
      <c r="G79" s="1248"/>
      <c r="H79" s="1249"/>
      <c r="I79" s="1264" t="s">
        <v>561</v>
      </c>
      <c r="J79" s="1252"/>
      <c r="K79" s="1265">
        <v>10.9</v>
      </c>
      <c r="L79" s="1265">
        <v>10.1</v>
      </c>
      <c r="M79" s="1265">
        <v>9.1</v>
      </c>
      <c r="N79" s="1265">
        <v>8.9</v>
      </c>
      <c r="O79" s="1265">
        <v>7.9</v>
      </c>
      <c r="V79" s="245">
        <v>53.5</v>
      </c>
      <c r="X79" s="245">
        <v>48.2</v>
      </c>
      <c r="Z79" s="245">
        <v>34.200000000000003</v>
      </c>
      <c r="AB79" s="245">
        <v>30.3</v>
      </c>
      <c r="AD79" s="245">
        <v>28.9</v>
      </c>
    </row>
    <row r="80" spans="2:30">
      <c r="B80" s="250"/>
      <c r="C80" s="246"/>
      <c r="D80" s="246"/>
      <c r="E80" s="246"/>
      <c r="F80" s="246"/>
      <c r="G80" s="1250"/>
      <c r="H80" s="1251"/>
      <c r="I80" s="1252"/>
      <c r="J80" s="1252"/>
      <c r="K80" s="1265"/>
      <c r="L80" s="1265"/>
      <c r="M80" s="1265"/>
      <c r="N80" s="1265"/>
      <c r="O80" s="1265"/>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521</v>
      </c>
      <c r="G2" s="113"/>
      <c r="H2" s="114"/>
    </row>
    <row r="3" spans="1:8">
      <c r="A3" s="110" t="s">
        <v>514</v>
      </c>
      <c r="B3" s="115"/>
      <c r="C3" s="116"/>
      <c r="D3" s="117">
        <v>107588</v>
      </c>
      <c r="E3" s="118"/>
      <c r="F3" s="119">
        <v>66496</v>
      </c>
      <c r="G3" s="120"/>
      <c r="H3" s="121"/>
    </row>
    <row r="4" spans="1:8">
      <c r="A4" s="122"/>
      <c r="B4" s="123"/>
      <c r="C4" s="124"/>
      <c r="D4" s="125">
        <v>60936</v>
      </c>
      <c r="E4" s="126"/>
      <c r="F4" s="127">
        <v>36530</v>
      </c>
      <c r="G4" s="128"/>
      <c r="H4" s="129"/>
    </row>
    <row r="5" spans="1:8">
      <c r="A5" s="110" t="s">
        <v>516</v>
      </c>
      <c r="B5" s="115"/>
      <c r="C5" s="116"/>
      <c r="D5" s="117">
        <v>87051</v>
      </c>
      <c r="E5" s="118"/>
      <c r="F5" s="119">
        <v>82748</v>
      </c>
      <c r="G5" s="120"/>
      <c r="H5" s="121"/>
    </row>
    <row r="6" spans="1:8">
      <c r="A6" s="122"/>
      <c r="B6" s="123"/>
      <c r="C6" s="124"/>
      <c r="D6" s="125">
        <v>58058</v>
      </c>
      <c r="E6" s="126"/>
      <c r="F6" s="127">
        <v>44732</v>
      </c>
      <c r="G6" s="128"/>
      <c r="H6" s="129"/>
    </row>
    <row r="7" spans="1:8">
      <c r="A7" s="110" t="s">
        <v>517</v>
      </c>
      <c r="B7" s="115"/>
      <c r="C7" s="116"/>
      <c r="D7" s="117">
        <v>84361</v>
      </c>
      <c r="E7" s="118"/>
      <c r="F7" s="119">
        <v>91837</v>
      </c>
      <c r="G7" s="120"/>
      <c r="H7" s="121"/>
    </row>
    <row r="8" spans="1:8">
      <c r="A8" s="122"/>
      <c r="B8" s="123"/>
      <c r="C8" s="124"/>
      <c r="D8" s="125">
        <v>65013</v>
      </c>
      <c r="E8" s="126"/>
      <c r="F8" s="127">
        <v>54439</v>
      </c>
      <c r="G8" s="128"/>
      <c r="H8" s="129"/>
    </row>
    <row r="9" spans="1:8">
      <c r="A9" s="110" t="s">
        <v>518</v>
      </c>
      <c r="B9" s="115"/>
      <c r="C9" s="116"/>
      <c r="D9" s="117">
        <v>68748</v>
      </c>
      <c r="E9" s="118"/>
      <c r="F9" s="119">
        <v>75972</v>
      </c>
      <c r="G9" s="120"/>
      <c r="H9" s="121"/>
    </row>
    <row r="10" spans="1:8">
      <c r="A10" s="122"/>
      <c r="B10" s="123"/>
      <c r="C10" s="124"/>
      <c r="D10" s="125">
        <v>41178</v>
      </c>
      <c r="E10" s="126"/>
      <c r="F10" s="127">
        <v>40712</v>
      </c>
      <c r="G10" s="128"/>
      <c r="H10" s="129"/>
    </row>
    <row r="11" spans="1:8">
      <c r="A11" s="110" t="s">
        <v>519</v>
      </c>
      <c r="B11" s="115"/>
      <c r="C11" s="116"/>
      <c r="D11" s="117">
        <v>96569</v>
      </c>
      <c r="E11" s="118"/>
      <c r="F11" s="119">
        <v>79466</v>
      </c>
      <c r="G11" s="120"/>
      <c r="H11" s="121"/>
    </row>
    <row r="12" spans="1:8">
      <c r="A12" s="122"/>
      <c r="B12" s="123"/>
      <c r="C12" s="130"/>
      <c r="D12" s="125">
        <v>55730</v>
      </c>
      <c r="E12" s="126"/>
      <c r="F12" s="127">
        <v>44645</v>
      </c>
      <c r="G12" s="128"/>
      <c r="H12" s="129"/>
    </row>
    <row r="13" spans="1:8">
      <c r="A13" s="110"/>
      <c r="B13" s="115"/>
      <c r="C13" s="131"/>
      <c r="D13" s="132">
        <v>88863</v>
      </c>
      <c r="E13" s="133"/>
      <c r="F13" s="134">
        <v>79304</v>
      </c>
      <c r="G13" s="135"/>
      <c r="H13" s="121"/>
    </row>
    <row r="14" spans="1:8">
      <c r="A14" s="122"/>
      <c r="B14" s="123"/>
      <c r="C14" s="124"/>
      <c r="D14" s="125">
        <v>56183</v>
      </c>
      <c r="E14" s="126"/>
      <c r="F14" s="127">
        <v>44212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4.8899999999999997</v>
      </c>
      <c r="C19" s="136">
        <f>ROUND(VALUE(SUBSTITUTE(実質収支比率等に係る経年分析!G$48,"▲","-")),2)</f>
        <v>6.43</v>
      </c>
      <c r="D19" s="136">
        <f>ROUND(VALUE(SUBSTITUTE(実質収支比率等に係る経年分析!H$48,"▲","-")),2)</f>
        <v>4.7</v>
      </c>
      <c r="E19" s="136">
        <f>ROUND(VALUE(SUBSTITUTE(実質収支比率等に係る経年分析!I$48,"▲","-")),2)</f>
        <v>7.76</v>
      </c>
      <c r="F19" s="136">
        <f>ROUND(VALUE(SUBSTITUTE(実質収支比率等に係る経年分析!J$48,"▲","-")),2)</f>
        <v>6.66</v>
      </c>
    </row>
    <row r="20" spans="1:11">
      <c r="A20" s="136" t="s">
        <v>43</v>
      </c>
      <c r="B20" s="136">
        <f>ROUND(VALUE(SUBSTITUTE(実質収支比率等に係る経年分析!F$47,"▲","-")),2)</f>
        <v>16.38</v>
      </c>
      <c r="C20" s="136">
        <f>ROUND(VALUE(SUBSTITUTE(実質収支比率等に係る経年分析!G$47,"▲","-")),2)</f>
        <v>21.8</v>
      </c>
      <c r="D20" s="136">
        <f>ROUND(VALUE(SUBSTITUTE(実質収支比率等に係る経年分析!H$47,"▲","-")),2)</f>
        <v>24.53</v>
      </c>
      <c r="E20" s="136">
        <f>ROUND(VALUE(SUBSTITUTE(実質収支比率等に係る経年分析!I$47,"▲","-")),2)</f>
        <v>26.25</v>
      </c>
      <c r="F20" s="136">
        <f>ROUND(VALUE(SUBSTITUTE(実質収支比率等に係る経年分析!J$47,"▲","-")),2)</f>
        <v>34.270000000000003</v>
      </c>
    </row>
    <row r="21" spans="1:11">
      <c r="A21" s="136" t="s">
        <v>44</v>
      </c>
      <c r="B21" s="136">
        <f>IF(ISNUMBER(VALUE(SUBSTITUTE(実質収支比率等に係る経年分析!F$49,"▲","-"))),ROUND(VALUE(SUBSTITUTE(実質収支比率等に係る経年分析!F$49,"▲","-")),2),NA())</f>
        <v>4.4800000000000004</v>
      </c>
      <c r="C21" s="136">
        <f>IF(ISNUMBER(VALUE(SUBSTITUTE(実質収支比率等に係る経年分析!G$49,"▲","-"))),ROUND(VALUE(SUBSTITUTE(実質収支比率等に係る経年分析!G$49,"▲","-")),2),NA())</f>
        <v>6.44</v>
      </c>
      <c r="D21" s="136">
        <f>IF(ISNUMBER(VALUE(SUBSTITUTE(実質収支比率等に係る経年分析!H$49,"▲","-"))),ROUND(VALUE(SUBSTITUTE(実質収支比率等に係る経年分析!H$49,"▲","-")),2),NA())</f>
        <v>0.19</v>
      </c>
      <c r="E21" s="136">
        <f>IF(ISNUMBER(VALUE(SUBSTITUTE(実質収支比率等に係る経年分析!I$49,"▲","-"))),ROUND(VALUE(SUBSTITUTE(実質収支比率等に係る経年分析!I$49,"▲","-")),2),NA())</f>
        <v>5.12</v>
      </c>
      <c r="F21" s="136">
        <f>IF(ISNUMBER(VALUE(SUBSTITUTE(実質収支比率等に係る経年分析!J$49,"▲","-"))),ROUND(VALUE(SUBSTITUTE(実質収支比率等に係る経年分析!J$49,"▲","-")),2),NA())</f>
        <v>6.49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屋久島町船舶事業特別会計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屋久島町農業集落排水事業特別会計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c r="A31" s="137" t="str">
        <f>IF(連結実質赤字比率に係る赤字・黒字の構成分析!C$39="",NA(),連結実質赤字比率に係る赤字・黒字の構成分析!C$39)</f>
        <v>屋久島町簡易水道事業特別会計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c r="A32" s="137" t="str">
        <f>IF(連結実質赤字比率に係る赤字・黒字の構成分析!C$38="",NA(),連結実質赤字比率に係る赤字・黒字の構成分析!C$38)</f>
        <v>屋久島町後期高齢者医療事業特別会計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c r="A33" s="137" t="str">
        <f>IF(連結実質赤字比率に係る赤字・黒字の構成分析!C$37="",NA(),連結実質赤字比率に係る赤字・黒字の構成分析!C$37)</f>
        <v>屋久島町国民健康保険事業特別会計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c r="A34" s="137" t="str">
        <f>IF(連結実質赤字比率に係る赤字・黒字の構成分析!C$36="",NA(),連結実質赤字比率に係る赤字・黒字の構成分析!C$36)</f>
        <v>屋久島町診療所事業特別会計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v>
      </c>
    </row>
    <row r="35" spans="1:16">
      <c r="A35" s="137" t="str">
        <f>IF(連結実質赤字比率に係る赤字・黒字の構成分析!C$35="",NA(),連結実質赤字比率に係る赤字・黒字の構成分析!C$35)</f>
        <v>屋久島町介護保険事業特別会計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0.28000000000000003</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0.48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0.85</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4.88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6.42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4.6900000000000004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7.76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6.65</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1310</v>
      </c>
      <c r="E42" s="138"/>
      <c r="F42" s="138"/>
      <c r="G42" s="138">
        <f>'実質公債費比率（分子）の構造'!L$52</f>
        <v>1238</v>
      </c>
      <c r="H42" s="138"/>
      <c r="I42" s="138"/>
      <c r="J42" s="138">
        <f>'実質公債費比率（分子）の構造'!M$52</f>
        <v>1175</v>
      </c>
      <c r="K42" s="138"/>
      <c r="L42" s="138"/>
      <c r="M42" s="138">
        <f>'実質公債費比率（分子）の構造'!N$52</f>
        <v>1169</v>
      </c>
      <c r="N42" s="138"/>
      <c r="O42" s="138"/>
      <c r="P42" s="138">
        <f>'実質公債費比率（分子）の構造'!O$52</f>
        <v>1132</v>
      </c>
    </row>
    <row r="43" spans="1:16">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c r="A44" s="138" t="s">
        <v>53</v>
      </c>
      <c r="B44" s="138">
        <f>'実質公債費比率（分子）の構造'!K$50</f>
        <v>80</v>
      </c>
      <c r="C44" s="138"/>
      <c r="D44" s="138"/>
      <c r="E44" s="138">
        <f>'実質公債費比率（分子）の構造'!L$50</f>
        <v>80</v>
      </c>
      <c r="F44" s="138"/>
      <c r="G44" s="138"/>
      <c r="H44" s="138">
        <f>'実質公債費比率（分子）の構造'!M$50</f>
        <v>80</v>
      </c>
      <c r="I44" s="138"/>
      <c r="J44" s="138"/>
      <c r="K44" s="138">
        <f>'実質公債費比率（分子）の構造'!N$50</f>
        <v>80</v>
      </c>
      <c r="L44" s="138"/>
      <c r="M44" s="138"/>
      <c r="N44" s="138">
        <f>'実質公債費比率（分子）の構造'!O$50</f>
        <v>80</v>
      </c>
      <c r="O44" s="138"/>
      <c r="P44" s="138"/>
    </row>
    <row r="45" spans="1:16">
      <c r="A45" s="138" t="s">
        <v>54</v>
      </c>
      <c r="B45" s="138">
        <f>'実質公債費比率（分子）の構造'!K$49</f>
        <v>6</v>
      </c>
      <c r="C45" s="138"/>
      <c r="D45" s="138"/>
      <c r="E45" s="138">
        <f>'実質公債費比率（分子）の構造'!L$49</f>
        <v>6</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c r="A46" s="138" t="s">
        <v>55</v>
      </c>
      <c r="B46" s="138">
        <f>'実質公債費比率（分子）の構造'!K$48</f>
        <v>148</v>
      </c>
      <c r="C46" s="138"/>
      <c r="D46" s="138"/>
      <c r="E46" s="138">
        <f>'実質公債費比率（分子）の構造'!L$48</f>
        <v>150</v>
      </c>
      <c r="F46" s="138"/>
      <c r="G46" s="138"/>
      <c r="H46" s="138">
        <f>'実質公債費比率（分子）の構造'!M$48</f>
        <v>144</v>
      </c>
      <c r="I46" s="138"/>
      <c r="J46" s="138"/>
      <c r="K46" s="138">
        <f>'実質公債費比率（分子）の構造'!N$48</f>
        <v>138</v>
      </c>
      <c r="L46" s="138"/>
      <c r="M46" s="138"/>
      <c r="N46" s="138">
        <f>'実質公債費比率（分子）の構造'!O$48</f>
        <v>130</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1940</v>
      </c>
      <c r="C49" s="138"/>
      <c r="D49" s="138"/>
      <c r="E49" s="138">
        <f>'実質公債費比率（分子）の構造'!L$45</f>
        <v>1810</v>
      </c>
      <c r="F49" s="138"/>
      <c r="G49" s="138"/>
      <c r="H49" s="138">
        <f>'実質公債費比率（分子）の構造'!M$45</f>
        <v>1691</v>
      </c>
      <c r="I49" s="138"/>
      <c r="J49" s="138"/>
      <c r="K49" s="138">
        <f>'実質公債費比率（分子）の構造'!N$45</f>
        <v>1635</v>
      </c>
      <c r="L49" s="138"/>
      <c r="M49" s="138"/>
      <c r="N49" s="138">
        <f>'実質公債費比率（分子）の構造'!O$45</f>
        <v>1615</v>
      </c>
      <c r="O49" s="138"/>
      <c r="P49" s="138"/>
    </row>
    <row r="50" spans="1:16">
      <c r="A50" s="138" t="s">
        <v>59</v>
      </c>
      <c r="B50" s="138" t="e">
        <f>NA()</f>
        <v>#N/A</v>
      </c>
      <c r="C50" s="138">
        <f>IF(ISNUMBER('実質公債費比率（分子）の構造'!K$53),'実質公債費比率（分子）の構造'!K$53,NA())</f>
        <v>864</v>
      </c>
      <c r="D50" s="138" t="e">
        <f>NA()</f>
        <v>#N/A</v>
      </c>
      <c r="E50" s="138" t="e">
        <f>NA()</f>
        <v>#N/A</v>
      </c>
      <c r="F50" s="138">
        <f>IF(ISNUMBER('実質公債費比率（分子）の構造'!L$53),'実質公債費比率（分子）の構造'!L$53,NA())</f>
        <v>808</v>
      </c>
      <c r="G50" s="138" t="e">
        <f>NA()</f>
        <v>#N/A</v>
      </c>
      <c r="H50" s="138" t="e">
        <f>NA()</f>
        <v>#N/A</v>
      </c>
      <c r="I50" s="138">
        <f>IF(ISNUMBER('実質公債費比率（分子）の構造'!M$53),'実質公債費比率（分子）の構造'!M$53,NA())</f>
        <v>740</v>
      </c>
      <c r="J50" s="138" t="e">
        <f>NA()</f>
        <v>#N/A</v>
      </c>
      <c r="K50" s="138" t="e">
        <f>NA()</f>
        <v>#N/A</v>
      </c>
      <c r="L50" s="138">
        <f>IF(ISNUMBER('実質公債費比率（分子）の構造'!N$53),'実質公債費比率（分子）の構造'!N$53,NA())</f>
        <v>684</v>
      </c>
      <c r="M50" s="138" t="e">
        <f>NA()</f>
        <v>#N/A</v>
      </c>
      <c r="N50" s="138" t="e">
        <f>NA()</f>
        <v>#N/A</v>
      </c>
      <c r="O50" s="138">
        <f>IF(ISNUMBER('実質公債費比率（分子）の構造'!O$53),'実質公債費比率（分子）の構造'!O$53,NA())</f>
        <v>693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9868</v>
      </c>
      <c r="E56" s="137"/>
      <c r="F56" s="137"/>
      <c r="G56" s="137">
        <f>'将来負担比率（分子）の構造'!J$52</f>
        <v>9762</v>
      </c>
      <c r="H56" s="137"/>
      <c r="I56" s="137"/>
      <c r="J56" s="137">
        <f>'将来負担比率（分子）の構造'!K$52</f>
        <v>9726</v>
      </c>
      <c r="K56" s="137"/>
      <c r="L56" s="137"/>
      <c r="M56" s="137">
        <f>'将来負担比率（分子）の構造'!L$52</f>
        <v>9428</v>
      </c>
      <c r="N56" s="137"/>
      <c r="O56" s="137"/>
      <c r="P56" s="137">
        <f>'将来負担比率（分子）の構造'!M$52</f>
        <v>9411</v>
      </c>
    </row>
    <row r="57" spans="1:16">
      <c r="A57" s="137" t="s">
        <v>36</v>
      </c>
      <c r="B57" s="137"/>
      <c r="C57" s="137"/>
      <c r="D57" s="137">
        <f>'将来負担比率（分子）の構造'!I$51</f>
        <v>868</v>
      </c>
      <c r="E57" s="137"/>
      <c r="F57" s="137"/>
      <c r="G57" s="137">
        <f>'将来負担比率（分子）の構造'!J$51</f>
        <v>754</v>
      </c>
      <c r="H57" s="137"/>
      <c r="I57" s="137"/>
      <c r="J57" s="137">
        <f>'将来負担比率（分子）の構造'!K$51</f>
        <v>636</v>
      </c>
      <c r="K57" s="137"/>
      <c r="L57" s="137"/>
      <c r="M57" s="137">
        <f>'将来負担比率（分子）の構造'!L$51</f>
        <v>535</v>
      </c>
      <c r="N57" s="137"/>
      <c r="O57" s="137"/>
      <c r="P57" s="137">
        <f>'将来負担比率（分子）の構造'!M$51</f>
        <v>442</v>
      </c>
    </row>
    <row r="58" spans="1:16">
      <c r="A58" s="137" t="s">
        <v>35</v>
      </c>
      <c r="B58" s="137"/>
      <c r="C58" s="137"/>
      <c r="D58" s="137">
        <f>'将来負担比率（分子）の構造'!I$50</f>
        <v>1365</v>
      </c>
      <c r="E58" s="137"/>
      <c r="F58" s="137"/>
      <c r="G58" s="137">
        <f>'将来負担比率（分子）の構造'!J$50</f>
        <v>1913</v>
      </c>
      <c r="H58" s="137"/>
      <c r="I58" s="137"/>
      <c r="J58" s="137">
        <f>'将来負担比率（分子）の構造'!K$50</f>
        <v>2140</v>
      </c>
      <c r="K58" s="137"/>
      <c r="L58" s="137"/>
      <c r="M58" s="137">
        <f>'将来負担比率（分子）の構造'!L$50</f>
        <v>2595</v>
      </c>
      <c r="N58" s="137"/>
      <c r="O58" s="137"/>
      <c r="P58" s="137">
        <f>'将来負担比率（分子）の構造'!M$50</f>
        <v>3295</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f>'将来負担比率（分子）の構造'!M$46</f>
        <v>1</v>
      </c>
      <c r="O61" s="137"/>
      <c r="P61" s="137"/>
    </row>
    <row r="62" spans="1:16">
      <c r="A62" s="137" t="s">
        <v>29</v>
      </c>
      <c r="B62" s="137">
        <f>'将来負担比率（分子）の構造'!I$45</f>
        <v>1242</v>
      </c>
      <c r="C62" s="137"/>
      <c r="D62" s="137"/>
      <c r="E62" s="137">
        <f>'将来負担比率（分子）の構造'!J$45</f>
        <v>1109</v>
      </c>
      <c r="F62" s="137"/>
      <c r="G62" s="137"/>
      <c r="H62" s="137">
        <f>'将来負担比率（分子）の構造'!K$45</f>
        <v>952</v>
      </c>
      <c r="I62" s="137"/>
      <c r="J62" s="137"/>
      <c r="K62" s="137">
        <f>'将来負担比率（分子）の構造'!L$45</f>
        <v>820</v>
      </c>
      <c r="L62" s="137"/>
      <c r="M62" s="137"/>
      <c r="N62" s="137">
        <f>'将来負担比率（分子）の構造'!M$45</f>
        <v>773</v>
      </c>
      <c r="O62" s="137"/>
      <c r="P62" s="137"/>
    </row>
    <row r="63" spans="1:16">
      <c r="A63" s="137" t="s">
        <v>28</v>
      </c>
      <c r="B63" s="137">
        <f>'将来負担比率（分子）の構造'!I$44</f>
        <v>6</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c r="A64" s="137" t="s">
        <v>27</v>
      </c>
      <c r="B64" s="137">
        <f>'将来負担比率（分子）の構造'!I$43</f>
        <v>1793</v>
      </c>
      <c r="C64" s="137"/>
      <c r="D64" s="137"/>
      <c r="E64" s="137">
        <f>'将来負担比率（分子）の構造'!J$43</f>
        <v>1702</v>
      </c>
      <c r="F64" s="137"/>
      <c r="G64" s="137"/>
      <c r="H64" s="137">
        <f>'将来負担比率（分子）の構造'!K$43</f>
        <v>1648</v>
      </c>
      <c r="I64" s="137"/>
      <c r="J64" s="137"/>
      <c r="K64" s="137">
        <f>'将来負担比率（分子）の構造'!L$43</f>
        <v>1563</v>
      </c>
      <c r="L64" s="137"/>
      <c r="M64" s="137"/>
      <c r="N64" s="137">
        <f>'将来負担比率（分子）の構造'!M$43</f>
        <v>1466</v>
      </c>
      <c r="O64" s="137"/>
      <c r="P64" s="137"/>
    </row>
    <row r="65" spans="1:16">
      <c r="A65" s="137" t="s">
        <v>26</v>
      </c>
      <c r="B65" s="137">
        <f>'将来負担比率（分子）の構造'!I$42</f>
        <v>707</v>
      </c>
      <c r="C65" s="137"/>
      <c r="D65" s="137"/>
      <c r="E65" s="137">
        <f>'将来負担比率（分子）の構造'!J$42</f>
        <v>627</v>
      </c>
      <c r="F65" s="137"/>
      <c r="G65" s="137"/>
      <c r="H65" s="137">
        <f>'将来負担比率（分子）の構造'!K$42</f>
        <v>547</v>
      </c>
      <c r="I65" s="137"/>
      <c r="J65" s="137"/>
      <c r="K65" s="137">
        <f>'将来負担比率（分子）の構造'!L$42</f>
        <v>467</v>
      </c>
      <c r="L65" s="137"/>
      <c r="M65" s="137"/>
      <c r="N65" s="137">
        <f>'将来負担比率（分子）の構造'!M$42</f>
        <v>387</v>
      </c>
      <c r="O65" s="137"/>
      <c r="P65" s="137"/>
    </row>
    <row r="66" spans="1:16">
      <c r="A66" s="137" t="s">
        <v>25</v>
      </c>
      <c r="B66" s="137">
        <f>'将来負担比率（分子）の構造'!I$41</f>
        <v>14133</v>
      </c>
      <c r="C66" s="137"/>
      <c r="D66" s="137"/>
      <c r="E66" s="137">
        <f>'将来負担比率（分子）の構造'!J$41</f>
        <v>13744</v>
      </c>
      <c r="F66" s="137"/>
      <c r="G66" s="137"/>
      <c r="H66" s="137">
        <f>'将来負担比率（分子）の構造'!K$41</f>
        <v>13457</v>
      </c>
      <c r="I66" s="137"/>
      <c r="J66" s="137"/>
      <c r="K66" s="137">
        <f>'将来負担比率（分子）の構造'!L$41</f>
        <v>12767</v>
      </c>
      <c r="L66" s="137"/>
      <c r="M66" s="137"/>
      <c r="N66" s="137">
        <f>'将来負担比率（分子）の構造'!M$41</f>
        <v>12159</v>
      </c>
      <c r="O66" s="137"/>
      <c r="P66" s="137"/>
    </row>
    <row r="67" spans="1:16">
      <c r="A67" s="137" t="s">
        <v>63</v>
      </c>
      <c r="B67" s="137" t="e">
        <f>NA()</f>
        <v>#N/A</v>
      </c>
      <c r="C67" s="137">
        <f>IF(ISNUMBER('将来負担比率（分子）の構造'!I$53), IF('将来負担比率（分子）の構造'!I$53 &lt; 0, 0, '将来負担比率（分子）の構造'!I$53), NA())</f>
        <v>5780</v>
      </c>
      <c r="D67" s="137" t="e">
        <f>NA()</f>
        <v>#N/A</v>
      </c>
      <c r="E67" s="137" t="e">
        <f>NA()</f>
        <v>#N/A</v>
      </c>
      <c r="F67" s="137">
        <f>IF(ISNUMBER('将来負担比率（分子）の構造'!J$53), IF('将来負担比率（分子）の構造'!J$53 &lt; 0, 0, '将来負担比率（分子）の構造'!J$53), NA())</f>
        <v>4754</v>
      </c>
      <c r="G67" s="137" t="e">
        <f>NA()</f>
        <v>#N/A</v>
      </c>
      <c r="H67" s="137" t="e">
        <f>NA()</f>
        <v>#N/A</v>
      </c>
      <c r="I67" s="137">
        <f>IF(ISNUMBER('将来負担比率（分子）の構造'!K$53), IF('将来負担比率（分子）の構造'!K$53 &lt; 0, 0, '将来負担比率（分子）の構造'!K$53), NA())</f>
        <v>4101</v>
      </c>
      <c r="J67" s="137" t="e">
        <f>NA()</f>
        <v>#N/A</v>
      </c>
      <c r="K67" s="137" t="e">
        <f>NA()</f>
        <v>#N/A</v>
      </c>
      <c r="L67" s="137">
        <f>IF(ISNUMBER('将来負担比率（分子）の構造'!L$53), IF('将来負担比率（分子）の構造'!L$53 &lt; 0, 0, '将来負担比率（分子）の構造'!L$53), NA())</f>
        <v>3058</v>
      </c>
      <c r="M67" s="137" t="e">
        <f>NA()</f>
        <v>#N/A</v>
      </c>
      <c r="N67" s="137" t="e">
        <f>NA()</f>
        <v>#N/A</v>
      </c>
      <c r="O67" s="137">
        <f>IF(ISNUMBER('将来負担比率（分子）の構造'!M$53), IF('将来負担比率（分子）の構造'!M$53 &lt; 0, 0, '将来負担比率（分子）の構造'!M$53), NA())</f>
        <v>1638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1305923</v>
      </c>
      <c r="S5" s="671"/>
      <c r="T5" s="671"/>
      <c r="U5" s="671"/>
      <c r="V5" s="671"/>
      <c r="W5" s="671"/>
      <c r="X5" s="671"/>
      <c r="Y5" s="718"/>
      <c r="Z5" s="731">
        <v>11.9</v>
      </c>
      <c r="AA5" s="731"/>
      <c r="AB5" s="731"/>
      <c r="AC5" s="731"/>
      <c r="AD5" s="732">
        <v>1305923</v>
      </c>
      <c r="AE5" s="732"/>
      <c r="AF5" s="732"/>
      <c r="AG5" s="732"/>
      <c r="AH5" s="732"/>
      <c r="AI5" s="732"/>
      <c r="AJ5" s="732"/>
      <c r="AK5" s="732"/>
      <c r="AL5" s="719">
        <v>22.3</v>
      </c>
      <c r="AM5" s="688"/>
      <c r="AN5" s="688"/>
      <c r="AO5" s="720"/>
      <c r="AP5" s="707" t="s">
        <v>209</v>
      </c>
      <c r="AQ5" s="708"/>
      <c r="AR5" s="708"/>
      <c r="AS5" s="708"/>
      <c r="AT5" s="708"/>
      <c r="AU5" s="708"/>
      <c r="AV5" s="708"/>
      <c r="AW5" s="708"/>
      <c r="AX5" s="708"/>
      <c r="AY5" s="708"/>
      <c r="AZ5" s="708"/>
      <c r="BA5" s="708"/>
      <c r="BB5" s="708"/>
      <c r="BC5" s="708"/>
      <c r="BD5" s="708"/>
      <c r="BE5" s="708"/>
      <c r="BF5" s="709"/>
      <c r="BG5" s="620">
        <v>1296873</v>
      </c>
      <c r="BH5" s="621"/>
      <c r="BI5" s="621"/>
      <c r="BJ5" s="621"/>
      <c r="BK5" s="621"/>
      <c r="BL5" s="621"/>
      <c r="BM5" s="621"/>
      <c r="BN5" s="622"/>
      <c r="BO5" s="673">
        <v>99.3</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76379</v>
      </c>
      <c r="S6" s="621"/>
      <c r="T6" s="621"/>
      <c r="U6" s="621"/>
      <c r="V6" s="621"/>
      <c r="W6" s="621"/>
      <c r="X6" s="621"/>
      <c r="Y6" s="622"/>
      <c r="Z6" s="673">
        <v>0.7</v>
      </c>
      <c r="AA6" s="673"/>
      <c r="AB6" s="673"/>
      <c r="AC6" s="673"/>
      <c r="AD6" s="674">
        <v>76379</v>
      </c>
      <c r="AE6" s="674"/>
      <c r="AF6" s="674"/>
      <c r="AG6" s="674"/>
      <c r="AH6" s="674"/>
      <c r="AI6" s="674"/>
      <c r="AJ6" s="674"/>
      <c r="AK6" s="674"/>
      <c r="AL6" s="643">
        <v>1.3</v>
      </c>
      <c r="AM6" s="675"/>
      <c r="AN6" s="675"/>
      <c r="AO6" s="676"/>
      <c r="AP6" s="617" t="s">
        <v>215</v>
      </c>
      <c r="AQ6" s="618"/>
      <c r="AR6" s="618"/>
      <c r="AS6" s="618"/>
      <c r="AT6" s="618"/>
      <c r="AU6" s="618"/>
      <c r="AV6" s="618"/>
      <c r="AW6" s="618"/>
      <c r="AX6" s="618"/>
      <c r="AY6" s="618"/>
      <c r="AZ6" s="618"/>
      <c r="BA6" s="618"/>
      <c r="BB6" s="618"/>
      <c r="BC6" s="618"/>
      <c r="BD6" s="618"/>
      <c r="BE6" s="618"/>
      <c r="BF6" s="619"/>
      <c r="BG6" s="620">
        <v>1296873</v>
      </c>
      <c r="BH6" s="621"/>
      <c r="BI6" s="621"/>
      <c r="BJ6" s="621"/>
      <c r="BK6" s="621"/>
      <c r="BL6" s="621"/>
      <c r="BM6" s="621"/>
      <c r="BN6" s="622"/>
      <c r="BO6" s="673">
        <v>99.3</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103114</v>
      </c>
      <c r="CS6" s="621"/>
      <c r="CT6" s="621"/>
      <c r="CU6" s="621"/>
      <c r="CV6" s="621"/>
      <c r="CW6" s="621"/>
      <c r="CX6" s="621"/>
      <c r="CY6" s="622"/>
      <c r="CZ6" s="673">
        <v>1</v>
      </c>
      <c r="DA6" s="673"/>
      <c r="DB6" s="673"/>
      <c r="DC6" s="673"/>
      <c r="DD6" s="626" t="s">
        <v>210</v>
      </c>
      <c r="DE6" s="621"/>
      <c r="DF6" s="621"/>
      <c r="DG6" s="621"/>
      <c r="DH6" s="621"/>
      <c r="DI6" s="621"/>
      <c r="DJ6" s="621"/>
      <c r="DK6" s="621"/>
      <c r="DL6" s="621"/>
      <c r="DM6" s="621"/>
      <c r="DN6" s="621"/>
      <c r="DO6" s="621"/>
      <c r="DP6" s="622"/>
      <c r="DQ6" s="626">
        <v>103114</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785</v>
      </c>
      <c r="S7" s="621"/>
      <c r="T7" s="621"/>
      <c r="U7" s="621"/>
      <c r="V7" s="621"/>
      <c r="W7" s="621"/>
      <c r="X7" s="621"/>
      <c r="Y7" s="622"/>
      <c r="Z7" s="673">
        <v>0</v>
      </c>
      <c r="AA7" s="673"/>
      <c r="AB7" s="673"/>
      <c r="AC7" s="673"/>
      <c r="AD7" s="674">
        <v>785</v>
      </c>
      <c r="AE7" s="674"/>
      <c r="AF7" s="674"/>
      <c r="AG7" s="674"/>
      <c r="AH7" s="674"/>
      <c r="AI7" s="674"/>
      <c r="AJ7" s="674"/>
      <c r="AK7" s="674"/>
      <c r="AL7" s="643">
        <v>0</v>
      </c>
      <c r="AM7" s="675"/>
      <c r="AN7" s="675"/>
      <c r="AO7" s="676"/>
      <c r="AP7" s="617" t="s">
        <v>218</v>
      </c>
      <c r="AQ7" s="618"/>
      <c r="AR7" s="618"/>
      <c r="AS7" s="618"/>
      <c r="AT7" s="618"/>
      <c r="AU7" s="618"/>
      <c r="AV7" s="618"/>
      <c r="AW7" s="618"/>
      <c r="AX7" s="618"/>
      <c r="AY7" s="618"/>
      <c r="AZ7" s="618"/>
      <c r="BA7" s="618"/>
      <c r="BB7" s="618"/>
      <c r="BC7" s="618"/>
      <c r="BD7" s="618"/>
      <c r="BE7" s="618"/>
      <c r="BF7" s="619"/>
      <c r="BG7" s="620">
        <v>462164</v>
      </c>
      <c r="BH7" s="621"/>
      <c r="BI7" s="621"/>
      <c r="BJ7" s="621"/>
      <c r="BK7" s="621"/>
      <c r="BL7" s="621"/>
      <c r="BM7" s="621"/>
      <c r="BN7" s="622"/>
      <c r="BO7" s="673">
        <v>35.4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2179941</v>
      </c>
      <c r="CS7" s="621"/>
      <c r="CT7" s="621"/>
      <c r="CU7" s="621"/>
      <c r="CV7" s="621"/>
      <c r="CW7" s="621"/>
      <c r="CX7" s="621"/>
      <c r="CY7" s="622"/>
      <c r="CZ7" s="673">
        <v>20.7</v>
      </c>
      <c r="DA7" s="673"/>
      <c r="DB7" s="673"/>
      <c r="DC7" s="673"/>
      <c r="DD7" s="626">
        <v>265701</v>
      </c>
      <c r="DE7" s="621"/>
      <c r="DF7" s="621"/>
      <c r="DG7" s="621"/>
      <c r="DH7" s="621"/>
      <c r="DI7" s="621"/>
      <c r="DJ7" s="621"/>
      <c r="DK7" s="621"/>
      <c r="DL7" s="621"/>
      <c r="DM7" s="621"/>
      <c r="DN7" s="621"/>
      <c r="DO7" s="621"/>
      <c r="DP7" s="622"/>
      <c r="DQ7" s="626">
        <v>1679373</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1946</v>
      </c>
      <c r="S8" s="621"/>
      <c r="T8" s="621"/>
      <c r="U8" s="621"/>
      <c r="V8" s="621"/>
      <c r="W8" s="621"/>
      <c r="X8" s="621"/>
      <c r="Y8" s="622"/>
      <c r="Z8" s="673">
        <v>0</v>
      </c>
      <c r="AA8" s="673"/>
      <c r="AB8" s="673"/>
      <c r="AC8" s="673"/>
      <c r="AD8" s="674">
        <v>1946</v>
      </c>
      <c r="AE8" s="674"/>
      <c r="AF8" s="674"/>
      <c r="AG8" s="674"/>
      <c r="AH8" s="674"/>
      <c r="AI8" s="674"/>
      <c r="AJ8" s="674"/>
      <c r="AK8" s="674"/>
      <c r="AL8" s="643">
        <v>0</v>
      </c>
      <c r="AM8" s="675"/>
      <c r="AN8" s="675"/>
      <c r="AO8" s="676"/>
      <c r="AP8" s="617" t="s">
        <v>221</v>
      </c>
      <c r="AQ8" s="618"/>
      <c r="AR8" s="618"/>
      <c r="AS8" s="618"/>
      <c r="AT8" s="618"/>
      <c r="AU8" s="618"/>
      <c r="AV8" s="618"/>
      <c r="AW8" s="618"/>
      <c r="AX8" s="618"/>
      <c r="AY8" s="618"/>
      <c r="AZ8" s="618"/>
      <c r="BA8" s="618"/>
      <c r="BB8" s="618"/>
      <c r="BC8" s="618"/>
      <c r="BD8" s="618"/>
      <c r="BE8" s="618"/>
      <c r="BF8" s="619"/>
      <c r="BG8" s="620">
        <v>17899</v>
      </c>
      <c r="BH8" s="621"/>
      <c r="BI8" s="621"/>
      <c r="BJ8" s="621"/>
      <c r="BK8" s="621"/>
      <c r="BL8" s="621"/>
      <c r="BM8" s="621"/>
      <c r="BN8" s="622"/>
      <c r="BO8" s="673">
        <v>1.4</v>
      </c>
      <c r="BP8" s="673"/>
      <c r="BQ8" s="673"/>
      <c r="BR8" s="673"/>
      <c r="BS8" s="626" t="s">
        <v>222</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2422314</v>
      </c>
      <c r="CS8" s="621"/>
      <c r="CT8" s="621"/>
      <c r="CU8" s="621"/>
      <c r="CV8" s="621"/>
      <c r="CW8" s="621"/>
      <c r="CX8" s="621"/>
      <c r="CY8" s="622"/>
      <c r="CZ8" s="673">
        <v>23</v>
      </c>
      <c r="DA8" s="673"/>
      <c r="DB8" s="673"/>
      <c r="DC8" s="673"/>
      <c r="DD8" s="626" t="s">
        <v>210</v>
      </c>
      <c r="DE8" s="621"/>
      <c r="DF8" s="621"/>
      <c r="DG8" s="621"/>
      <c r="DH8" s="621"/>
      <c r="DI8" s="621"/>
      <c r="DJ8" s="621"/>
      <c r="DK8" s="621"/>
      <c r="DL8" s="621"/>
      <c r="DM8" s="621"/>
      <c r="DN8" s="621"/>
      <c r="DO8" s="621"/>
      <c r="DP8" s="622"/>
      <c r="DQ8" s="626">
        <v>1113688</v>
      </c>
      <c r="DR8" s="621"/>
      <c r="DS8" s="621"/>
      <c r="DT8" s="621"/>
      <c r="DU8" s="621"/>
      <c r="DV8" s="621"/>
      <c r="DW8" s="621"/>
      <c r="DX8" s="621"/>
      <c r="DY8" s="621"/>
      <c r="DZ8" s="621"/>
      <c r="EA8" s="621"/>
      <c r="EB8" s="621"/>
      <c r="EC8" s="656"/>
    </row>
    <row r="9" spans="2:143" ht="11.25" customHeight="1">
      <c r="B9" s="617" t="s">
        <v>224</v>
      </c>
      <c r="C9" s="618"/>
      <c r="D9" s="618"/>
      <c r="E9" s="618"/>
      <c r="F9" s="618"/>
      <c r="G9" s="618"/>
      <c r="H9" s="618"/>
      <c r="I9" s="618"/>
      <c r="J9" s="618"/>
      <c r="K9" s="618"/>
      <c r="L9" s="618"/>
      <c r="M9" s="618"/>
      <c r="N9" s="618"/>
      <c r="O9" s="618"/>
      <c r="P9" s="618"/>
      <c r="Q9" s="619"/>
      <c r="R9" s="620">
        <v>1084</v>
      </c>
      <c r="S9" s="621"/>
      <c r="T9" s="621"/>
      <c r="U9" s="621"/>
      <c r="V9" s="621"/>
      <c r="W9" s="621"/>
      <c r="X9" s="621"/>
      <c r="Y9" s="622"/>
      <c r="Z9" s="673">
        <v>0</v>
      </c>
      <c r="AA9" s="673"/>
      <c r="AB9" s="673"/>
      <c r="AC9" s="673"/>
      <c r="AD9" s="674">
        <v>1084</v>
      </c>
      <c r="AE9" s="674"/>
      <c r="AF9" s="674"/>
      <c r="AG9" s="674"/>
      <c r="AH9" s="674"/>
      <c r="AI9" s="674"/>
      <c r="AJ9" s="674"/>
      <c r="AK9" s="674"/>
      <c r="AL9" s="643">
        <v>0</v>
      </c>
      <c r="AM9" s="675"/>
      <c r="AN9" s="675"/>
      <c r="AO9" s="676"/>
      <c r="AP9" s="617" t="s">
        <v>225</v>
      </c>
      <c r="AQ9" s="618"/>
      <c r="AR9" s="618"/>
      <c r="AS9" s="618"/>
      <c r="AT9" s="618"/>
      <c r="AU9" s="618"/>
      <c r="AV9" s="618"/>
      <c r="AW9" s="618"/>
      <c r="AX9" s="618"/>
      <c r="AY9" s="618"/>
      <c r="AZ9" s="618"/>
      <c r="BA9" s="618"/>
      <c r="BB9" s="618"/>
      <c r="BC9" s="618"/>
      <c r="BD9" s="618"/>
      <c r="BE9" s="618"/>
      <c r="BF9" s="619"/>
      <c r="BG9" s="620">
        <v>350457</v>
      </c>
      <c r="BH9" s="621"/>
      <c r="BI9" s="621"/>
      <c r="BJ9" s="621"/>
      <c r="BK9" s="621"/>
      <c r="BL9" s="621"/>
      <c r="BM9" s="621"/>
      <c r="BN9" s="622"/>
      <c r="BO9" s="673">
        <v>26.8</v>
      </c>
      <c r="BP9" s="673"/>
      <c r="BQ9" s="673"/>
      <c r="BR9" s="673"/>
      <c r="BS9" s="626" t="s">
        <v>222</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1201650</v>
      </c>
      <c r="CS9" s="621"/>
      <c r="CT9" s="621"/>
      <c r="CU9" s="621"/>
      <c r="CV9" s="621"/>
      <c r="CW9" s="621"/>
      <c r="CX9" s="621"/>
      <c r="CY9" s="622"/>
      <c r="CZ9" s="673">
        <v>11.4</v>
      </c>
      <c r="DA9" s="673"/>
      <c r="DB9" s="673"/>
      <c r="DC9" s="673"/>
      <c r="DD9" s="626">
        <v>129057</v>
      </c>
      <c r="DE9" s="621"/>
      <c r="DF9" s="621"/>
      <c r="DG9" s="621"/>
      <c r="DH9" s="621"/>
      <c r="DI9" s="621"/>
      <c r="DJ9" s="621"/>
      <c r="DK9" s="621"/>
      <c r="DL9" s="621"/>
      <c r="DM9" s="621"/>
      <c r="DN9" s="621"/>
      <c r="DO9" s="621"/>
      <c r="DP9" s="622"/>
      <c r="DQ9" s="626">
        <v>848554</v>
      </c>
      <c r="DR9" s="621"/>
      <c r="DS9" s="621"/>
      <c r="DT9" s="621"/>
      <c r="DU9" s="621"/>
      <c r="DV9" s="621"/>
      <c r="DW9" s="621"/>
      <c r="DX9" s="621"/>
      <c r="DY9" s="621"/>
      <c r="DZ9" s="621"/>
      <c r="EA9" s="621"/>
      <c r="EB9" s="621"/>
      <c r="EC9" s="656"/>
    </row>
    <row r="10" spans="2:143" ht="11.25" customHeight="1">
      <c r="B10" s="617" t="s">
        <v>227</v>
      </c>
      <c r="C10" s="618"/>
      <c r="D10" s="618"/>
      <c r="E10" s="618"/>
      <c r="F10" s="618"/>
      <c r="G10" s="618"/>
      <c r="H10" s="618"/>
      <c r="I10" s="618"/>
      <c r="J10" s="618"/>
      <c r="K10" s="618"/>
      <c r="L10" s="618"/>
      <c r="M10" s="618"/>
      <c r="N10" s="618"/>
      <c r="O10" s="618"/>
      <c r="P10" s="618"/>
      <c r="Q10" s="619"/>
      <c r="R10" s="620">
        <v>229280</v>
      </c>
      <c r="S10" s="621"/>
      <c r="T10" s="621"/>
      <c r="U10" s="621"/>
      <c r="V10" s="621"/>
      <c r="W10" s="621"/>
      <c r="X10" s="621"/>
      <c r="Y10" s="622"/>
      <c r="Z10" s="673">
        <v>2.1</v>
      </c>
      <c r="AA10" s="673"/>
      <c r="AB10" s="673"/>
      <c r="AC10" s="673"/>
      <c r="AD10" s="674">
        <v>229280</v>
      </c>
      <c r="AE10" s="674"/>
      <c r="AF10" s="674"/>
      <c r="AG10" s="674"/>
      <c r="AH10" s="674"/>
      <c r="AI10" s="674"/>
      <c r="AJ10" s="674"/>
      <c r="AK10" s="674"/>
      <c r="AL10" s="643">
        <v>3.9</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32687</v>
      </c>
      <c r="BH10" s="621"/>
      <c r="BI10" s="621"/>
      <c r="BJ10" s="621"/>
      <c r="BK10" s="621"/>
      <c r="BL10" s="621"/>
      <c r="BM10" s="621"/>
      <c r="BN10" s="622"/>
      <c r="BO10" s="673">
        <v>2.5</v>
      </c>
      <c r="BP10" s="673"/>
      <c r="BQ10" s="673"/>
      <c r="BR10" s="673"/>
      <c r="BS10" s="626" t="s">
        <v>222</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v>19</v>
      </c>
      <c r="CS10" s="621"/>
      <c r="CT10" s="621"/>
      <c r="CU10" s="621"/>
      <c r="CV10" s="621"/>
      <c r="CW10" s="621"/>
      <c r="CX10" s="621"/>
      <c r="CY10" s="622"/>
      <c r="CZ10" s="673">
        <v>0</v>
      </c>
      <c r="DA10" s="673"/>
      <c r="DB10" s="673"/>
      <c r="DC10" s="673"/>
      <c r="DD10" s="626" t="s">
        <v>222</v>
      </c>
      <c r="DE10" s="621"/>
      <c r="DF10" s="621"/>
      <c r="DG10" s="621"/>
      <c r="DH10" s="621"/>
      <c r="DI10" s="621"/>
      <c r="DJ10" s="621"/>
      <c r="DK10" s="621"/>
      <c r="DL10" s="621"/>
      <c r="DM10" s="621"/>
      <c r="DN10" s="621"/>
      <c r="DO10" s="621"/>
      <c r="DP10" s="622"/>
      <c r="DQ10" s="626">
        <v>19</v>
      </c>
      <c r="DR10" s="621"/>
      <c r="DS10" s="621"/>
      <c r="DT10" s="621"/>
      <c r="DU10" s="621"/>
      <c r="DV10" s="621"/>
      <c r="DW10" s="621"/>
      <c r="DX10" s="621"/>
      <c r="DY10" s="621"/>
      <c r="DZ10" s="621"/>
      <c r="EA10" s="621"/>
      <c r="EB10" s="621"/>
      <c r="EC10" s="656"/>
    </row>
    <row r="11" spans="2:143" ht="11.25" customHeight="1">
      <c r="B11" s="617" t="s">
        <v>230</v>
      </c>
      <c r="C11" s="618"/>
      <c r="D11" s="618"/>
      <c r="E11" s="618"/>
      <c r="F11" s="618"/>
      <c r="G11" s="618"/>
      <c r="H11" s="618"/>
      <c r="I11" s="618"/>
      <c r="J11" s="618"/>
      <c r="K11" s="618"/>
      <c r="L11" s="618"/>
      <c r="M11" s="618"/>
      <c r="N11" s="618"/>
      <c r="O11" s="618"/>
      <c r="P11" s="618"/>
      <c r="Q11" s="619"/>
      <c r="R11" s="620" t="s">
        <v>222</v>
      </c>
      <c r="S11" s="621"/>
      <c r="T11" s="621"/>
      <c r="U11" s="621"/>
      <c r="V11" s="621"/>
      <c r="W11" s="621"/>
      <c r="X11" s="621"/>
      <c r="Y11" s="622"/>
      <c r="Z11" s="673" t="s">
        <v>222</v>
      </c>
      <c r="AA11" s="673"/>
      <c r="AB11" s="673"/>
      <c r="AC11" s="673"/>
      <c r="AD11" s="674" t="s">
        <v>222</v>
      </c>
      <c r="AE11" s="674"/>
      <c r="AF11" s="674"/>
      <c r="AG11" s="674"/>
      <c r="AH11" s="674"/>
      <c r="AI11" s="674"/>
      <c r="AJ11" s="674"/>
      <c r="AK11" s="674"/>
      <c r="AL11" s="643" t="s">
        <v>222</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61121</v>
      </c>
      <c r="BH11" s="621"/>
      <c r="BI11" s="621"/>
      <c r="BJ11" s="621"/>
      <c r="BK11" s="621"/>
      <c r="BL11" s="621"/>
      <c r="BM11" s="621"/>
      <c r="BN11" s="622"/>
      <c r="BO11" s="673">
        <v>4.7</v>
      </c>
      <c r="BP11" s="673"/>
      <c r="BQ11" s="673"/>
      <c r="BR11" s="673"/>
      <c r="BS11" s="626" t="s">
        <v>222</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787145</v>
      </c>
      <c r="CS11" s="621"/>
      <c r="CT11" s="621"/>
      <c r="CU11" s="621"/>
      <c r="CV11" s="621"/>
      <c r="CW11" s="621"/>
      <c r="CX11" s="621"/>
      <c r="CY11" s="622"/>
      <c r="CZ11" s="673">
        <v>7.5</v>
      </c>
      <c r="DA11" s="673"/>
      <c r="DB11" s="673"/>
      <c r="DC11" s="673"/>
      <c r="DD11" s="626">
        <v>317615</v>
      </c>
      <c r="DE11" s="621"/>
      <c r="DF11" s="621"/>
      <c r="DG11" s="621"/>
      <c r="DH11" s="621"/>
      <c r="DI11" s="621"/>
      <c r="DJ11" s="621"/>
      <c r="DK11" s="621"/>
      <c r="DL11" s="621"/>
      <c r="DM11" s="621"/>
      <c r="DN11" s="621"/>
      <c r="DO11" s="621"/>
      <c r="DP11" s="622"/>
      <c r="DQ11" s="626">
        <v>374850</v>
      </c>
      <c r="DR11" s="621"/>
      <c r="DS11" s="621"/>
      <c r="DT11" s="621"/>
      <c r="DU11" s="621"/>
      <c r="DV11" s="621"/>
      <c r="DW11" s="621"/>
      <c r="DX11" s="621"/>
      <c r="DY11" s="621"/>
      <c r="DZ11" s="621"/>
      <c r="EA11" s="621"/>
      <c r="EB11" s="621"/>
      <c r="EC11" s="656"/>
    </row>
    <row r="12" spans="2:143" ht="11.25" customHeight="1">
      <c r="B12" s="617" t="s">
        <v>233</v>
      </c>
      <c r="C12" s="618"/>
      <c r="D12" s="618"/>
      <c r="E12" s="618"/>
      <c r="F12" s="618"/>
      <c r="G12" s="618"/>
      <c r="H12" s="618"/>
      <c r="I12" s="618"/>
      <c r="J12" s="618"/>
      <c r="K12" s="618"/>
      <c r="L12" s="618"/>
      <c r="M12" s="618"/>
      <c r="N12" s="618"/>
      <c r="O12" s="618"/>
      <c r="P12" s="618"/>
      <c r="Q12" s="619"/>
      <c r="R12" s="620" t="s">
        <v>222</v>
      </c>
      <c r="S12" s="621"/>
      <c r="T12" s="621"/>
      <c r="U12" s="621"/>
      <c r="V12" s="621"/>
      <c r="W12" s="621"/>
      <c r="X12" s="621"/>
      <c r="Y12" s="622"/>
      <c r="Z12" s="673" t="s">
        <v>222</v>
      </c>
      <c r="AA12" s="673"/>
      <c r="AB12" s="673"/>
      <c r="AC12" s="673"/>
      <c r="AD12" s="674" t="s">
        <v>222</v>
      </c>
      <c r="AE12" s="674"/>
      <c r="AF12" s="674"/>
      <c r="AG12" s="674"/>
      <c r="AH12" s="674"/>
      <c r="AI12" s="674"/>
      <c r="AJ12" s="674"/>
      <c r="AK12" s="674"/>
      <c r="AL12" s="643" t="s">
        <v>222</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688590</v>
      </c>
      <c r="BH12" s="621"/>
      <c r="BI12" s="621"/>
      <c r="BJ12" s="621"/>
      <c r="BK12" s="621"/>
      <c r="BL12" s="621"/>
      <c r="BM12" s="621"/>
      <c r="BN12" s="622"/>
      <c r="BO12" s="673">
        <v>52.7</v>
      </c>
      <c r="BP12" s="673"/>
      <c r="BQ12" s="673"/>
      <c r="BR12" s="673"/>
      <c r="BS12" s="626" t="s">
        <v>222</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227590</v>
      </c>
      <c r="CS12" s="621"/>
      <c r="CT12" s="621"/>
      <c r="CU12" s="621"/>
      <c r="CV12" s="621"/>
      <c r="CW12" s="621"/>
      <c r="CX12" s="621"/>
      <c r="CY12" s="622"/>
      <c r="CZ12" s="673">
        <v>2.2000000000000002</v>
      </c>
      <c r="DA12" s="673"/>
      <c r="DB12" s="673"/>
      <c r="DC12" s="673"/>
      <c r="DD12" s="626">
        <v>15182</v>
      </c>
      <c r="DE12" s="621"/>
      <c r="DF12" s="621"/>
      <c r="DG12" s="621"/>
      <c r="DH12" s="621"/>
      <c r="DI12" s="621"/>
      <c r="DJ12" s="621"/>
      <c r="DK12" s="621"/>
      <c r="DL12" s="621"/>
      <c r="DM12" s="621"/>
      <c r="DN12" s="621"/>
      <c r="DO12" s="621"/>
      <c r="DP12" s="622"/>
      <c r="DQ12" s="626">
        <v>143659</v>
      </c>
      <c r="DR12" s="621"/>
      <c r="DS12" s="621"/>
      <c r="DT12" s="621"/>
      <c r="DU12" s="621"/>
      <c r="DV12" s="621"/>
      <c r="DW12" s="621"/>
      <c r="DX12" s="621"/>
      <c r="DY12" s="621"/>
      <c r="DZ12" s="621"/>
      <c r="EA12" s="621"/>
      <c r="EB12" s="621"/>
      <c r="EC12" s="656"/>
    </row>
    <row r="13" spans="2:143" ht="11.25" customHeight="1">
      <c r="B13" s="617" t="s">
        <v>236</v>
      </c>
      <c r="C13" s="618"/>
      <c r="D13" s="618"/>
      <c r="E13" s="618"/>
      <c r="F13" s="618"/>
      <c r="G13" s="618"/>
      <c r="H13" s="618"/>
      <c r="I13" s="618"/>
      <c r="J13" s="618"/>
      <c r="K13" s="618"/>
      <c r="L13" s="618"/>
      <c r="M13" s="618"/>
      <c r="N13" s="618"/>
      <c r="O13" s="618"/>
      <c r="P13" s="618"/>
      <c r="Q13" s="619"/>
      <c r="R13" s="620">
        <v>9145</v>
      </c>
      <c r="S13" s="621"/>
      <c r="T13" s="621"/>
      <c r="U13" s="621"/>
      <c r="V13" s="621"/>
      <c r="W13" s="621"/>
      <c r="X13" s="621"/>
      <c r="Y13" s="622"/>
      <c r="Z13" s="673">
        <v>0.1</v>
      </c>
      <c r="AA13" s="673"/>
      <c r="AB13" s="673"/>
      <c r="AC13" s="673"/>
      <c r="AD13" s="674">
        <v>9145</v>
      </c>
      <c r="AE13" s="674"/>
      <c r="AF13" s="674"/>
      <c r="AG13" s="674"/>
      <c r="AH13" s="674"/>
      <c r="AI13" s="674"/>
      <c r="AJ13" s="674"/>
      <c r="AK13" s="674"/>
      <c r="AL13" s="643">
        <v>0.2</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630038</v>
      </c>
      <c r="BH13" s="621"/>
      <c r="BI13" s="621"/>
      <c r="BJ13" s="621"/>
      <c r="BK13" s="621"/>
      <c r="BL13" s="621"/>
      <c r="BM13" s="621"/>
      <c r="BN13" s="622"/>
      <c r="BO13" s="673">
        <v>48.2</v>
      </c>
      <c r="BP13" s="673"/>
      <c r="BQ13" s="673"/>
      <c r="BR13" s="673"/>
      <c r="BS13" s="626" t="s">
        <v>222</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377717</v>
      </c>
      <c r="CS13" s="621"/>
      <c r="CT13" s="621"/>
      <c r="CU13" s="621"/>
      <c r="CV13" s="621"/>
      <c r="CW13" s="621"/>
      <c r="CX13" s="621"/>
      <c r="CY13" s="622"/>
      <c r="CZ13" s="673">
        <v>3.6</v>
      </c>
      <c r="DA13" s="673"/>
      <c r="DB13" s="673"/>
      <c r="DC13" s="673"/>
      <c r="DD13" s="626">
        <v>240284</v>
      </c>
      <c r="DE13" s="621"/>
      <c r="DF13" s="621"/>
      <c r="DG13" s="621"/>
      <c r="DH13" s="621"/>
      <c r="DI13" s="621"/>
      <c r="DJ13" s="621"/>
      <c r="DK13" s="621"/>
      <c r="DL13" s="621"/>
      <c r="DM13" s="621"/>
      <c r="DN13" s="621"/>
      <c r="DO13" s="621"/>
      <c r="DP13" s="622"/>
      <c r="DQ13" s="626">
        <v>119881</v>
      </c>
      <c r="DR13" s="621"/>
      <c r="DS13" s="621"/>
      <c r="DT13" s="621"/>
      <c r="DU13" s="621"/>
      <c r="DV13" s="621"/>
      <c r="DW13" s="621"/>
      <c r="DX13" s="621"/>
      <c r="DY13" s="621"/>
      <c r="DZ13" s="621"/>
      <c r="EA13" s="621"/>
      <c r="EB13" s="621"/>
      <c r="EC13" s="656"/>
    </row>
    <row r="14" spans="2:143" ht="11.25" customHeight="1">
      <c r="B14" s="617" t="s">
        <v>239</v>
      </c>
      <c r="C14" s="618"/>
      <c r="D14" s="618"/>
      <c r="E14" s="618"/>
      <c r="F14" s="618"/>
      <c r="G14" s="618"/>
      <c r="H14" s="618"/>
      <c r="I14" s="618"/>
      <c r="J14" s="618"/>
      <c r="K14" s="618"/>
      <c r="L14" s="618"/>
      <c r="M14" s="618"/>
      <c r="N14" s="618"/>
      <c r="O14" s="618"/>
      <c r="P14" s="618"/>
      <c r="Q14" s="619"/>
      <c r="R14" s="620" t="s">
        <v>222</v>
      </c>
      <c r="S14" s="621"/>
      <c r="T14" s="621"/>
      <c r="U14" s="621"/>
      <c r="V14" s="621"/>
      <c r="W14" s="621"/>
      <c r="X14" s="621"/>
      <c r="Y14" s="622"/>
      <c r="Z14" s="673" t="s">
        <v>222</v>
      </c>
      <c r="AA14" s="673"/>
      <c r="AB14" s="673"/>
      <c r="AC14" s="673"/>
      <c r="AD14" s="674" t="s">
        <v>222</v>
      </c>
      <c r="AE14" s="674"/>
      <c r="AF14" s="674"/>
      <c r="AG14" s="674"/>
      <c r="AH14" s="674"/>
      <c r="AI14" s="674"/>
      <c r="AJ14" s="674"/>
      <c r="AK14" s="674"/>
      <c r="AL14" s="643" t="s">
        <v>222</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48159</v>
      </c>
      <c r="BH14" s="621"/>
      <c r="BI14" s="621"/>
      <c r="BJ14" s="621"/>
      <c r="BK14" s="621"/>
      <c r="BL14" s="621"/>
      <c r="BM14" s="621"/>
      <c r="BN14" s="622"/>
      <c r="BO14" s="673">
        <v>3.7</v>
      </c>
      <c r="BP14" s="673"/>
      <c r="BQ14" s="673"/>
      <c r="BR14" s="673"/>
      <c r="BS14" s="626" t="s">
        <v>222</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476584</v>
      </c>
      <c r="CS14" s="621"/>
      <c r="CT14" s="621"/>
      <c r="CU14" s="621"/>
      <c r="CV14" s="621"/>
      <c r="CW14" s="621"/>
      <c r="CX14" s="621"/>
      <c r="CY14" s="622"/>
      <c r="CZ14" s="673">
        <v>4.5</v>
      </c>
      <c r="DA14" s="673"/>
      <c r="DB14" s="673"/>
      <c r="DC14" s="673"/>
      <c r="DD14" s="626">
        <v>113720</v>
      </c>
      <c r="DE14" s="621"/>
      <c r="DF14" s="621"/>
      <c r="DG14" s="621"/>
      <c r="DH14" s="621"/>
      <c r="DI14" s="621"/>
      <c r="DJ14" s="621"/>
      <c r="DK14" s="621"/>
      <c r="DL14" s="621"/>
      <c r="DM14" s="621"/>
      <c r="DN14" s="621"/>
      <c r="DO14" s="621"/>
      <c r="DP14" s="622"/>
      <c r="DQ14" s="626">
        <v>357490</v>
      </c>
      <c r="DR14" s="621"/>
      <c r="DS14" s="621"/>
      <c r="DT14" s="621"/>
      <c r="DU14" s="621"/>
      <c r="DV14" s="621"/>
      <c r="DW14" s="621"/>
      <c r="DX14" s="621"/>
      <c r="DY14" s="621"/>
      <c r="DZ14" s="621"/>
      <c r="EA14" s="621"/>
      <c r="EB14" s="621"/>
      <c r="EC14" s="656"/>
    </row>
    <row r="15" spans="2:143" ht="11.25" customHeight="1">
      <c r="B15" s="617" t="s">
        <v>242</v>
      </c>
      <c r="C15" s="618"/>
      <c r="D15" s="618"/>
      <c r="E15" s="618"/>
      <c r="F15" s="618"/>
      <c r="G15" s="618"/>
      <c r="H15" s="618"/>
      <c r="I15" s="618"/>
      <c r="J15" s="618"/>
      <c r="K15" s="618"/>
      <c r="L15" s="618"/>
      <c r="M15" s="618"/>
      <c r="N15" s="618"/>
      <c r="O15" s="618"/>
      <c r="P15" s="618"/>
      <c r="Q15" s="619"/>
      <c r="R15" s="620">
        <v>1961</v>
      </c>
      <c r="S15" s="621"/>
      <c r="T15" s="621"/>
      <c r="U15" s="621"/>
      <c r="V15" s="621"/>
      <c r="W15" s="621"/>
      <c r="X15" s="621"/>
      <c r="Y15" s="622"/>
      <c r="Z15" s="673">
        <v>0</v>
      </c>
      <c r="AA15" s="673"/>
      <c r="AB15" s="673"/>
      <c r="AC15" s="673"/>
      <c r="AD15" s="674">
        <v>1961</v>
      </c>
      <c r="AE15" s="674"/>
      <c r="AF15" s="674"/>
      <c r="AG15" s="674"/>
      <c r="AH15" s="674"/>
      <c r="AI15" s="674"/>
      <c r="AJ15" s="674"/>
      <c r="AK15" s="674"/>
      <c r="AL15" s="643">
        <v>0</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97960</v>
      </c>
      <c r="BH15" s="621"/>
      <c r="BI15" s="621"/>
      <c r="BJ15" s="621"/>
      <c r="BK15" s="621"/>
      <c r="BL15" s="621"/>
      <c r="BM15" s="621"/>
      <c r="BN15" s="622"/>
      <c r="BO15" s="673">
        <v>7.5</v>
      </c>
      <c r="BP15" s="673"/>
      <c r="BQ15" s="673"/>
      <c r="BR15" s="673"/>
      <c r="BS15" s="626" t="s">
        <v>222</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939475</v>
      </c>
      <c r="CS15" s="621"/>
      <c r="CT15" s="621"/>
      <c r="CU15" s="621"/>
      <c r="CV15" s="621"/>
      <c r="CW15" s="621"/>
      <c r="CX15" s="621"/>
      <c r="CY15" s="622"/>
      <c r="CZ15" s="673">
        <v>8.9</v>
      </c>
      <c r="DA15" s="673"/>
      <c r="DB15" s="673"/>
      <c r="DC15" s="673"/>
      <c r="DD15" s="626">
        <v>170456</v>
      </c>
      <c r="DE15" s="621"/>
      <c r="DF15" s="621"/>
      <c r="DG15" s="621"/>
      <c r="DH15" s="621"/>
      <c r="DI15" s="621"/>
      <c r="DJ15" s="621"/>
      <c r="DK15" s="621"/>
      <c r="DL15" s="621"/>
      <c r="DM15" s="621"/>
      <c r="DN15" s="621"/>
      <c r="DO15" s="621"/>
      <c r="DP15" s="622"/>
      <c r="DQ15" s="626">
        <v>590616</v>
      </c>
      <c r="DR15" s="621"/>
      <c r="DS15" s="621"/>
      <c r="DT15" s="621"/>
      <c r="DU15" s="621"/>
      <c r="DV15" s="621"/>
      <c r="DW15" s="621"/>
      <c r="DX15" s="621"/>
      <c r="DY15" s="621"/>
      <c r="DZ15" s="621"/>
      <c r="EA15" s="621"/>
      <c r="EB15" s="621"/>
      <c r="EC15" s="656"/>
    </row>
    <row r="16" spans="2:143" ht="11.25" customHeight="1">
      <c r="B16" s="617" t="s">
        <v>245</v>
      </c>
      <c r="C16" s="618"/>
      <c r="D16" s="618"/>
      <c r="E16" s="618"/>
      <c r="F16" s="618"/>
      <c r="G16" s="618"/>
      <c r="H16" s="618"/>
      <c r="I16" s="618"/>
      <c r="J16" s="618"/>
      <c r="K16" s="618"/>
      <c r="L16" s="618"/>
      <c r="M16" s="618"/>
      <c r="N16" s="618"/>
      <c r="O16" s="618"/>
      <c r="P16" s="618"/>
      <c r="Q16" s="619"/>
      <c r="R16" s="620">
        <v>4674502</v>
      </c>
      <c r="S16" s="621"/>
      <c r="T16" s="621"/>
      <c r="U16" s="621"/>
      <c r="V16" s="621"/>
      <c r="W16" s="621"/>
      <c r="X16" s="621"/>
      <c r="Y16" s="622"/>
      <c r="Z16" s="673">
        <v>42.4</v>
      </c>
      <c r="AA16" s="673"/>
      <c r="AB16" s="673"/>
      <c r="AC16" s="673"/>
      <c r="AD16" s="674">
        <v>4110691</v>
      </c>
      <c r="AE16" s="674"/>
      <c r="AF16" s="674"/>
      <c r="AG16" s="674"/>
      <c r="AH16" s="674"/>
      <c r="AI16" s="674"/>
      <c r="AJ16" s="674"/>
      <c r="AK16" s="674"/>
      <c r="AL16" s="643">
        <v>70.3</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t="s">
        <v>222</v>
      </c>
      <c r="BH16" s="621"/>
      <c r="BI16" s="621"/>
      <c r="BJ16" s="621"/>
      <c r="BK16" s="621"/>
      <c r="BL16" s="621"/>
      <c r="BM16" s="621"/>
      <c r="BN16" s="622"/>
      <c r="BO16" s="673" t="s">
        <v>222</v>
      </c>
      <c r="BP16" s="673"/>
      <c r="BQ16" s="673"/>
      <c r="BR16" s="673"/>
      <c r="BS16" s="626" t="s">
        <v>222</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177564</v>
      </c>
      <c r="CS16" s="621"/>
      <c r="CT16" s="621"/>
      <c r="CU16" s="621"/>
      <c r="CV16" s="621"/>
      <c r="CW16" s="621"/>
      <c r="CX16" s="621"/>
      <c r="CY16" s="622"/>
      <c r="CZ16" s="673">
        <v>1.7</v>
      </c>
      <c r="DA16" s="673"/>
      <c r="DB16" s="673"/>
      <c r="DC16" s="673"/>
      <c r="DD16" s="626" t="s">
        <v>222</v>
      </c>
      <c r="DE16" s="621"/>
      <c r="DF16" s="621"/>
      <c r="DG16" s="621"/>
      <c r="DH16" s="621"/>
      <c r="DI16" s="621"/>
      <c r="DJ16" s="621"/>
      <c r="DK16" s="621"/>
      <c r="DL16" s="621"/>
      <c r="DM16" s="621"/>
      <c r="DN16" s="621"/>
      <c r="DO16" s="621"/>
      <c r="DP16" s="622"/>
      <c r="DQ16" s="626">
        <v>1832</v>
      </c>
      <c r="DR16" s="621"/>
      <c r="DS16" s="621"/>
      <c r="DT16" s="621"/>
      <c r="DU16" s="621"/>
      <c r="DV16" s="621"/>
      <c r="DW16" s="621"/>
      <c r="DX16" s="621"/>
      <c r="DY16" s="621"/>
      <c r="DZ16" s="621"/>
      <c r="EA16" s="621"/>
      <c r="EB16" s="621"/>
      <c r="EC16" s="656"/>
    </row>
    <row r="17" spans="2:133" ht="11.25" customHeight="1">
      <c r="B17" s="617" t="s">
        <v>248</v>
      </c>
      <c r="C17" s="618"/>
      <c r="D17" s="618"/>
      <c r="E17" s="618"/>
      <c r="F17" s="618"/>
      <c r="G17" s="618"/>
      <c r="H17" s="618"/>
      <c r="I17" s="618"/>
      <c r="J17" s="618"/>
      <c r="K17" s="618"/>
      <c r="L17" s="618"/>
      <c r="M17" s="618"/>
      <c r="N17" s="618"/>
      <c r="O17" s="618"/>
      <c r="P17" s="618"/>
      <c r="Q17" s="619"/>
      <c r="R17" s="620">
        <v>4110691</v>
      </c>
      <c r="S17" s="621"/>
      <c r="T17" s="621"/>
      <c r="U17" s="621"/>
      <c r="V17" s="621"/>
      <c r="W17" s="621"/>
      <c r="X17" s="621"/>
      <c r="Y17" s="622"/>
      <c r="Z17" s="673">
        <v>37.299999999999997</v>
      </c>
      <c r="AA17" s="673"/>
      <c r="AB17" s="673"/>
      <c r="AC17" s="673"/>
      <c r="AD17" s="674">
        <v>4110691</v>
      </c>
      <c r="AE17" s="674"/>
      <c r="AF17" s="674"/>
      <c r="AG17" s="674"/>
      <c r="AH17" s="674"/>
      <c r="AI17" s="674"/>
      <c r="AJ17" s="674"/>
      <c r="AK17" s="674"/>
      <c r="AL17" s="643">
        <v>70.3</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222</v>
      </c>
      <c r="BH17" s="621"/>
      <c r="BI17" s="621"/>
      <c r="BJ17" s="621"/>
      <c r="BK17" s="621"/>
      <c r="BL17" s="621"/>
      <c r="BM17" s="621"/>
      <c r="BN17" s="622"/>
      <c r="BO17" s="673" t="s">
        <v>222</v>
      </c>
      <c r="BP17" s="673"/>
      <c r="BQ17" s="673"/>
      <c r="BR17" s="673"/>
      <c r="BS17" s="626" t="s">
        <v>222</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1614888</v>
      </c>
      <c r="CS17" s="621"/>
      <c r="CT17" s="621"/>
      <c r="CU17" s="621"/>
      <c r="CV17" s="621"/>
      <c r="CW17" s="621"/>
      <c r="CX17" s="621"/>
      <c r="CY17" s="622"/>
      <c r="CZ17" s="673">
        <v>15.4</v>
      </c>
      <c r="DA17" s="673"/>
      <c r="DB17" s="673"/>
      <c r="DC17" s="673"/>
      <c r="DD17" s="626" t="s">
        <v>222</v>
      </c>
      <c r="DE17" s="621"/>
      <c r="DF17" s="621"/>
      <c r="DG17" s="621"/>
      <c r="DH17" s="621"/>
      <c r="DI17" s="621"/>
      <c r="DJ17" s="621"/>
      <c r="DK17" s="621"/>
      <c r="DL17" s="621"/>
      <c r="DM17" s="621"/>
      <c r="DN17" s="621"/>
      <c r="DO17" s="621"/>
      <c r="DP17" s="622"/>
      <c r="DQ17" s="626">
        <v>1554556</v>
      </c>
      <c r="DR17" s="621"/>
      <c r="DS17" s="621"/>
      <c r="DT17" s="621"/>
      <c r="DU17" s="621"/>
      <c r="DV17" s="621"/>
      <c r="DW17" s="621"/>
      <c r="DX17" s="621"/>
      <c r="DY17" s="621"/>
      <c r="DZ17" s="621"/>
      <c r="EA17" s="621"/>
      <c r="EB17" s="621"/>
      <c r="EC17" s="656"/>
    </row>
    <row r="18" spans="2:133" ht="11.25" customHeight="1">
      <c r="B18" s="617" t="s">
        <v>251</v>
      </c>
      <c r="C18" s="618"/>
      <c r="D18" s="618"/>
      <c r="E18" s="618"/>
      <c r="F18" s="618"/>
      <c r="G18" s="618"/>
      <c r="H18" s="618"/>
      <c r="I18" s="618"/>
      <c r="J18" s="618"/>
      <c r="K18" s="618"/>
      <c r="L18" s="618"/>
      <c r="M18" s="618"/>
      <c r="N18" s="618"/>
      <c r="O18" s="618"/>
      <c r="P18" s="618"/>
      <c r="Q18" s="619"/>
      <c r="R18" s="620">
        <v>563811</v>
      </c>
      <c r="S18" s="621"/>
      <c r="T18" s="621"/>
      <c r="U18" s="621"/>
      <c r="V18" s="621"/>
      <c r="W18" s="621"/>
      <c r="X18" s="621"/>
      <c r="Y18" s="622"/>
      <c r="Z18" s="673">
        <v>5.0999999999999996</v>
      </c>
      <c r="AA18" s="673"/>
      <c r="AB18" s="673"/>
      <c r="AC18" s="673"/>
      <c r="AD18" s="674" t="s">
        <v>222</v>
      </c>
      <c r="AE18" s="674"/>
      <c r="AF18" s="674"/>
      <c r="AG18" s="674"/>
      <c r="AH18" s="674"/>
      <c r="AI18" s="674"/>
      <c r="AJ18" s="674"/>
      <c r="AK18" s="674"/>
      <c r="AL18" s="643" t="s">
        <v>222</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222</v>
      </c>
      <c r="BH18" s="621"/>
      <c r="BI18" s="621"/>
      <c r="BJ18" s="621"/>
      <c r="BK18" s="621"/>
      <c r="BL18" s="621"/>
      <c r="BM18" s="621"/>
      <c r="BN18" s="622"/>
      <c r="BO18" s="673" t="s">
        <v>222</v>
      </c>
      <c r="BP18" s="673"/>
      <c r="BQ18" s="673"/>
      <c r="BR18" s="673"/>
      <c r="BS18" s="626" t="s">
        <v>222</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v>4631</v>
      </c>
      <c r="CS18" s="621"/>
      <c r="CT18" s="621"/>
      <c r="CU18" s="621"/>
      <c r="CV18" s="621"/>
      <c r="CW18" s="621"/>
      <c r="CX18" s="621"/>
      <c r="CY18" s="622"/>
      <c r="CZ18" s="673">
        <v>0</v>
      </c>
      <c r="DA18" s="673"/>
      <c r="DB18" s="673"/>
      <c r="DC18" s="673"/>
      <c r="DD18" s="626" t="s">
        <v>222</v>
      </c>
      <c r="DE18" s="621"/>
      <c r="DF18" s="621"/>
      <c r="DG18" s="621"/>
      <c r="DH18" s="621"/>
      <c r="DI18" s="621"/>
      <c r="DJ18" s="621"/>
      <c r="DK18" s="621"/>
      <c r="DL18" s="621"/>
      <c r="DM18" s="621"/>
      <c r="DN18" s="621"/>
      <c r="DO18" s="621"/>
      <c r="DP18" s="622"/>
      <c r="DQ18" s="626">
        <v>4631</v>
      </c>
      <c r="DR18" s="621"/>
      <c r="DS18" s="621"/>
      <c r="DT18" s="621"/>
      <c r="DU18" s="621"/>
      <c r="DV18" s="621"/>
      <c r="DW18" s="621"/>
      <c r="DX18" s="621"/>
      <c r="DY18" s="621"/>
      <c r="DZ18" s="621"/>
      <c r="EA18" s="621"/>
      <c r="EB18" s="621"/>
      <c r="EC18" s="656"/>
    </row>
    <row r="19" spans="2:133" ht="11.25" customHeight="1">
      <c r="B19" s="617" t="s">
        <v>254</v>
      </c>
      <c r="C19" s="618"/>
      <c r="D19" s="618"/>
      <c r="E19" s="618"/>
      <c r="F19" s="618"/>
      <c r="G19" s="618"/>
      <c r="H19" s="618"/>
      <c r="I19" s="618"/>
      <c r="J19" s="618"/>
      <c r="K19" s="618"/>
      <c r="L19" s="618"/>
      <c r="M19" s="618"/>
      <c r="N19" s="618"/>
      <c r="O19" s="618"/>
      <c r="P19" s="618"/>
      <c r="Q19" s="619"/>
      <c r="R19" s="620" t="s">
        <v>222</v>
      </c>
      <c r="S19" s="621"/>
      <c r="T19" s="621"/>
      <c r="U19" s="621"/>
      <c r="V19" s="621"/>
      <c r="W19" s="621"/>
      <c r="X19" s="621"/>
      <c r="Y19" s="622"/>
      <c r="Z19" s="673" t="s">
        <v>222</v>
      </c>
      <c r="AA19" s="673"/>
      <c r="AB19" s="673"/>
      <c r="AC19" s="673"/>
      <c r="AD19" s="674" t="s">
        <v>222</v>
      </c>
      <c r="AE19" s="674"/>
      <c r="AF19" s="674"/>
      <c r="AG19" s="674"/>
      <c r="AH19" s="674"/>
      <c r="AI19" s="674"/>
      <c r="AJ19" s="674"/>
      <c r="AK19" s="674"/>
      <c r="AL19" s="643" t="s">
        <v>222</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v>9050</v>
      </c>
      <c r="BH19" s="621"/>
      <c r="BI19" s="621"/>
      <c r="BJ19" s="621"/>
      <c r="BK19" s="621"/>
      <c r="BL19" s="621"/>
      <c r="BM19" s="621"/>
      <c r="BN19" s="622"/>
      <c r="BO19" s="673">
        <v>0.7</v>
      </c>
      <c r="BP19" s="673"/>
      <c r="BQ19" s="673"/>
      <c r="BR19" s="673"/>
      <c r="BS19" s="626" t="s">
        <v>222</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222</v>
      </c>
      <c r="CS19" s="621"/>
      <c r="CT19" s="621"/>
      <c r="CU19" s="621"/>
      <c r="CV19" s="621"/>
      <c r="CW19" s="621"/>
      <c r="CX19" s="621"/>
      <c r="CY19" s="622"/>
      <c r="CZ19" s="673" t="s">
        <v>222</v>
      </c>
      <c r="DA19" s="673"/>
      <c r="DB19" s="673"/>
      <c r="DC19" s="673"/>
      <c r="DD19" s="626" t="s">
        <v>222</v>
      </c>
      <c r="DE19" s="621"/>
      <c r="DF19" s="621"/>
      <c r="DG19" s="621"/>
      <c r="DH19" s="621"/>
      <c r="DI19" s="621"/>
      <c r="DJ19" s="621"/>
      <c r="DK19" s="621"/>
      <c r="DL19" s="621"/>
      <c r="DM19" s="621"/>
      <c r="DN19" s="621"/>
      <c r="DO19" s="621"/>
      <c r="DP19" s="622"/>
      <c r="DQ19" s="626" t="s">
        <v>222</v>
      </c>
      <c r="DR19" s="621"/>
      <c r="DS19" s="621"/>
      <c r="DT19" s="621"/>
      <c r="DU19" s="621"/>
      <c r="DV19" s="621"/>
      <c r="DW19" s="621"/>
      <c r="DX19" s="621"/>
      <c r="DY19" s="621"/>
      <c r="DZ19" s="621"/>
      <c r="EA19" s="621"/>
      <c r="EB19" s="621"/>
      <c r="EC19" s="656"/>
    </row>
    <row r="20" spans="2:133" ht="11.25" customHeight="1">
      <c r="B20" s="617" t="s">
        <v>257</v>
      </c>
      <c r="C20" s="618"/>
      <c r="D20" s="618"/>
      <c r="E20" s="618"/>
      <c r="F20" s="618"/>
      <c r="G20" s="618"/>
      <c r="H20" s="618"/>
      <c r="I20" s="618"/>
      <c r="J20" s="618"/>
      <c r="K20" s="618"/>
      <c r="L20" s="618"/>
      <c r="M20" s="618"/>
      <c r="N20" s="618"/>
      <c r="O20" s="618"/>
      <c r="P20" s="618"/>
      <c r="Q20" s="619"/>
      <c r="R20" s="620">
        <v>6301005</v>
      </c>
      <c r="S20" s="621"/>
      <c r="T20" s="621"/>
      <c r="U20" s="621"/>
      <c r="V20" s="621"/>
      <c r="W20" s="621"/>
      <c r="X20" s="621"/>
      <c r="Y20" s="622"/>
      <c r="Z20" s="673">
        <v>57.2</v>
      </c>
      <c r="AA20" s="673"/>
      <c r="AB20" s="673"/>
      <c r="AC20" s="673"/>
      <c r="AD20" s="674">
        <v>5737194</v>
      </c>
      <c r="AE20" s="674"/>
      <c r="AF20" s="674"/>
      <c r="AG20" s="674"/>
      <c r="AH20" s="674"/>
      <c r="AI20" s="674"/>
      <c r="AJ20" s="674"/>
      <c r="AK20" s="674"/>
      <c r="AL20" s="643">
        <v>98.1</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v>9050</v>
      </c>
      <c r="BH20" s="621"/>
      <c r="BI20" s="621"/>
      <c r="BJ20" s="621"/>
      <c r="BK20" s="621"/>
      <c r="BL20" s="621"/>
      <c r="BM20" s="621"/>
      <c r="BN20" s="622"/>
      <c r="BO20" s="673">
        <v>0.7</v>
      </c>
      <c r="BP20" s="673"/>
      <c r="BQ20" s="673"/>
      <c r="BR20" s="673"/>
      <c r="BS20" s="626" t="s">
        <v>222</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10512632</v>
      </c>
      <c r="CS20" s="621"/>
      <c r="CT20" s="621"/>
      <c r="CU20" s="621"/>
      <c r="CV20" s="621"/>
      <c r="CW20" s="621"/>
      <c r="CX20" s="621"/>
      <c r="CY20" s="622"/>
      <c r="CZ20" s="673">
        <v>100</v>
      </c>
      <c r="DA20" s="673"/>
      <c r="DB20" s="673"/>
      <c r="DC20" s="673"/>
      <c r="DD20" s="626">
        <v>1252015</v>
      </c>
      <c r="DE20" s="621"/>
      <c r="DF20" s="621"/>
      <c r="DG20" s="621"/>
      <c r="DH20" s="621"/>
      <c r="DI20" s="621"/>
      <c r="DJ20" s="621"/>
      <c r="DK20" s="621"/>
      <c r="DL20" s="621"/>
      <c r="DM20" s="621"/>
      <c r="DN20" s="621"/>
      <c r="DO20" s="621"/>
      <c r="DP20" s="622"/>
      <c r="DQ20" s="626">
        <v>6892263</v>
      </c>
      <c r="DR20" s="621"/>
      <c r="DS20" s="621"/>
      <c r="DT20" s="621"/>
      <c r="DU20" s="621"/>
      <c r="DV20" s="621"/>
      <c r="DW20" s="621"/>
      <c r="DX20" s="621"/>
      <c r="DY20" s="621"/>
      <c r="DZ20" s="621"/>
      <c r="EA20" s="621"/>
      <c r="EB20" s="621"/>
      <c r="EC20" s="656"/>
    </row>
    <row r="21" spans="2:133" ht="11.25" customHeight="1">
      <c r="B21" s="617" t="s">
        <v>260</v>
      </c>
      <c r="C21" s="618"/>
      <c r="D21" s="618"/>
      <c r="E21" s="618"/>
      <c r="F21" s="618"/>
      <c r="G21" s="618"/>
      <c r="H21" s="618"/>
      <c r="I21" s="618"/>
      <c r="J21" s="618"/>
      <c r="K21" s="618"/>
      <c r="L21" s="618"/>
      <c r="M21" s="618"/>
      <c r="N21" s="618"/>
      <c r="O21" s="618"/>
      <c r="P21" s="618"/>
      <c r="Q21" s="619"/>
      <c r="R21" s="620">
        <v>1565</v>
      </c>
      <c r="S21" s="621"/>
      <c r="T21" s="621"/>
      <c r="U21" s="621"/>
      <c r="V21" s="621"/>
      <c r="W21" s="621"/>
      <c r="X21" s="621"/>
      <c r="Y21" s="622"/>
      <c r="Z21" s="673">
        <v>0</v>
      </c>
      <c r="AA21" s="673"/>
      <c r="AB21" s="673"/>
      <c r="AC21" s="673"/>
      <c r="AD21" s="674">
        <v>1565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v>9050</v>
      </c>
      <c r="BH21" s="621"/>
      <c r="BI21" s="621"/>
      <c r="BJ21" s="621"/>
      <c r="BK21" s="621"/>
      <c r="BL21" s="621"/>
      <c r="BM21" s="621"/>
      <c r="BN21" s="622"/>
      <c r="BO21" s="673">
        <v>0.7</v>
      </c>
      <c r="BP21" s="673"/>
      <c r="BQ21" s="673"/>
      <c r="BR21" s="673"/>
      <c r="BS21" s="626" t="s">
        <v>222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262</v>
      </c>
      <c r="C22" s="618"/>
      <c r="D22" s="618"/>
      <c r="E22" s="618"/>
      <c r="F22" s="618"/>
      <c r="G22" s="618"/>
      <c r="H22" s="618"/>
      <c r="I22" s="618"/>
      <c r="J22" s="618"/>
      <c r="K22" s="618"/>
      <c r="L22" s="618"/>
      <c r="M22" s="618"/>
      <c r="N22" s="618"/>
      <c r="O22" s="618"/>
      <c r="P22" s="618"/>
      <c r="Q22" s="619"/>
      <c r="R22" s="620">
        <v>47896</v>
      </c>
      <c r="S22" s="621"/>
      <c r="T22" s="621"/>
      <c r="U22" s="621"/>
      <c r="V22" s="621"/>
      <c r="W22" s="621"/>
      <c r="X22" s="621"/>
      <c r="Y22" s="622"/>
      <c r="Z22" s="673">
        <v>0.4</v>
      </c>
      <c r="AA22" s="673"/>
      <c r="AB22" s="673"/>
      <c r="AC22" s="673"/>
      <c r="AD22" s="674" t="s">
        <v>222</v>
      </c>
      <c r="AE22" s="674"/>
      <c r="AF22" s="674"/>
      <c r="AG22" s="674"/>
      <c r="AH22" s="674"/>
      <c r="AI22" s="674"/>
      <c r="AJ22" s="674"/>
      <c r="AK22" s="674"/>
      <c r="AL22" s="643" t="s">
        <v>222</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222</v>
      </c>
      <c r="BH22" s="621"/>
      <c r="BI22" s="621"/>
      <c r="BJ22" s="621"/>
      <c r="BK22" s="621"/>
      <c r="BL22" s="621"/>
      <c r="BM22" s="621"/>
      <c r="BN22" s="622"/>
      <c r="BO22" s="673" t="s">
        <v>222</v>
      </c>
      <c r="BP22" s="673"/>
      <c r="BQ22" s="673"/>
      <c r="BR22" s="673"/>
      <c r="BS22" s="626" t="s">
        <v>222</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265</v>
      </c>
      <c r="C23" s="618"/>
      <c r="D23" s="618"/>
      <c r="E23" s="618"/>
      <c r="F23" s="618"/>
      <c r="G23" s="618"/>
      <c r="H23" s="618"/>
      <c r="I23" s="618"/>
      <c r="J23" s="618"/>
      <c r="K23" s="618"/>
      <c r="L23" s="618"/>
      <c r="M23" s="618"/>
      <c r="N23" s="618"/>
      <c r="O23" s="618"/>
      <c r="P23" s="618"/>
      <c r="Q23" s="619"/>
      <c r="R23" s="620">
        <v>237730</v>
      </c>
      <c r="S23" s="621"/>
      <c r="T23" s="621"/>
      <c r="U23" s="621"/>
      <c r="V23" s="621"/>
      <c r="W23" s="621"/>
      <c r="X23" s="621"/>
      <c r="Y23" s="622"/>
      <c r="Z23" s="673">
        <v>2.2000000000000002</v>
      </c>
      <c r="AA23" s="673"/>
      <c r="AB23" s="673"/>
      <c r="AC23" s="673"/>
      <c r="AD23" s="674">
        <v>2546</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222</v>
      </c>
      <c r="BH23" s="621"/>
      <c r="BI23" s="621"/>
      <c r="BJ23" s="621"/>
      <c r="BK23" s="621"/>
      <c r="BL23" s="621"/>
      <c r="BM23" s="621"/>
      <c r="BN23" s="622"/>
      <c r="BO23" s="673" t="s">
        <v>222</v>
      </c>
      <c r="BP23" s="673"/>
      <c r="BQ23" s="673"/>
      <c r="BR23" s="673"/>
      <c r="BS23" s="626" t="s">
        <v>222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c r="B24" s="617" t="s">
        <v>272</v>
      </c>
      <c r="C24" s="618"/>
      <c r="D24" s="618"/>
      <c r="E24" s="618"/>
      <c r="F24" s="618"/>
      <c r="G24" s="618"/>
      <c r="H24" s="618"/>
      <c r="I24" s="618"/>
      <c r="J24" s="618"/>
      <c r="K24" s="618"/>
      <c r="L24" s="618"/>
      <c r="M24" s="618"/>
      <c r="N24" s="618"/>
      <c r="O24" s="618"/>
      <c r="P24" s="618"/>
      <c r="Q24" s="619"/>
      <c r="R24" s="620">
        <v>46678</v>
      </c>
      <c r="S24" s="621"/>
      <c r="T24" s="621"/>
      <c r="U24" s="621"/>
      <c r="V24" s="621"/>
      <c r="W24" s="621"/>
      <c r="X24" s="621"/>
      <c r="Y24" s="622"/>
      <c r="Z24" s="673">
        <v>0.4</v>
      </c>
      <c r="AA24" s="673"/>
      <c r="AB24" s="673"/>
      <c r="AC24" s="673"/>
      <c r="AD24" s="674" t="s">
        <v>222</v>
      </c>
      <c r="AE24" s="674"/>
      <c r="AF24" s="674"/>
      <c r="AG24" s="674"/>
      <c r="AH24" s="674"/>
      <c r="AI24" s="674"/>
      <c r="AJ24" s="674"/>
      <c r="AK24" s="674"/>
      <c r="AL24" s="643" t="s">
        <v>222</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222</v>
      </c>
      <c r="BH24" s="621"/>
      <c r="BI24" s="621"/>
      <c r="BJ24" s="621"/>
      <c r="BK24" s="621"/>
      <c r="BL24" s="621"/>
      <c r="BM24" s="621"/>
      <c r="BN24" s="622"/>
      <c r="BO24" s="673" t="s">
        <v>222</v>
      </c>
      <c r="BP24" s="673"/>
      <c r="BQ24" s="673"/>
      <c r="BR24" s="673"/>
      <c r="BS24" s="626" t="s">
        <v>222</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4556129</v>
      </c>
      <c r="CS24" s="671"/>
      <c r="CT24" s="671"/>
      <c r="CU24" s="671"/>
      <c r="CV24" s="671"/>
      <c r="CW24" s="671"/>
      <c r="CX24" s="671"/>
      <c r="CY24" s="718"/>
      <c r="CZ24" s="722">
        <v>43.3</v>
      </c>
      <c r="DA24" s="723"/>
      <c r="DB24" s="723"/>
      <c r="DC24" s="724"/>
      <c r="DD24" s="717">
        <v>3237769</v>
      </c>
      <c r="DE24" s="671"/>
      <c r="DF24" s="671"/>
      <c r="DG24" s="671"/>
      <c r="DH24" s="671"/>
      <c r="DI24" s="671"/>
      <c r="DJ24" s="671"/>
      <c r="DK24" s="718"/>
      <c r="DL24" s="717">
        <v>3112271</v>
      </c>
      <c r="DM24" s="671"/>
      <c r="DN24" s="671"/>
      <c r="DO24" s="671"/>
      <c r="DP24" s="671"/>
      <c r="DQ24" s="671"/>
      <c r="DR24" s="671"/>
      <c r="DS24" s="671"/>
      <c r="DT24" s="671"/>
      <c r="DU24" s="671"/>
      <c r="DV24" s="718"/>
      <c r="DW24" s="719">
        <v>51.1</v>
      </c>
      <c r="DX24" s="688"/>
      <c r="DY24" s="688"/>
      <c r="DZ24" s="688"/>
      <c r="EA24" s="688"/>
      <c r="EB24" s="688"/>
      <c r="EC24" s="720"/>
    </row>
    <row r="25" spans="2:133" ht="11.25" customHeight="1">
      <c r="B25" s="617" t="s">
        <v>275</v>
      </c>
      <c r="C25" s="618"/>
      <c r="D25" s="618"/>
      <c r="E25" s="618"/>
      <c r="F25" s="618"/>
      <c r="G25" s="618"/>
      <c r="H25" s="618"/>
      <c r="I25" s="618"/>
      <c r="J25" s="618"/>
      <c r="K25" s="618"/>
      <c r="L25" s="618"/>
      <c r="M25" s="618"/>
      <c r="N25" s="618"/>
      <c r="O25" s="618"/>
      <c r="P25" s="618"/>
      <c r="Q25" s="619"/>
      <c r="R25" s="620">
        <v>1245955</v>
      </c>
      <c r="S25" s="621"/>
      <c r="T25" s="621"/>
      <c r="U25" s="621"/>
      <c r="V25" s="621"/>
      <c r="W25" s="621"/>
      <c r="X25" s="621"/>
      <c r="Y25" s="622"/>
      <c r="Z25" s="673">
        <v>11.3</v>
      </c>
      <c r="AA25" s="673"/>
      <c r="AB25" s="673"/>
      <c r="AC25" s="673"/>
      <c r="AD25" s="674" t="s">
        <v>222</v>
      </c>
      <c r="AE25" s="674"/>
      <c r="AF25" s="674"/>
      <c r="AG25" s="674"/>
      <c r="AH25" s="674"/>
      <c r="AI25" s="674"/>
      <c r="AJ25" s="674"/>
      <c r="AK25" s="674"/>
      <c r="AL25" s="643" t="s">
        <v>222</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222</v>
      </c>
      <c r="BH25" s="621"/>
      <c r="BI25" s="621"/>
      <c r="BJ25" s="621"/>
      <c r="BK25" s="621"/>
      <c r="BL25" s="621"/>
      <c r="BM25" s="621"/>
      <c r="BN25" s="622"/>
      <c r="BO25" s="673" t="s">
        <v>222</v>
      </c>
      <c r="BP25" s="673"/>
      <c r="BQ25" s="673"/>
      <c r="BR25" s="673"/>
      <c r="BS25" s="626" t="s">
        <v>222</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1352437</v>
      </c>
      <c r="CS25" s="639"/>
      <c r="CT25" s="639"/>
      <c r="CU25" s="639"/>
      <c r="CV25" s="639"/>
      <c r="CW25" s="639"/>
      <c r="CX25" s="639"/>
      <c r="CY25" s="640"/>
      <c r="CZ25" s="623">
        <v>12.9</v>
      </c>
      <c r="DA25" s="641"/>
      <c r="DB25" s="641"/>
      <c r="DC25" s="642"/>
      <c r="DD25" s="626">
        <v>1286360</v>
      </c>
      <c r="DE25" s="639"/>
      <c r="DF25" s="639"/>
      <c r="DG25" s="639"/>
      <c r="DH25" s="639"/>
      <c r="DI25" s="639"/>
      <c r="DJ25" s="639"/>
      <c r="DK25" s="640"/>
      <c r="DL25" s="626">
        <v>1268665</v>
      </c>
      <c r="DM25" s="639"/>
      <c r="DN25" s="639"/>
      <c r="DO25" s="639"/>
      <c r="DP25" s="639"/>
      <c r="DQ25" s="639"/>
      <c r="DR25" s="639"/>
      <c r="DS25" s="639"/>
      <c r="DT25" s="639"/>
      <c r="DU25" s="639"/>
      <c r="DV25" s="640"/>
      <c r="DW25" s="643">
        <v>20.8</v>
      </c>
      <c r="DX25" s="644"/>
      <c r="DY25" s="644"/>
      <c r="DZ25" s="644"/>
      <c r="EA25" s="644"/>
      <c r="EB25" s="644"/>
      <c r="EC25" s="645"/>
    </row>
    <row r="26" spans="2:133" ht="11.25" customHeight="1">
      <c r="B26" s="714" t="s">
        <v>278</v>
      </c>
      <c r="C26" s="715"/>
      <c r="D26" s="715"/>
      <c r="E26" s="715"/>
      <c r="F26" s="715"/>
      <c r="G26" s="715"/>
      <c r="H26" s="715"/>
      <c r="I26" s="715"/>
      <c r="J26" s="715"/>
      <c r="K26" s="715"/>
      <c r="L26" s="715"/>
      <c r="M26" s="715"/>
      <c r="N26" s="715"/>
      <c r="O26" s="715"/>
      <c r="P26" s="715"/>
      <c r="Q26" s="716"/>
      <c r="R26" s="620" t="s">
        <v>222</v>
      </c>
      <c r="S26" s="621"/>
      <c r="T26" s="621"/>
      <c r="U26" s="621"/>
      <c r="V26" s="621"/>
      <c r="W26" s="621"/>
      <c r="X26" s="621"/>
      <c r="Y26" s="622"/>
      <c r="Z26" s="673" t="s">
        <v>222</v>
      </c>
      <c r="AA26" s="673"/>
      <c r="AB26" s="673"/>
      <c r="AC26" s="673"/>
      <c r="AD26" s="674" t="s">
        <v>222</v>
      </c>
      <c r="AE26" s="674"/>
      <c r="AF26" s="674"/>
      <c r="AG26" s="674"/>
      <c r="AH26" s="674"/>
      <c r="AI26" s="674"/>
      <c r="AJ26" s="674"/>
      <c r="AK26" s="674"/>
      <c r="AL26" s="643" t="s">
        <v>222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222</v>
      </c>
      <c r="BH26" s="621"/>
      <c r="BI26" s="621"/>
      <c r="BJ26" s="621"/>
      <c r="BK26" s="621"/>
      <c r="BL26" s="621"/>
      <c r="BM26" s="621"/>
      <c r="BN26" s="622"/>
      <c r="BO26" s="673" t="s">
        <v>222</v>
      </c>
      <c r="BP26" s="673"/>
      <c r="BQ26" s="673"/>
      <c r="BR26" s="673"/>
      <c r="BS26" s="626" t="s">
        <v>222</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789851</v>
      </c>
      <c r="CS26" s="621"/>
      <c r="CT26" s="621"/>
      <c r="CU26" s="621"/>
      <c r="CV26" s="621"/>
      <c r="CW26" s="621"/>
      <c r="CX26" s="621"/>
      <c r="CY26" s="622"/>
      <c r="CZ26" s="623">
        <v>7.5</v>
      </c>
      <c r="DA26" s="641"/>
      <c r="DB26" s="641"/>
      <c r="DC26" s="642"/>
      <c r="DD26" s="626">
        <v>745683</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281</v>
      </c>
      <c r="C27" s="618"/>
      <c r="D27" s="618"/>
      <c r="E27" s="618"/>
      <c r="F27" s="618"/>
      <c r="G27" s="618"/>
      <c r="H27" s="618"/>
      <c r="I27" s="618"/>
      <c r="J27" s="618"/>
      <c r="K27" s="618"/>
      <c r="L27" s="618"/>
      <c r="M27" s="618"/>
      <c r="N27" s="618"/>
      <c r="O27" s="618"/>
      <c r="P27" s="618"/>
      <c r="Q27" s="619"/>
      <c r="R27" s="620">
        <v>965238</v>
      </c>
      <c r="S27" s="621"/>
      <c r="T27" s="621"/>
      <c r="U27" s="621"/>
      <c r="V27" s="621"/>
      <c r="W27" s="621"/>
      <c r="X27" s="621"/>
      <c r="Y27" s="622"/>
      <c r="Z27" s="673">
        <v>8.8000000000000007</v>
      </c>
      <c r="AA27" s="673"/>
      <c r="AB27" s="673"/>
      <c r="AC27" s="673"/>
      <c r="AD27" s="674" t="s">
        <v>222</v>
      </c>
      <c r="AE27" s="674"/>
      <c r="AF27" s="674"/>
      <c r="AG27" s="674"/>
      <c r="AH27" s="674"/>
      <c r="AI27" s="674"/>
      <c r="AJ27" s="674"/>
      <c r="AK27" s="674"/>
      <c r="AL27" s="643" t="s">
        <v>222</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1305923</v>
      </c>
      <c r="BH27" s="621"/>
      <c r="BI27" s="621"/>
      <c r="BJ27" s="621"/>
      <c r="BK27" s="621"/>
      <c r="BL27" s="621"/>
      <c r="BM27" s="621"/>
      <c r="BN27" s="622"/>
      <c r="BO27" s="673">
        <v>100</v>
      </c>
      <c r="BP27" s="673"/>
      <c r="BQ27" s="673"/>
      <c r="BR27" s="673"/>
      <c r="BS27" s="626" t="s">
        <v>222</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1588804</v>
      </c>
      <c r="CS27" s="639"/>
      <c r="CT27" s="639"/>
      <c r="CU27" s="639"/>
      <c r="CV27" s="639"/>
      <c r="CW27" s="639"/>
      <c r="CX27" s="639"/>
      <c r="CY27" s="640"/>
      <c r="CZ27" s="623">
        <v>15.1</v>
      </c>
      <c r="DA27" s="641"/>
      <c r="DB27" s="641"/>
      <c r="DC27" s="642"/>
      <c r="DD27" s="626">
        <v>396853</v>
      </c>
      <c r="DE27" s="639"/>
      <c r="DF27" s="639"/>
      <c r="DG27" s="639"/>
      <c r="DH27" s="639"/>
      <c r="DI27" s="639"/>
      <c r="DJ27" s="639"/>
      <c r="DK27" s="640"/>
      <c r="DL27" s="626">
        <v>289050</v>
      </c>
      <c r="DM27" s="639"/>
      <c r="DN27" s="639"/>
      <c r="DO27" s="639"/>
      <c r="DP27" s="639"/>
      <c r="DQ27" s="639"/>
      <c r="DR27" s="639"/>
      <c r="DS27" s="639"/>
      <c r="DT27" s="639"/>
      <c r="DU27" s="639"/>
      <c r="DV27" s="640"/>
      <c r="DW27" s="643">
        <v>4.7</v>
      </c>
      <c r="DX27" s="644"/>
      <c r="DY27" s="644"/>
      <c r="DZ27" s="644"/>
      <c r="EA27" s="644"/>
      <c r="EB27" s="644"/>
      <c r="EC27" s="645"/>
    </row>
    <row r="28" spans="2:133" ht="11.25" customHeight="1">
      <c r="B28" s="617" t="s">
        <v>284</v>
      </c>
      <c r="C28" s="618"/>
      <c r="D28" s="618"/>
      <c r="E28" s="618"/>
      <c r="F28" s="618"/>
      <c r="G28" s="618"/>
      <c r="H28" s="618"/>
      <c r="I28" s="618"/>
      <c r="J28" s="618"/>
      <c r="K28" s="618"/>
      <c r="L28" s="618"/>
      <c r="M28" s="618"/>
      <c r="N28" s="618"/>
      <c r="O28" s="618"/>
      <c r="P28" s="618"/>
      <c r="Q28" s="619"/>
      <c r="R28" s="620">
        <v>126240</v>
      </c>
      <c r="S28" s="621"/>
      <c r="T28" s="621"/>
      <c r="U28" s="621"/>
      <c r="V28" s="621"/>
      <c r="W28" s="621"/>
      <c r="X28" s="621"/>
      <c r="Y28" s="622"/>
      <c r="Z28" s="673">
        <v>1.1000000000000001</v>
      </c>
      <c r="AA28" s="673"/>
      <c r="AB28" s="673"/>
      <c r="AC28" s="673"/>
      <c r="AD28" s="674">
        <v>106958</v>
      </c>
      <c r="AE28" s="674"/>
      <c r="AF28" s="674"/>
      <c r="AG28" s="674"/>
      <c r="AH28" s="674"/>
      <c r="AI28" s="674"/>
      <c r="AJ28" s="674"/>
      <c r="AK28" s="674"/>
      <c r="AL28" s="643">
        <v>1.8</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1614888</v>
      </c>
      <c r="CS28" s="621"/>
      <c r="CT28" s="621"/>
      <c r="CU28" s="621"/>
      <c r="CV28" s="621"/>
      <c r="CW28" s="621"/>
      <c r="CX28" s="621"/>
      <c r="CY28" s="622"/>
      <c r="CZ28" s="623">
        <v>15.4</v>
      </c>
      <c r="DA28" s="641"/>
      <c r="DB28" s="641"/>
      <c r="DC28" s="642"/>
      <c r="DD28" s="626">
        <v>1554556</v>
      </c>
      <c r="DE28" s="621"/>
      <c r="DF28" s="621"/>
      <c r="DG28" s="621"/>
      <c r="DH28" s="621"/>
      <c r="DI28" s="621"/>
      <c r="DJ28" s="621"/>
      <c r="DK28" s="622"/>
      <c r="DL28" s="626">
        <v>1554556</v>
      </c>
      <c r="DM28" s="621"/>
      <c r="DN28" s="621"/>
      <c r="DO28" s="621"/>
      <c r="DP28" s="621"/>
      <c r="DQ28" s="621"/>
      <c r="DR28" s="621"/>
      <c r="DS28" s="621"/>
      <c r="DT28" s="621"/>
      <c r="DU28" s="621"/>
      <c r="DV28" s="622"/>
      <c r="DW28" s="643">
        <v>25.5</v>
      </c>
      <c r="DX28" s="644"/>
      <c r="DY28" s="644"/>
      <c r="DZ28" s="644"/>
      <c r="EA28" s="644"/>
      <c r="EB28" s="644"/>
      <c r="EC28" s="645"/>
    </row>
    <row r="29" spans="2:133" ht="11.25" customHeight="1">
      <c r="B29" s="617" t="s">
        <v>286</v>
      </c>
      <c r="C29" s="618"/>
      <c r="D29" s="618"/>
      <c r="E29" s="618"/>
      <c r="F29" s="618"/>
      <c r="G29" s="618"/>
      <c r="H29" s="618"/>
      <c r="I29" s="618"/>
      <c r="J29" s="618"/>
      <c r="K29" s="618"/>
      <c r="L29" s="618"/>
      <c r="M29" s="618"/>
      <c r="N29" s="618"/>
      <c r="O29" s="618"/>
      <c r="P29" s="618"/>
      <c r="Q29" s="619"/>
      <c r="R29" s="620">
        <v>141116</v>
      </c>
      <c r="S29" s="621"/>
      <c r="T29" s="621"/>
      <c r="U29" s="621"/>
      <c r="V29" s="621"/>
      <c r="W29" s="621"/>
      <c r="X29" s="621"/>
      <c r="Y29" s="622"/>
      <c r="Z29" s="673">
        <v>1.3</v>
      </c>
      <c r="AA29" s="673"/>
      <c r="AB29" s="673"/>
      <c r="AC29" s="673"/>
      <c r="AD29" s="674" t="s">
        <v>222</v>
      </c>
      <c r="AE29" s="674"/>
      <c r="AF29" s="674"/>
      <c r="AG29" s="674"/>
      <c r="AH29" s="674"/>
      <c r="AI29" s="674"/>
      <c r="AJ29" s="674"/>
      <c r="AK29" s="674"/>
      <c r="AL29" s="643" t="s">
        <v>222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1614634</v>
      </c>
      <c r="CS29" s="639"/>
      <c r="CT29" s="639"/>
      <c r="CU29" s="639"/>
      <c r="CV29" s="639"/>
      <c r="CW29" s="639"/>
      <c r="CX29" s="639"/>
      <c r="CY29" s="640"/>
      <c r="CZ29" s="623">
        <v>15.4</v>
      </c>
      <c r="DA29" s="641"/>
      <c r="DB29" s="641"/>
      <c r="DC29" s="642"/>
      <c r="DD29" s="626">
        <v>1554302</v>
      </c>
      <c r="DE29" s="639"/>
      <c r="DF29" s="639"/>
      <c r="DG29" s="639"/>
      <c r="DH29" s="639"/>
      <c r="DI29" s="639"/>
      <c r="DJ29" s="639"/>
      <c r="DK29" s="640"/>
      <c r="DL29" s="626">
        <v>1554302</v>
      </c>
      <c r="DM29" s="639"/>
      <c r="DN29" s="639"/>
      <c r="DO29" s="639"/>
      <c r="DP29" s="639"/>
      <c r="DQ29" s="639"/>
      <c r="DR29" s="639"/>
      <c r="DS29" s="639"/>
      <c r="DT29" s="639"/>
      <c r="DU29" s="639"/>
      <c r="DV29" s="640"/>
      <c r="DW29" s="643">
        <v>25.5</v>
      </c>
      <c r="DX29" s="644"/>
      <c r="DY29" s="644"/>
      <c r="DZ29" s="644"/>
      <c r="EA29" s="644"/>
      <c r="EB29" s="644"/>
      <c r="EC29" s="645"/>
    </row>
    <row r="30" spans="2:133" ht="11.25" customHeight="1">
      <c r="B30" s="617" t="s">
        <v>290</v>
      </c>
      <c r="C30" s="618"/>
      <c r="D30" s="618"/>
      <c r="E30" s="618"/>
      <c r="F30" s="618"/>
      <c r="G30" s="618"/>
      <c r="H30" s="618"/>
      <c r="I30" s="618"/>
      <c r="J30" s="618"/>
      <c r="K30" s="618"/>
      <c r="L30" s="618"/>
      <c r="M30" s="618"/>
      <c r="N30" s="618"/>
      <c r="O30" s="618"/>
      <c r="P30" s="618"/>
      <c r="Q30" s="619"/>
      <c r="R30" s="620">
        <v>347962</v>
      </c>
      <c r="S30" s="621"/>
      <c r="T30" s="621"/>
      <c r="U30" s="621"/>
      <c r="V30" s="621"/>
      <c r="W30" s="621"/>
      <c r="X30" s="621"/>
      <c r="Y30" s="622"/>
      <c r="Z30" s="673">
        <v>3.2</v>
      </c>
      <c r="AA30" s="673"/>
      <c r="AB30" s="673"/>
      <c r="AC30" s="673"/>
      <c r="AD30" s="674" t="s">
        <v>222</v>
      </c>
      <c r="AE30" s="674"/>
      <c r="AF30" s="674"/>
      <c r="AG30" s="674"/>
      <c r="AH30" s="674"/>
      <c r="AI30" s="674"/>
      <c r="AJ30" s="674"/>
      <c r="AK30" s="674"/>
      <c r="AL30" s="643" t="s">
        <v>222</v>
      </c>
      <c r="AM30" s="675"/>
      <c r="AN30" s="675"/>
      <c r="AO30" s="676"/>
      <c r="AP30" s="698" t="s">
        <v>291</v>
      </c>
      <c r="AQ30" s="699"/>
      <c r="AR30" s="699"/>
      <c r="AS30" s="699"/>
      <c r="AT30" s="704" t="s">
        <v>292</v>
      </c>
      <c r="AU30" s="184"/>
      <c r="AV30" s="184"/>
      <c r="AW30" s="184"/>
      <c r="AX30" s="707" t="s">
        <v>170</v>
      </c>
      <c r="AY30" s="708"/>
      <c r="AZ30" s="708"/>
      <c r="BA30" s="708"/>
      <c r="BB30" s="708"/>
      <c r="BC30" s="708"/>
      <c r="BD30" s="708"/>
      <c r="BE30" s="708"/>
      <c r="BF30" s="709"/>
      <c r="BG30" s="686">
        <v>98.2</v>
      </c>
      <c r="BH30" s="687"/>
      <c r="BI30" s="687"/>
      <c r="BJ30" s="687"/>
      <c r="BK30" s="687"/>
      <c r="BL30" s="687"/>
      <c r="BM30" s="688">
        <v>92.1</v>
      </c>
      <c r="BN30" s="687"/>
      <c r="BO30" s="687"/>
      <c r="BP30" s="687"/>
      <c r="BQ30" s="689"/>
      <c r="BR30" s="686">
        <v>98.3</v>
      </c>
      <c r="BS30" s="687"/>
      <c r="BT30" s="687"/>
      <c r="BU30" s="687"/>
      <c r="BV30" s="687"/>
      <c r="BW30" s="687"/>
      <c r="BX30" s="688">
        <v>91.8</v>
      </c>
      <c r="BY30" s="687"/>
      <c r="BZ30" s="687"/>
      <c r="CA30" s="687"/>
      <c r="CB30" s="689"/>
      <c r="CD30" s="692"/>
      <c r="CE30" s="693"/>
      <c r="CF30" s="657" t="s">
        <v>293</v>
      </c>
      <c r="CG30" s="654"/>
      <c r="CH30" s="654"/>
      <c r="CI30" s="654"/>
      <c r="CJ30" s="654"/>
      <c r="CK30" s="654"/>
      <c r="CL30" s="654"/>
      <c r="CM30" s="654"/>
      <c r="CN30" s="654"/>
      <c r="CO30" s="654"/>
      <c r="CP30" s="654"/>
      <c r="CQ30" s="655"/>
      <c r="CR30" s="620">
        <v>1474392</v>
      </c>
      <c r="CS30" s="621"/>
      <c r="CT30" s="621"/>
      <c r="CU30" s="621"/>
      <c r="CV30" s="621"/>
      <c r="CW30" s="621"/>
      <c r="CX30" s="621"/>
      <c r="CY30" s="622"/>
      <c r="CZ30" s="623">
        <v>14</v>
      </c>
      <c r="DA30" s="641"/>
      <c r="DB30" s="641"/>
      <c r="DC30" s="642"/>
      <c r="DD30" s="626">
        <v>1419397</v>
      </c>
      <c r="DE30" s="621"/>
      <c r="DF30" s="621"/>
      <c r="DG30" s="621"/>
      <c r="DH30" s="621"/>
      <c r="DI30" s="621"/>
      <c r="DJ30" s="621"/>
      <c r="DK30" s="622"/>
      <c r="DL30" s="626">
        <v>1419397</v>
      </c>
      <c r="DM30" s="621"/>
      <c r="DN30" s="621"/>
      <c r="DO30" s="621"/>
      <c r="DP30" s="621"/>
      <c r="DQ30" s="621"/>
      <c r="DR30" s="621"/>
      <c r="DS30" s="621"/>
      <c r="DT30" s="621"/>
      <c r="DU30" s="621"/>
      <c r="DV30" s="622"/>
      <c r="DW30" s="643">
        <v>23.3</v>
      </c>
      <c r="DX30" s="644"/>
      <c r="DY30" s="644"/>
      <c r="DZ30" s="644"/>
      <c r="EA30" s="644"/>
      <c r="EB30" s="644"/>
      <c r="EC30" s="645"/>
    </row>
    <row r="31" spans="2:133" ht="11.25" customHeight="1">
      <c r="B31" s="617" t="s">
        <v>294</v>
      </c>
      <c r="C31" s="618"/>
      <c r="D31" s="618"/>
      <c r="E31" s="618"/>
      <c r="F31" s="618"/>
      <c r="G31" s="618"/>
      <c r="H31" s="618"/>
      <c r="I31" s="618"/>
      <c r="J31" s="618"/>
      <c r="K31" s="618"/>
      <c r="L31" s="618"/>
      <c r="M31" s="618"/>
      <c r="N31" s="618"/>
      <c r="O31" s="618"/>
      <c r="P31" s="618"/>
      <c r="Q31" s="619"/>
      <c r="R31" s="620">
        <v>524988</v>
      </c>
      <c r="S31" s="621"/>
      <c r="T31" s="621"/>
      <c r="U31" s="621"/>
      <c r="V31" s="621"/>
      <c r="W31" s="621"/>
      <c r="X31" s="621"/>
      <c r="Y31" s="622"/>
      <c r="Z31" s="673">
        <v>4.8</v>
      </c>
      <c r="AA31" s="673"/>
      <c r="AB31" s="673"/>
      <c r="AC31" s="673"/>
      <c r="AD31" s="674" t="s">
        <v>222</v>
      </c>
      <c r="AE31" s="674"/>
      <c r="AF31" s="674"/>
      <c r="AG31" s="674"/>
      <c r="AH31" s="674"/>
      <c r="AI31" s="674"/>
      <c r="AJ31" s="674"/>
      <c r="AK31" s="674"/>
      <c r="AL31" s="643" t="s">
        <v>222</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98.5</v>
      </c>
      <c r="BH31" s="639"/>
      <c r="BI31" s="639"/>
      <c r="BJ31" s="639"/>
      <c r="BK31" s="639"/>
      <c r="BL31" s="639"/>
      <c r="BM31" s="675">
        <v>93.7</v>
      </c>
      <c r="BN31" s="685"/>
      <c r="BO31" s="685"/>
      <c r="BP31" s="685"/>
      <c r="BQ31" s="649"/>
      <c r="BR31" s="684">
        <v>98.6</v>
      </c>
      <c r="BS31" s="639"/>
      <c r="BT31" s="639"/>
      <c r="BU31" s="639"/>
      <c r="BV31" s="639"/>
      <c r="BW31" s="639"/>
      <c r="BX31" s="675">
        <v>92.9</v>
      </c>
      <c r="BY31" s="685"/>
      <c r="BZ31" s="685"/>
      <c r="CA31" s="685"/>
      <c r="CB31" s="649"/>
      <c r="CD31" s="692"/>
      <c r="CE31" s="693"/>
      <c r="CF31" s="657" t="s">
        <v>297</v>
      </c>
      <c r="CG31" s="654"/>
      <c r="CH31" s="654"/>
      <c r="CI31" s="654"/>
      <c r="CJ31" s="654"/>
      <c r="CK31" s="654"/>
      <c r="CL31" s="654"/>
      <c r="CM31" s="654"/>
      <c r="CN31" s="654"/>
      <c r="CO31" s="654"/>
      <c r="CP31" s="654"/>
      <c r="CQ31" s="655"/>
      <c r="CR31" s="620">
        <v>140242</v>
      </c>
      <c r="CS31" s="639"/>
      <c r="CT31" s="639"/>
      <c r="CU31" s="639"/>
      <c r="CV31" s="639"/>
      <c r="CW31" s="639"/>
      <c r="CX31" s="639"/>
      <c r="CY31" s="640"/>
      <c r="CZ31" s="623">
        <v>1.3</v>
      </c>
      <c r="DA31" s="641"/>
      <c r="DB31" s="641"/>
      <c r="DC31" s="642"/>
      <c r="DD31" s="626">
        <v>134905</v>
      </c>
      <c r="DE31" s="639"/>
      <c r="DF31" s="639"/>
      <c r="DG31" s="639"/>
      <c r="DH31" s="639"/>
      <c r="DI31" s="639"/>
      <c r="DJ31" s="639"/>
      <c r="DK31" s="640"/>
      <c r="DL31" s="626">
        <v>134905</v>
      </c>
      <c r="DM31" s="639"/>
      <c r="DN31" s="639"/>
      <c r="DO31" s="639"/>
      <c r="DP31" s="639"/>
      <c r="DQ31" s="639"/>
      <c r="DR31" s="639"/>
      <c r="DS31" s="639"/>
      <c r="DT31" s="639"/>
      <c r="DU31" s="639"/>
      <c r="DV31" s="640"/>
      <c r="DW31" s="643">
        <v>2.2000000000000002</v>
      </c>
      <c r="DX31" s="644"/>
      <c r="DY31" s="644"/>
      <c r="DZ31" s="644"/>
      <c r="EA31" s="644"/>
      <c r="EB31" s="644"/>
      <c r="EC31" s="645"/>
    </row>
    <row r="32" spans="2:133" ht="11.25" customHeight="1">
      <c r="B32" s="617" t="s">
        <v>298</v>
      </c>
      <c r="C32" s="618"/>
      <c r="D32" s="618"/>
      <c r="E32" s="618"/>
      <c r="F32" s="618"/>
      <c r="G32" s="618"/>
      <c r="H32" s="618"/>
      <c r="I32" s="618"/>
      <c r="J32" s="618"/>
      <c r="K32" s="618"/>
      <c r="L32" s="618"/>
      <c r="M32" s="618"/>
      <c r="N32" s="618"/>
      <c r="O32" s="618"/>
      <c r="P32" s="618"/>
      <c r="Q32" s="619"/>
      <c r="R32" s="620">
        <v>164873</v>
      </c>
      <c r="S32" s="621"/>
      <c r="T32" s="621"/>
      <c r="U32" s="621"/>
      <c r="V32" s="621"/>
      <c r="W32" s="621"/>
      <c r="X32" s="621"/>
      <c r="Y32" s="622"/>
      <c r="Z32" s="673">
        <v>1.5</v>
      </c>
      <c r="AA32" s="673"/>
      <c r="AB32" s="673"/>
      <c r="AC32" s="673"/>
      <c r="AD32" s="674">
        <v>9</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97.7</v>
      </c>
      <c r="BH32" s="605"/>
      <c r="BI32" s="605"/>
      <c r="BJ32" s="605"/>
      <c r="BK32" s="605"/>
      <c r="BL32" s="605"/>
      <c r="BM32" s="668">
        <v>89.2</v>
      </c>
      <c r="BN32" s="605"/>
      <c r="BO32" s="605"/>
      <c r="BP32" s="605"/>
      <c r="BQ32" s="662"/>
      <c r="BR32" s="683">
        <v>97.8</v>
      </c>
      <c r="BS32" s="605"/>
      <c r="BT32" s="605"/>
      <c r="BU32" s="605"/>
      <c r="BV32" s="605"/>
      <c r="BW32" s="605"/>
      <c r="BX32" s="668">
        <v>89.1</v>
      </c>
      <c r="BY32" s="605"/>
      <c r="BZ32" s="605"/>
      <c r="CA32" s="605"/>
      <c r="CB32" s="662"/>
      <c r="CD32" s="694"/>
      <c r="CE32" s="695"/>
      <c r="CF32" s="657" t="s">
        <v>300</v>
      </c>
      <c r="CG32" s="654"/>
      <c r="CH32" s="654"/>
      <c r="CI32" s="654"/>
      <c r="CJ32" s="654"/>
      <c r="CK32" s="654"/>
      <c r="CL32" s="654"/>
      <c r="CM32" s="654"/>
      <c r="CN32" s="654"/>
      <c r="CO32" s="654"/>
      <c r="CP32" s="654"/>
      <c r="CQ32" s="655"/>
      <c r="CR32" s="620">
        <v>254</v>
      </c>
      <c r="CS32" s="621"/>
      <c r="CT32" s="621"/>
      <c r="CU32" s="621"/>
      <c r="CV32" s="621"/>
      <c r="CW32" s="621"/>
      <c r="CX32" s="621"/>
      <c r="CY32" s="622"/>
      <c r="CZ32" s="623">
        <v>0</v>
      </c>
      <c r="DA32" s="641"/>
      <c r="DB32" s="641"/>
      <c r="DC32" s="642"/>
      <c r="DD32" s="626">
        <v>254</v>
      </c>
      <c r="DE32" s="621"/>
      <c r="DF32" s="621"/>
      <c r="DG32" s="621"/>
      <c r="DH32" s="621"/>
      <c r="DI32" s="621"/>
      <c r="DJ32" s="621"/>
      <c r="DK32" s="622"/>
      <c r="DL32" s="626">
        <v>254</v>
      </c>
      <c r="DM32" s="621"/>
      <c r="DN32" s="621"/>
      <c r="DO32" s="621"/>
      <c r="DP32" s="621"/>
      <c r="DQ32" s="621"/>
      <c r="DR32" s="621"/>
      <c r="DS32" s="621"/>
      <c r="DT32" s="621"/>
      <c r="DU32" s="621"/>
      <c r="DV32" s="622"/>
      <c r="DW32" s="643">
        <v>0</v>
      </c>
      <c r="DX32" s="644"/>
      <c r="DY32" s="644"/>
      <c r="DZ32" s="644"/>
      <c r="EA32" s="644"/>
      <c r="EB32" s="644"/>
      <c r="EC32" s="645"/>
    </row>
    <row r="33" spans="2:133" ht="11.25" customHeight="1">
      <c r="B33" s="617" t="s">
        <v>301</v>
      </c>
      <c r="C33" s="618"/>
      <c r="D33" s="618"/>
      <c r="E33" s="618"/>
      <c r="F33" s="618"/>
      <c r="G33" s="618"/>
      <c r="H33" s="618"/>
      <c r="I33" s="618"/>
      <c r="J33" s="618"/>
      <c r="K33" s="618"/>
      <c r="L33" s="618"/>
      <c r="M33" s="618"/>
      <c r="N33" s="618"/>
      <c r="O33" s="618"/>
      <c r="P33" s="618"/>
      <c r="Q33" s="619"/>
      <c r="R33" s="620">
        <v>866560</v>
      </c>
      <c r="S33" s="621"/>
      <c r="T33" s="621"/>
      <c r="U33" s="621"/>
      <c r="V33" s="621"/>
      <c r="W33" s="621"/>
      <c r="X33" s="621"/>
      <c r="Y33" s="622"/>
      <c r="Z33" s="673">
        <v>7.9</v>
      </c>
      <c r="AA33" s="673"/>
      <c r="AB33" s="673"/>
      <c r="AC33" s="673"/>
      <c r="AD33" s="674" t="s">
        <v>222</v>
      </c>
      <c r="AE33" s="674"/>
      <c r="AF33" s="674"/>
      <c r="AG33" s="674"/>
      <c r="AH33" s="674"/>
      <c r="AI33" s="674"/>
      <c r="AJ33" s="674"/>
      <c r="AK33" s="674"/>
      <c r="AL33" s="643" t="s">
        <v>222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4526924</v>
      </c>
      <c r="CS33" s="639"/>
      <c r="CT33" s="639"/>
      <c r="CU33" s="639"/>
      <c r="CV33" s="639"/>
      <c r="CW33" s="639"/>
      <c r="CX33" s="639"/>
      <c r="CY33" s="640"/>
      <c r="CZ33" s="623">
        <v>43.1</v>
      </c>
      <c r="DA33" s="641"/>
      <c r="DB33" s="641"/>
      <c r="DC33" s="642"/>
      <c r="DD33" s="626">
        <v>3431686</v>
      </c>
      <c r="DE33" s="639"/>
      <c r="DF33" s="639"/>
      <c r="DG33" s="639"/>
      <c r="DH33" s="639"/>
      <c r="DI33" s="639"/>
      <c r="DJ33" s="639"/>
      <c r="DK33" s="640"/>
      <c r="DL33" s="626">
        <v>2307665</v>
      </c>
      <c r="DM33" s="639"/>
      <c r="DN33" s="639"/>
      <c r="DO33" s="639"/>
      <c r="DP33" s="639"/>
      <c r="DQ33" s="639"/>
      <c r="DR33" s="639"/>
      <c r="DS33" s="639"/>
      <c r="DT33" s="639"/>
      <c r="DU33" s="639"/>
      <c r="DV33" s="640"/>
      <c r="DW33" s="643">
        <v>37.9</v>
      </c>
      <c r="DX33" s="644"/>
      <c r="DY33" s="644"/>
      <c r="DZ33" s="644"/>
      <c r="EA33" s="644"/>
      <c r="EB33" s="644"/>
      <c r="EC33" s="645"/>
    </row>
    <row r="34" spans="2:133" ht="11.25" customHeight="1">
      <c r="B34" s="617" t="s">
        <v>303</v>
      </c>
      <c r="C34" s="618"/>
      <c r="D34" s="618"/>
      <c r="E34" s="618"/>
      <c r="F34" s="618"/>
      <c r="G34" s="618"/>
      <c r="H34" s="618"/>
      <c r="I34" s="618"/>
      <c r="J34" s="618"/>
      <c r="K34" s="618"/>
      <c r="L34" s="618"/>
      <c r="M34" s="618"/>
      <c r="N34" s="618"/>
      <c r="O34" s="618"/>
      <c r="P34" s="618"/>
      <c r="Q34" s="619"/>
      <c r="R34" s="620" t="s">
        <v>222</v>
      </c>
      <c r="S34" s="621"/>
      <c r="T34" s="621"/>
      <c r="U34" s="621"/>
      <c r="V34" s="621"/>
      <c r="W34" s="621"/>
      <c r="X34" s="621"/>
      <c r="Y34" s="622"/>
      <c r="Z34" s="673" t="s">
        <v>222</v>
      </c>
      <c r="AA34" s="673"/>
      <c r="AB34" s="673"/>
      <c r="AC34" s="673"/>
      <c r="AD34" s="674" t="s">
        <v>222</v>
      </c>
      <c r="AE34" s="674"/>
      <c r="AF34" s="674"/>
      <c r="AG34" s="674"/>
      <c r="AH34" s="674"/>
      <c r="AI34" s="674"/>
      <c r="AJ34" s="674"/>
      <c r="AK34" s="674"/>
      <c r="AL34" s="643" t="s">
        <v>222</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1556092</v>
      </c>
      <c r="CS34" s="621"/>
      <c r="CT34" s="621"/>
      <c r="CU34" s="621"/>
      <c r="CV34" s="621"/>
      <c r="CW34" s="621"/>
      <c r="CX34" s="621"/>
      <c r="CY34" s="622"/>
      <c r="CZ34" s="623">
        <v>14.8</v>
      </c>
      <c r="DA34" s="641"/>
      <c r="DB34" s="641"/>
      <c r="DC34" s="642"/>
      <c r="DD34" s="626">
        <v>1132128</v>
      </c>
      <c r="DE34" s="621"/>
      <c r="DF34" s="621"/>
      <c r="DG34" s="621"/>
      <c r="DH34" s="621"/>
      <c r="DI34" s="621"/>
      <c r="DJ34" s="621"/>
      <c r="DK34" s="622"/>
      <c r="DL34" s="626">
        <v>1110293</v>
      </c>
      <c r="DM34" s="621"/>
      <c r="DN34" s="621"/>
      <c r="DO34" s="621"/>
      <c r="DP34" s="621"/>
      <c r="DQ34" s="621"/>
      <c r="DR34" s="621"/>
      <c r="DS34" s="621"/>
      <c r="DT34" s="621"/>
      <c r="DU34" s="621"/>
      <c r="DV34" s="622"/>
      <c r="DW34" s="643">
        <v>18.2</v>
      </c>
      <c r="DX34" s="644"/>
      <c r="DY34" s="644"/>
      <c r="DZ34" s="644"/>
      <c r="EA34" s="644"/>
      <c r="EB34" s="644"/>
      <c r="EC34" s="645"/>
    </row>
    <row r="35" spans="2:133" ht="11.25" customHeight="1">
      <c r="B35" s="617" t="s">
        <v>307</v>
      </c>
      <c r="C35" s="618"/>
      <c r="D35" s="618"/>
      <c r="E35" s="618"/>
      <c r="F35" s="618"/>
      <c r="G35" s="618"/>
      <c r="H35" s="618"/>
      <c r="I35" s="618"/>
      <c r="J35" s="618"/>
      <c r="K35" s="618"/>
      <c r="L35" s="618"/>
      <c r="M35" s="618"/>
      <c r="N35" s="618"/>
      <c r="O35" s="618"/>
      <c r="P35" s="618"/>
      <c r="Q35" s="619"/>
      <c r="R35" s="620">
        <v>239960</v>
      </c>
      <c r="S35" s="621"/>
      <c r="T35" s="621"/>
      <c r="U35" s="621"/>
      <c r="V35" s="621"/>
      <c r="W35" s="621"/>
      <c r="X35" s="621"/>
      <c r="Y35" s="622"/>
      <c r="Z35" s="673">
        <v>2.2000000000000002</v>
      </c>
      <c r="AA35" s="673"/>
      <c r="AB35" s="673"/>
      <c r="AC35" s="673"/>
      <c r="AD35" s="674" t="s">
        <v>222</v>
      </c>
      <c r="AE35" s="674"/>
      <c r="AF35" s="674"/>
      <c r="AG35" s="674"/>
      <c r="AH35" s="674"/>
      <c r="AI35" s="674"/>
      <c r="AJ35" s="674"/>
      <c r="AK35" s="674"/>
      <c r="AL35" s="643" t="s">
        <v>222</v>
      </c>
      <c r="AM35" s="675"/>
      <c r="AN35" s="675"/>
      <c r="AO35" s="676"/>
      <c r="AP35" s="188"/>
      <c r="AQ35" s="677" t="s">
        <v>308</v>
      </c>
      <c r="AR35" s="678"/>
      <c r="AS35" s="678"/>
      <c r="AT35" s="678"/>
      <c r="AU35" s="678"/>
      <c r="AV35" s="678"/>
      <c r="AW35" s="678"/>
      <c r="AX35" s="678"/>
      <c r="AY35" s="679"/>
      <c r="AZ35" s="670">
        <v>871520</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t="s">
        <v>210</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29767</v>
      </c>
      <c r="CS35" s="639"/>
      <c r="CT35" s="639"/>
      <c r="CU35" s="639"/>
      <c r="CV35" s="639"/>
      <c r="CW35" s="639"/>
      <c r="CX35" s="639"/>
      <c r="CY35" s="640"/>
      <c r="CZ35" s="623">
        <v>0.3</v>
      </c>
      <c r="DA35" s="641"/>
      <c r="DB35" s="641"/>
      <c r="DC35" s="642"/>
      <c r="DD35" s="626">
        <v>24716</v>
      </c>
      <c r="DE35" s="639"/>
      <c r="DF35" s="639"/>
      <c r="DG35" s="639"/>
      <c r="DH35" s="639"/>
      <c r="DI35" s="639"/>
      <c r="DJ35" s="639"/>
      <c r="DK35" s="640"/>
      <c r="DL35" s="626">
        <v>24716</v>
      </c>
      <c r="DM35" s="639"/>
      <c r="DN35" s="639"/>
      <c r="DO35" s="639"/>
      <c r="DP35" s="639"/>
      <c r="DQ35" s="639"/>
      <c r="DR35" s="639"/>
      <c r="DS35" s="639"/>
      <c r="DT35" s="639"/>
      <c r="DU35" s="639"/>
      <c r="DV35" s="640"/>
      <c r="DW35" s="643">
        <v>0.4</v>
      </c>
      <c r="DX35" s="644"/>
      <c r="DY35" s="644"/>
      <c r="DZ35" s="644"/>
      <c r="EA35" s="644"/>
      <c r="EB35" s="644"/>
      <c r="EC35" s="645"/>
    </row>
    <row r="36" spans="2:133" ht="11.25" customHeight="1">
      <c r="B36" s="601" t="s">
        <v>311</v>
      </c>
      <c r="C36" s="602"/>
      <c r="D36" s="602"/>
      <c r="E36" s="602"/>
      <c r="F36" s="602"/>
      <c r="G36" s="602"/>
      <c r="H36" s="602"/>
      <c r="I36" s="602"/>
      <c r="J36" s="602"/>
      <c r="K36" s="602"/>
      <c r="L36" s="602"/>
      <c r="M36" s="602"/>
      <c r="N36" s="602"/>
      <c r="O36" s="602"/>
      <c r="P36" s="602"/>
      <c r="Q36" s="603"/>
      <c r="R36" s="604">
        <v>11017806</v>
      </c>
      <c r="S36" s="661"/>
      <c r="T36" s="661"/>
      <c r="U36" s="661"/>
      <c r="V36" s="661"/>
      <c r="W36" s="661"/>
      <c r="X36" s="661"/>
      <c r="Y36" s="664"/>
      <c r="Z36" s="665">
        <v>100</v>
      </c>
      <c r="AA36" s="665"/>
      <c r="AB36" s="665"/>
      <c r="AC36" s="665"/>
      <c r="AD36" s="666">
        <v>5848272</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108696</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-50828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991507</v>
      </c>
      <c r="CS36" s="621"/>
      <c r="CT36" s="621"/>
      <c r="CU36" s="621"/>
      <c r="CV36" s="621"/>
      <c r="CW36" s="621"/>
      <c r="CX36" s="621"/>
      <c r="CY36" s="622"/>
      <c r="CZ36" s="623">
        <v>9.4</v>
      </c>
      <c r="DA36" s="641"/>
      <c r="DB36" s="641"/>
      <c r="DC36" s="642"/>
      <c r="DD36" s="626">
        <v>675426</v>
      </c>
      <c r="DE36" s="621"/>
      <c r="DF36" s="621"/>
      <c r="DG36" s="621"/>
      <c r="DH36" s="621"/>
      <c r="DI36" s="621"/>
      <c r="DJ36" s="621"/>
      <c r="DK36" s="622"/>
      <c r="DL36" s="626">
        <v>577691</v>
      </c>
      <c r="DM36" s="621"/>
      <c r="DN36" s="621"/>
      <c r="DO36" s="621"/>
      <c r="DP36" s="621"/>
      <c r="DQ36" s="621"/>
      <c r="DR36" s="621"/>
      <c r="DS36" s="621"/>
      <c r="DT36" s="621"/>
      <c r="DU36" s="621"/>
      <c r="DV36" s="622"/>
      <c r="DW36" s="643">
        <v>9.5</v>
      </c>
      <c r="DX36" s="644"/>
      <c r="DY36" s="644"/>
      <c r="DZ36" s="644"/>
      <c r="EA36" s="644"/>
      <c r="EB36" s="644"/>
      <c r="EC36" s="645"/>
    </row>
    <row r="37" spans="2:133" ht="11.25" customHeight="1">
      <c r="AQ37" s="646" t="s">
        <v>315</v>
      </c>
      <c r="AR37" s="647"/>
      <c r="AS37" s="647"/>
      <c r="AT37" s="647"/>
      <c r="AU37" s="647"/>
      <c r="AV37" s="647"/>
      <c r="AW37" s="647"/>
      <c r="AX37" s="647"/>
      <c r="AY37" s="648"/>
      <c r="AZ37" s="620">
        <v>28078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2724</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305264</v>
      </c>
      <c r="CS37" s="639"/>
      <c r="CT37" s="639"/>
      <c r="CU37" s="639"/>
      <c r="CV37" s="639"/>
      <c r="CW37" s="639"/>
      <c r="CX37" s="639"/>
      <c r="CY37" s="640"/>
      <c r="CZ37" s="623">
        <v>2.9</v>
      </c>
      <c r="DA37" s="641"/>
      <c r="DB37" s="641"/>
      <c r="DC37" s="642"/>
      <c r="DD37" s="626">
        <v>299210</v>
      </c>
      <c r="DE37" s="639"/>
      <c r="DF37" s="639"/>
      <c r="DG37" s="639"/>
      <c r="DH37" s="639"/>
      <c r="DI37" s="639"/>
      <c r="DJ37" s="639"/>
      <c r="DK37" s="640"/>
      <c r="DL37" s="626">
        <v>299210</v>
      </c>
      <c r="DM37" s="639"/>
      <c r="DN37" s="639"/>
      <c r="DO37" s="639"/>
      <c r="DP37" s="639"/>
      <c r="DQ37" s="639"/>
      <c r="DR37" s="639"/>
      <c r="DS37" s="639"/>
      <c r="DT37" s="639"/>
      <c r="DU37" s="639"/>
      <c r="DV37" s="640"/>
      <c r="DW37" s="643">
        <v>4.9000000000000004</v>
      </c>
      <c r="DX37" s="644"/>
      <c r="DY37" s="644"/>
      <c r="DZ37" s="644"/>
      <c r="EA37" s="644"/>
      <c r="EB37" s="644"/>
      <c r="EC37" s="645"/>
    </row>
    <row r="38" spans="2:133" ht="11.25" customHeight="1">
      <c r="AQ38" s="646" t="s">
        <v>318</v>
      </c>
      <c r="AR38" s="647"/>
      <c r="AS38" s="647"/>
      <c r="AT38" s="647"/>
      <c r="AU38" s="647"/>
      <c r="AV38" s="647"/>
      <c r="AW38" s="647"/>
      <c r="AX38" s="647"/>
      <c r="AY38" s="648"/>
      <c r="AZ38" s="620">
        <v>4631</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4493</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871520</v>
      </c>
      <c r="CS38" s="621"/>
      <c r="CT38" s="621"/>
      <c r="CU38" s="621"/>
      <c r="CV38" s="621"/>
      <c r="CW38" s="621"/>
      <c r="CX38" s="621"/>
      <c r="CY38" s="622"/>
      <c r="CZ38" s="623">
        <v>8.3000000000000007</v>
      </c>
      <c r="DA38" s="641"/>
      <c r="DB38" s="641"/>
      <c r="DC38" s="642"/>
      <c r="DD38" s="626">
        <v>730978</v>
      </c>
      <c r="DE38" s="621"/>
      <c r="DF38" s="621"/>
      <c r="DG38" s="621"/>
      <c r="DH38" s="621"/>
      <c r="DI38" s="621"/>
      <c r="DJ38" s="621"/>
      <c r="DK38" s="622"/>
      <c r="DL38" s="626">
        <v>594965</v>
      </c>
      <c r="DM38" s="621"/>
      <c r="DN38" s="621"/>
      <c r="DO38" s="621"/>
      <c r="DP38" s="621"/>
      <c r="DQ38" s="621"/>
      <c r="DR38" s="621"/>
      <c r="DS38" s="621"/>
      <c r="DT38" s="621"/>
      <c r="DU38" s="621"/>
      <c r="DV38" s="622"/>
      <c r="DW38" s="643">
        <v>9.8000000000000007</v>
      </c>
      <c r="DX38" s="644"/>
      <c r="DY38" s="644"/>
      <c r="DZ38" s="644"/>
      <c r="EA38" s="644"/>
      <c r="EB38" s="644"/>
      <c r="EC38" s="645"/>
    </row>
    <row r="39" spans="2:133" ht="11.25" customHeight="1">
      <c r="AQ39" s="646" t="s">
        <v>321</v>
      </c>
      <c r="AR39" s="647"/>
      <c r="AS39" s="647"/>
      <c r="AT39" s="647"/>
      <c r="AU39" s="647"/>
      <c r="AV39" s="647"/>
      <c r="AW39" s="647"/>
      <c r="AX39" s="647"/>
      <c r="AY39" s="648"/>
      <c r="AZ39" s="620" t="s">
        <v>322</v>
      </c>
      <c r="BA39" s="621"/>
      <c r="BB39" s="621"/>
      <c r="BC39" s="621"/>
      <c r="BD39" s="639"/>
      <c r="BE39" s="639"/>
      <c r="BF39" s="649"/>
      <c r="BG39" s="650" t="s">
        <v>323</v>
      </c>
      <c r="BH39" s="651"/>
      <c r="BI39" s="651"/>
      <c r="BJ39" s="651"/>
      <c r="BK39" s="651"/>
      <c r="BL39" s="189"/>
      <c r="BM39" s="654" t="s">
        <v>324</v>
      </c>
      <c r="BN39" s="654"/>
      <c r="BO39" s="654"/>
      <c r="BP39" s="654"/>
      <c r="BQ39" s="654"/>
      <c r="BR39" s="654"/>
      <c r="BS39" s="654"/>
      <c r="BT39" s="654"/>
      <c r="BU39" s="655"/>
      <c r="BV39" s="620">
        <v>68</v>
      </c>
      <c r="BW39" s="621"/>
      <c r="BX39" s="621"/>
      <c r="BY39" s="621"/>
      <c r="BZ39" s="621"/>
      <c r="CA39" s="621"/>
      <c r="CB39" s="656"/>
      <c r="CD39" s="657" t="s">
        <v>325</v>
      </c>
      <c r="CE39" s="654"/>
      <c r="CF39" s="654"/>
      <c r="CG39" s="654"/>
      <c r="CH39" s="654"/>
      <c r="CI39" s="654"/>
      <c r="CJ39" s="654"/>
      <c r="CK39" s="654"/>
      <c r="CL39" s="654"/>
      <c r="CM39" s="654"/>
      <c r="CN39" s="654"/>
      <c r="CO39" s="654"/>
      <c r="CP39" s="654"/>
      <c r="CQ39" s="655"/>
      <c r="CR39" s="620">
        <v>1042138</v>
      </c>
      <c r="CS39" s="639"/>
      <c r="CT39" s="639"/>
      <c r="CU39" s="639"/>
      <c r="CV39" s="639"/>
      <c r="CW39" s="639"/>
      <c r="CX39" s="639"/>
      <c r="CY39" s="640"/>
      <c r="CZ39" s="623">
        <v>9.9</v>
      </c>
      <c r="DA39" s="641"/>
      <c r="DB39" s="641"/>
      <c r="DC39" s="642"/>
      <c r="DD39" s="626">
        <v>868388</v>
      </c>
      <c r="DE39" s="639"/>
      <c r="DF39" s="639"/>
      <c r="DG39" s="639"/>
      <c r="DH39" s="639"/>
      <c r="DI39" s="639"/>
      <c r="DJ39" s="639"/>
      <c r="DK39" s="640"/>
      <c r="DL39" s="626" t="s">
        <v>322</v>
      </c>
      <c r="DM39" s="639"/>
      <c r="DN39" s="639"/>
      <c r="DO39" s="639"/>
      <c r="DP39" s="639"/>
      <c r="DQ39" s="639"/>
      <c r="DR39" s="639"/>
      <c r="DS39" s="639"/>
      <c r="DT39" s="639"/>
      <c r="DU39" s="639"/>
      <c r="DV39" s="640"/>
      <c r="DW39" s="643" t="s">
        <v>322</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245748</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153</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35900</v>
      </c>
      <c r="CS40" s="621"/>
      <c r="CT40" s="621"/>
      <c r="CU40" s="621"/>
      <c r="CV40" s="621"/>
      <c r="CW40" s="621"/>
      <c r="CX40" s="621"/>
      <c r="CY40" s="622"/>
      <c r="CZ40" s="623">
        <v>0.3</v>
      </c>
      <c r="DA40" s="641"/>
      <c r="DB40" s="641"/>
      <c r="DC40" s="642"/>
      <c r="DD40" s="626">
        <v>50</v>
      </c>
      <c r="DE40" s="621"/>
      <c r="DF40" s="621"/>
      <c r="DG40" s="621"/>
      <c r="DH40" s="621"/>
      <c r="DI40" s="621"/>
      <c r="DJ40" s="621"/>
      <c r="DK40" s="622"/>
      <c r="DL40" s="626" t="s">
        <v>322</v>
      </c>
      <c r="DM40" s="621"/>
      <c r="DN40" s="621"/>
      <c r="DO40" s="621"/>
      <c r="DP40" s="621"/>
      <c r="DQ40" s="621"/>
      <c r="DR40" s="621"/>
      <c r="DS40" s="621"/>
      <c r="DT40" s="621"/>
      <c r="DU40" s="621"/>
      <c r="DV40" s="622"/>
      <c r="DW40" s="643" t="s">
        <v>322</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484367</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303</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1429579</v>
      </c>
      <c r="CS42" s="621"/>
      <c r="CT42" s="621"/>
      <c r="CU42" s="621"/>
      <c r="CV42" s="621"/>
      <c r="CW42" s="621"/>
      <c r="CX42" s="621"/>
      <c r="CY42" s="622"/>
      <c r="CZ42" s="623">
        <v>13.6</v>
      </c>
      <c r="DA42" s="624"/>
      <c r="DB42" s="624"/>
      <c r="DC42" s="625"/>
      <c r="DD42" s="626">
        <v>222808</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57090</v>
      </c>
      <c r="CS43" s="639"/>
      <c r="CT43" s="639"/>
      <c r="CU43" s="639"/>
      <c r="CV43" s="639"/>
      <c r="CW43" s="639"/>
      <c r="CX43" s="639"/>
      <c r="CY43" s="640"/>
      <c r="CZ43" s="623">
        <v>0.5</v>
      </c>
      <c r="DA43" s="641"/>
      <c r="DB43" s="641"/>
      <c r="DC43" s="642"/>
      <c r="DD43" s="626">
        <v>44232</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337</v>
      </c>
      <c r="CD44" s="633" t="s">
        <v>289</v>
      </c>
      <c r="CE44" s="634"/>
      <c r="CF44" s="617" t="s">
        <v>338</v>
      </c>
      <c r="CG44" s="618"/>
      <c r="CH44" s="618"/>
      <c r="CI44" s="618"/>
      <c r="CJ44" s="618"/>
      <c r="CK44" s="618"/>
      <c r="CL44" s="618"/>
      <c r="CM44" s="618"/>
      <c r="CN44" s="618"/>
      <c r="CO44" s="618"/>
      <c r="CP44" s="618"/>
      <c r="CQ44" s="619"/>
      <c r="CR44" s="620">
        <v>1252015</v>
      </c>
      <c r="CS44" s="621"/>
      <c r="CT44" s="621"/>
      <c r="CU44" s="621"/>
      <c r="CV44" s="621"/>
      <c r="CW44" s="621"/>
      <c r="CX44" s="621"/>
      <c r="CY44" s="622"/>
      <c r="CZ44" s="623">
        <v>11.9</v>
      </c>
      <c r="DA44" s="624"/>
      <c r="DB44" s="624"/>
      <c r="DC44" s="625"/>
      <c r="DD44" s="626">
        <v>220976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339</v>
      </c>
      <c r="CG45" s="618"/>
      <c r="CH45" s="618"/>
      <c r="CI45" s="618"/>
      <c r="CJ45" s="618"/>
      <c r="CK45" s="618"/>
      <c r="CL45" s="618"/>
      <c r="CM45" s="618"/>
      <c r="CN45" s="618"/>
      <c r="CO45" s="618"/>
      <c r="CP45" s="618"/>
      <c r="CQ45" s="619"/>
      <c r="CR45" s="620">
        <v>478361</v>
      </c>
      <c r="CS45" s="639"/>
      <c r="CT45" s="639"/>
      <c r="CU45" s="639"/>
      <c r="CV45" s="639"/>
      <c r="CW45" s="639"/>
      <c r="CX45" s="639"/>
      <c r="CY45" s="640"/>
      <c r="CZ45" s="623">
        <v>4.5999999999999996</v>
      </c>
      <c r="DA45" s="641"/>
      <c r="DB45" s="641"/>
      <c r="DC45" s="642"/>
      <c r="DD45" s="626">
        <v>5736</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340</v>
      </c>
      <c r="CG46" s="618"/>
      <c r="CH46" s="618"/>
      <c r="CI46" s="618"/>
      <c r="CJ46" s="618"/>
      <c r="CK46" s="618"/>
      <c r="CL46" s="618"/>
      <c r="CM46" s="618"/>
      <c r="CN46" s="618"/>
      <c r="CO46" s="618"/>
      <c r="CP46" s="618"/>
      <c r="CQ46" s="619"/>
      <c r="CR46" s="620">
        <v>722544</v>
      </c>
      <c r="CS46" s="621"/>
      <c r="CT46" s="621"/>
      <c r="CU46" s="621"/>
      <c r="CV46" s="621"/>
      <c r="CW46" s="621"/>
      <c r="CX46" s="621"/>
      <c r="CY46" s="622"/>
      <c r="CZ46" s="623">
        <v>6.9</v>
      </c>
      <c r="DA46" s="624"/>
      <c r="DB46" s="624"/>
      <c r="DC46" s="625"/>
      <c r="DD46" s="626">
        <v>202830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341</v>
      </c>
      <c r="CG47" s="618"/>
      <c r="CH47" s="618"/>
      <c r="CI47" s="618"/>
      <c r="CJ47" s="618"/>
      <c r="CK47" s="618"/>
      <c r="CL47" s="618"/>
      <c r="CM47" s="618"/>
      <c r="CN47" s="618"/>
      <c r="CO47" s="618"/>
      <c r="CP47" s="618"/>
      <c r="CQ47" s="619"/>
      <c r="CR47" s="620">
        <v>177564</v>
      </c>
      <c r="CS47" s="639"/>
      <c r="CT47" s="639"/>
      <c r="CU47" s="639"/>
      <c r="CV47" s="639"/>
      <c r="CW47" s="639"/>
      <c r="CX47" s="639"/>
      <c r="CY47" s="640"/>
      <c r="CZ47" s="623">
        <v>1.7</v>
      </c>
      <c r="DA47" s="641"/>
      <c r="DB47" s="641"/>
      <c r="DC47" s="642"/>
      <c r="DD47" s="626">
        <v>1832</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342</v>
      </c>
      <c r="CG48" s="618"/>
      <c r="CH48" s="618"/>
      <c r="CI48" s="618"/>
      <c r="CJ48" s="618"/>
      <c r="CK48" s="618"/>
      <c r="CL48" s="618"/>
      <c r="CM48" s="618"/>
      <c r="CN48" s="618"/>
      <c r="CO48" s="618"/>
      <c r="CP48" s="618"/>
      <c r="CQ48" s="619"/>
      <c r="CR48" s="620" t="s">
        <v>222</v>
      </c>
      <c r="CS48" s="621"/>
      <c r="CT48" s="621"/>
      <c r="CU48" s="621"/>
      <c r="CV48" s="621"/>
      <c r="CW48" s="621"/>
      <c r="CX48" s="621"/>
      <c r="CY48" s="622"/>
      <c r="CZ48" s="623" t="s">
        <v>222</v>
      </c>
      <c r="DA48" s="624"/>
      <c r="DB48" s="624"/>
      <c r="DC48" s="625"/>
      <c r="DD48" s="626" t="s">
        <v>222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343</v>
      </c>
      <c r="CE49" s="602"/>
      <c r="CF49" s="602"/>
      <c r="CG49" s="602"/>
      <c r="CH49" s="602"/>
      <c r="CI49" s="602"/>
      <c r="CJ49" s="602"/>
      <c r="CK49" s="602"/>
      <c r="CL49" s="602"/>
      <c r="CM49" s="602"/>
      <c r="CN49" s="602"/>
      <c r="CO49" s="602"/>
      <c r="CP49" s="602"/>
      <c r="CQ49" s="603"/>
      <c r="CR49" s="604">
        <v>10512632</v>
      </c>
      <c r="CS49" s="605"/>
      <c r="CT49" s="605"/>
      <c r="CU49" s="605"/>
      <c r="CV49" s="605"/>
      <c r="CW49" s="605"/>
      <c r="CX49" s="605"/>
      <c r="CY49" s="606"/>
      <c r="CZ49" s="607">
        <v>100</v>
      </c>
      <c r="DA49" s="608"/>
      <c r="DB49" s="608"/>
      <c r="DC49" s="609"/>
      <c r="DD49" s="610">
        <v>6892263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366</v>
      </c>
      <c r="C7" s="1080"/>
      <c r="D7" s="1080"/>
      <c r="E7" s="1080"/>
      <c r="F7" s="1080"/>
      <c r="G7" s="1080"/>
      <c r="H7" s="1080"/>
      <c r="I7" s="1080"/>
      <c r="J7" s="1080"/>
      <c r="K7" s="1080"/>
      <c r="L7" s="1080"/>
      <c r="M7" s="1080"/>
      <c r="N7" s="1080"/>
      <c r="O7" s="1080"/>
      <c r="P7" s="1081"/>
      <c r="Q7" s="1133">
        <v>10904</v>
      </c>
      <c r="R7" s="1134"/>
      <c r="S7" s="1134"/>
      <c r="T7" s="1134"/>
      <c r="U7" s="1134"/>
      <c r="V7" s="1134">
        <v>10399</v>
      </c>
      <c r="W7" s="1134"/>
      <c r="X7" s="1134"/>
      <c r="Y7" s="1134"/>
      <c r="Z7" s="1134"/>
      <c r="AA7" s="1134">
        <v>505</v>
      </c>
      <c r="AB7" s="1134"/>
      <c r="AC7" s="1134"/>
      <c r="AD7" s="1134"/>
      <c r="AE7" s="1135"/>
      <c r="AF7" s="1136">
        <v>397</v>
      </c>
      <c r="AG7" s="1137"/>
      <c r="AH7" s="1137"/>
      <c r="AI7" s="1137"/>
      <c r="AJ7" s="1138"/>
      <c r="AK7" s="1120">
        <v>347</v>
      </c>
      <c r="AL7" s="1121"/>
      <c r="AM7" s="1121"/>
      <c r="AN7" s="1121"/>
      <c r="AO7" s="1121"/>
      <c r="AP7" s="1121">
        <v>12142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549</v>
      </c>
      <c r="BS7" s="1124" t="s">
        <v>548</v>
      </c>
      <c r="BT7" s="1125"/>
      <c r="BU7" s="1125"/>
      <c r="BV7" s="1125"/>
      <c r="BW7" s="1125"/>
      <c r="BX7" s="1125"/>
      <c r="BY7" s="1125"/>
      <c r="BZ7" s="1125"/>
      <c r="CA7" s="1125"/>
      <c r="CB7" s="1125"/>
      <c r="CC7" s="1125"/>
      <c r="CD7" s="1125"/>
      <c r="CE7" s="1125"/>
      <c r="CF7" s="1125"/>
      <c r="CG7" s="1126"/>
      <c r="CH7" s="1117">
        <v>4</v>
      </c>
      <c r="CI7" s="1118"/>
      <c r="CJ7" s="1118"/>
      <c r="CK7" s="1118"/>
      <c r="CL7" s="1119"/>
      <c r="CM7" s="1117" t="s">
        <v>550</v>
      </c>
      <c r="CN7" s="1118"/>
      <c r="CO7" s="1118"/>
      <c r="CP7" s="1118"/>
      <c r="CQ7" s="1119"/>
      <c r="CR7" s="1117">
        <v>41</v>
      </c>
      <c r="CS7" s="1118"/>
      <c r="CT7" s="1118"/>
      <c r="CU7" s="1118"/>
      <c r="CV7" s="1119"/>
      <c r="CW7" s="1117" t="s">
        <v>550</v>
      </c>
      <c r="CX7" s="1118"/>
      <c r="CY7" s="1118"/>
      <c r="CZ7" s="1118"/>
      <c r="DA7" s="1119"/>
      <c r="DB7" s="1117">
        <v>10</v>
      </c>
      <c r="DC7" s="1118"/>
      <c r="DD7" s="1118"/>
      <c r="DE7" s="1118"/>
      <c r="DF7" s="1119"/>
      <c r="DG7" s="1117" t="s">
        <v>550</v>
      </c>
      <c r="DH7" s="1118"/>
      <c r="DI7" s="1118"/>
      <c r="DJ7" s="1118"/>
      <c r="DK7" s="1119"/>
      <c r="DL7" s="1117" t="s">
        <v>550</v>
      </c>
      <c r="DM7" s="1118"/>
      <c r="DN7" s="1118"/>
      <c r="DO7" s="1118"/>
      <c r="DP7" s="1119"/>
      <c r="DQ7" s="1117">
        <v>1</v>
      </c>
      <c r="DR7" s="1118"/>
      <c r="DS7" s="1118"/>
      <c r="DT7" s="1118"/>
      <c r="DU7" s="1119"/>
      <c r="DV7" s="1144"/>
      <c r="DW7" s="1145"/>
      <c r="DX7" s="1145"/>
      <c r="DY7" s="1145"/>
      <c r="DZ7" s="1146"/>
      <c r="EA7" s="207"/>
    </row>
    <row r="8" spans="1:131" s="208" customFormat="1" ht="26.25" customHeight="1">
      <c r="A8" s="214">
        <v>2</v>
      </c>
      <c r="B8" s="1066" t="s">
        <v>367</v>
      </c>
      <c r="C8" s="1067"/>
      <c r="D8" s="1067"/>
      <c r="E8" s="1067"/>
      <c r="F8" s="1067"/>
      <c r="G8" s="1067"/>
      <c r="H8" s="1067"/>
      <c r="I8" s="1067"/>
      <c r="J8" s="1067"/>
      <c r="K8" s="1067"/>
      <c r="L8" s="1067"/>
      <c r="M8" s="1067"/>
      <c r="N8" s="1067"/>
      <c r="O8" s="1067"/>
      <c r="P8" s="1068"/>
      <c r="Q8" s="1072">
        <v>182</v>
      </c>
      <c r="R8" s="1073"/>
      <c r="S8" s="1073"/>
      <c r="T8" s="1073"/>
      <c r="U8" s="1073"/>
      <c r="V8" s="1073">
        <v>182</v>
      </c>
      <c r="W8" s="1073"/>
      <c r="X8" s="1073"/>
      <c r="Y8" s="1073"/>
      <c r="Z8" s="1073"/>
      <c r="AA8" s="1073" t="s">
        <v>537</v>
      </c>
      <c r="AB8" s="1073"/>
      <c r="AC8" s="1073"/>
      <c r="AD8" s="1073"/>
      <c r="AE8" s="1074"/>
      <c r="AF8" s="1048" t="s">
        <v>222</v>
      </c>
      <c r="AG8" s="1049"/>
      <c r="AH8" s="1049"/>
      <c r="AI8" s="1049"/>
      <c r="AJ8" s="1050"/>
      <c r="AK8" s="1115">
        <v>61</v>
      </c>
      <c r="AL8" s="1116"/>
      <c r="AM8" s="1116"/>
      <c r="AN8" s="1116"/>
      <c r="AO8" s="1116"/>
      <c r="AP8" s="1116">
        <v>17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368</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c r="A23" s="217" t="s">
        <v>369</v>
      </c>
      <c r="B23" s="973" t="s">
        <v>370</v>
      </c>
      <c r="C23" s="974"/>
      <c r="D23" s="974"/>
      <c r="E23" s="974"/>
      <c r="F23" s="974"/>
      <c r="G23" s="974"/>
      <c r="H23" s="974"/>
      <c r="I23" s="974"/>
      <c r="J23" s="974"/>
      <c r="K23" s="974"/>
      <c r="L23" s="974"/>
      <c r="M23" s="974"/>
      <c r="N23" s="974"/>
      <c r="O23" s="974"/>
      <c r="P23" s="975"/>
      <c r="Q23" s="1097">
        <v>11018</v>
      </c>
      <c r="R23" s="1098"/>
      <c r="S23" s="1098"/>
      <c r="T23" s="1098"/>
      <c r="U23" s="1098"/>
      <c r="V23" s="1098">
        <v>10513</v>
      </c>
      <c r="W23" s="1098"/>
      <c r="X23" s="1098"/>
      <c r="Y23" s="1098"/>
      <c r="Z23" s="1098"/>
      <c r="AA23" s="1098">
        <v>505</v>
      </c>
      <c r="AB23" s="1098"/>
      <c r="AC23" s="1098"/>
      <c r="AD23" s="1098"/>
      <c r="AE23" s="1099"/>
      <c r="AF23" s="1100">
        <v>397</v>
      </c>
      <c r="AG23" s="1098"/>
      <c r="AH23" s="1098"/>
      <c r="AI23" s="1098"/>
      <c r="AJ23" s="1101"/>
      <c r="AK23" s="1102"/>
      <c r="AL23" s="1103"/>
      <c r="AM23" s="1103"/>
      <c r="AN23" s="1103"/>
      <c r="AO23" s="1103"/>
      <c r="AP23" s="1098">
        <v>12159</v>
      </c>
      <c r="AQ23" s="1098"/>
      <c r="AR23" s="1098"/>
      <c r="AS23" s="1098"/>
      <c r="AT23" s="1098"/>
      <c r="AU23" s="1104"/>
      <c r="AV23" s="1104"/>
      <c r="AW23" s="1104"/>
      <c r="AX23" s="1104"/>
      <c r="AY23" s="1105"/>
      <c r="AZ23" s="1094" t="s">
        <v>222</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c r="A24" s="1093" t="s">
        <v>371</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372</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349</v>
      </c>
      <c r="B26" s="1025"/>
      <c r="C26" s="1025"/>
      <c r="D26" s="1025"/>
      <c r="E26" s="1025"/>
      <c r="F26" s="1025"/>
      <c r="G26" s="1025"/>
      <c r="H26" s="1025"/>
      <c r="I26" s="1025"/>
      <c r="J26" s="1025"/>
      <c r="K26" s="1025"/>
      <c r="L26" s="1025"/>
      <c r="M26" s="1025"/>
      <c r="N26" s="1025"/>
      <c r="O26" s="1025"/>
      <c r="P26" s="1026"/>
      <c r="Q26" s="1030" t="s">
        <v>373</v>
      </c>
      <c r="R26" s="1031"/>
      <c r="S26" s="1031"/>
      <c r="T26" s="1031"/>
      <c r="U26" s="1032"/>
      <c r="V26" s="1030" t="s">
        <v>374</v>
      </c>
      <c r="W26" s="1031"/>
      <c r="X26" s="1031"/>
      <c r="Y26" s="1031"/>
      <c r="Z26" s="1032"/>
      <c r="AA26" s="1030" t="s">
        <v>375</v>
      </c>
      <c r="AB26" s="1031"/>
      <c r="AC26" s="1031"/>
      <c r="AD26" s="1031"/>
      <c r="AE26" s="1031"/>
      <c r="AF26" s="1088" t="s">
        <v>376</v>
      </c>
      <c r="AG26" s="1037"/>
      <c r="AH26" s="1037"/>
      <c r="AI26" s="1037"/>
      <c r="AJ26" s="1089"/>
      <c r="AK26" s="1031" t="s">
        <v>377</v>
      </c>
      <c r="AL26" s="1031"/>
      <c r="AM26" s="1031"/>
      <c r="AN26" s="1031"/>
      <c r="AO26" s="1032"/>
      <c r="AP26" s="1030" t="s">
        <v>378</v>
      </c>
      <c r="AQ26" s="1031"/>
      <c r="AR26" s="1031"/>
      <c r="AS26" s="1031"/>
      <c r="AT26" s="1032"/>
      <c r="AU26" s="1030" t="s">
        <v>379</v>
      </c>
      <c r="AV26" s="1031"/>
      <c r="AW26" s="1031"/>
      <c r="AX26" s="1031"/>
      <c r="AY26" s="1032"/>
      <c r="AZ26" s="1030" t="s">
        <v>380</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381</v>
      </c>
      <c r="C28" s="1080"/>
      <c r="D28" s="1080"/>
      <c r="E28" s="1080"/>
      <c r="F28" s="1080"/>
      <c r="G28" s="1080"/>
      <c r="H28" s="1080"/>
      <c r="I28" s="1080"/>
      <c r="J28" s="1080"/>
      <c r="K28" s="1080"/>
      <c r="L28" s="1080"/>
      <c r="M28" s="1080"/>
      <c r="N28" s="1080"/>
      <c r="O28" s="1080"/>
      <c r="P28" s="1081"/>
      <c r="Q28" s="1082">
        <v>2468</v>
      </c>
      <c r="R28" s="1083"/>
      <c r="S28" s="1083"/>
      <c r="T28" s="1083"/>
      <c r="U28" s="1083"/>
      <c r="V28" s="1083">
        <v>2468</v>
      </c>
      <c r="W28" s="1083"/>
      <c r="X28" s="1083"/>
      <c r="Y28" s="1083"/>
      <c r="Z28" s="1083"/>
      <c r="AA28" s="1083" t="s">
        <v>537</v>
      </c>
      <c r="AB28" s="1083"/>
      <c r="AC28" s="1083"/>
      <c r="AD28" s="1083"/>
      <c r="AE28" s="1084"/>
      <c r="AF28" s="1085" t="s">
        <v>222</v>
      </c>
      <c r="AG28" s="1083"/>
      <c r="AH28" s="1083"/>
      <c r="AI28" s="1083"/>
      <c r="AJ28" s="1086"/>
      <c r="AK28" s="1087">
        <v>246</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382</v>
      </c>
      <c r="C29" s="1067"/>
      <c r="D29" s="1067"/>
      <c r="E29" s="1067"/>
      <c r="F29" s="1067"/>
      <c r="G29" s="1067"/>
      <c r="H29" s="1067"/>
      <c r="I29" s="1067"/>
      <c r="J29" s="1067"/>
      <c r="K29" s="1067"/>
      <c r="L29" s="1067"/>
      <c r="M29" s="1067"/>
      <c r="N29" s="1067"/>
      <c r="O29" s="1067"/>
      <c r="P29" s="1068"/>
      <c r="Q29" s="1072">
        <v>1407</v>
      </c>
      <c r="R29" s="1073"/>
      <c r="S29" s="1073"/>
      <c r="T29" s="1073"/>
      <c r="U29" s="1073"/>
      <c r="V29" s="1073">
        <v>1356</v>
      </c>
      <c r="W29" s="1073"/>
      <c r="X29" s="1073"/>
      <c r="Y29" s="1073"/>
      <c r="Z29" s="1073"/>
      <c r="AA29" s="1073">
        <v>51</v>
      </c>
      <c r="AB29" s="1073"/>
      <c r="AC29" s="1073"/>
      <c r="AD29" s="1073"/>
      <c r="AE29" s="1074"/>
      <c r="AF29" s="1048">
        <v>51</v>
      </c>
      <c r="AG29" s="1049"/>
      <c r="AH29" s="1049"/>
      <c r="AI29" s="1049"/>
      <c r="AJ29" s="1050"/>
      <c r="AK29" s="1009">
        <v>247</v>
      </c>
      <c r="AL29" s="1000"/>
      <c r="AM29" s="1000"/>
      <c r="AN29" s="1000"/>
      <c r="AO29" s="1000"/>
      <c r="AP29" s="1000" t="s">
        <v>537</v>
      </c>
      <c r="AQ29" s="1000"/>
      <c r="AR29" s="1000"/>
      <c r="AS29" s="1000"/>
      <c r="AT29" s="1000"/>
      <c r="AU29" s="1000" t="s">
        <v>537</v>
      </c>
      <c r="AV29" s="1000"/>
      <c r="AW29" s="1000"/>
      <c r="AX29" s="1000"/>
      <c r="AY29" s="1000"/>
      <c r="AZ29" s="1071" t="s">
        <v>537</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383</v>
      </c>
      <c r="C30" s="1067"/>
      <c r="D30" s="1067"/>
      <c r="E30" s="1067"/>
      <c r="F30" s="1067"/>
      <c r="G30" s="1067"/>
      <c r="H30" s="1067"/>
      <c r="I30" s="1067"/>
      <c r="J30" s="1067"/>
      <c r="K30" s="1067"/>
      <c r="L30" s="1067"/>
      <c r="M30" s="1067"/>
      <c r="N30" s="1067"/>
      <c r="O30" s="1067"/>
      <c r="P30" s="1068"/>
      <c r="Q30" s="1072">
        <v>146</v>
      </c>
      <c r="R30" s="1073"/>
      <c r="S30" s="1073"/>
      <c r="T30" s="1073"/>
      <c r="U30" s="1073"/>
      <c r="V30" s="1073">
        <v>146</v>
      </c>
      <c r="W30" s="1073"/>
      <c r="X30" s="1073"/>
      <c r="Y30" s="1073"/>
      <c r="Z30" s="1073"/>
      <c r="AA30" s="1073" t="s">
        <v>537</v>
      </c>
      <c r="AB30" s="1073"/>
      <c r="AC30" s="1073"/>
      <c r="AD30" s="1073"/>
      <c r="AE30" s="1074"/>
      <c r="AF30" s="1048" t="s">
        <v>222</v>
      </c>
      <c r="AG30" s="1049"/>
      <c r="AH30" s="1049"/>
      <c r="AI30" s="1049"/>
      <c r="AJ30" s="1050"/>
      <c r="AK30" s="1009">
        <v>69</v>
      </c>
      <c r="AL30" s="1000"/>
      <c r="AM30" s="1000"/>
      <c r="AN30" s="1000"/>
      <c r="AO30" s="1000"/>
      <c r="AP30" s="1000" t="s">
        <v>537</v>
      </c>
      <c r="AQ30" s="1000"/>
      <c r="AR30" s="1000"/>
      <c r="AS30" s="1000"/>
      <c r="AT30" s="1000"/>
      <c r="AU30" s="1000" t="s">
        <v>537</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384</v>
      </c>
      <c r="C31" s="1067"/>
      <c r="D31" s="1067"/>
      <c r="E31" s="1067"/>
      <c r="F31" s="1067"/>
      <c r="G31" s="1067"/>
      <c r="H31" s="1067"/>
      <c r="I31" s="1067"/>
      <c r="J31" s="1067"/>
      <c r="K31" s="1067"/>
      <c r="L31" s="1067"/>
      <c r="M31" s="1067"/>
      <c r="N31" s="1067"/>
      <c r="O31" s="1067"/>
      <c r="P31" s="1068"/>
      <c r="Q31" s="1072">
        <v>551</v>
      </c>
      <c r="R31" s="1073"/>
      <c r="S31" s="1073"/>
      <c r="T31" s="1073"/>
      <c r="U31" s="1073"/>
      <c r="V31" s="1073">
        <v>550</v>
      </c>
      <c r="W31" s="1073"/>
      <c r="X31" s="1073"/>
      <c r="Y31" s="1073"/>
      <c r="Z31" s="1073"/>
      <c r="AA31" s="1073">
        <v>0</v>
      </c>
      <c r="AB31" s="1073"/>
      <c r="AC31" s="1073"/>
      <c r="AD31" s="1073"/>
      <c r="AE31" s="1074"/>
      <c r="AF31" s="1048" t="s">
        <v>222</v>
      </c>
      <c r="AG31" s="1049"/>
      <c r="AH31" s="1049"/>
      <c r="AI31" s="1049"/>
      <c r="AJ31" s="1050"/>
      <c r="AK31" s="1009">
        <v>109</v>
      </c>
      <c r="AL31" s="1000"/>
      <c r="AM31" s="1000"/>
      <c r="AN31" s="1000"/>
      <c r="AO31" s="1000"/>
      <c r="AP31" s="1000">
        <v>2011</v>
      </c>
      <c r="AQ31" s="1000"/>
      <c r="AR31" s="1000"/>
      <c r="AS31" s="1000"/>
      <c r="AT31" s="1000"/>
      <c r="AU31" s="1000">
        <v>1106</v>
      </c>
      <c r="AV31" s="1000"/>
      <c r="AW31" s="1000"/>
      <c r="AX31" s="1000"/>
      <c r="AY31" s="1000"/>
      <c r="AZ31" s="1071" t="s">
        <v>537</v>
      </c>
      <c r="BA31" s="1071"/>
      <c r="BB31" s="1071"/>
      <c r="BC31" s="1071"/>
      <c r="BD31" s="1071"/>
      <c r="BE31" s="1061" t="s">
        <v>385</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386</v>
      </c>
      <c r="C32" s="1067"/>
      <c r="D32" s="1067"/>
      <c r="E32" s="1067"/>
      <c r="F32" s="1067"/>
      <c r="G32" s="1067"/>
      <c r="H32" s="1067"/>
      <c r="I32" s="1067"/>
      <c r="J32" s="1067"/>
      <c r="K32" s="1067"/>
      <c r="L32" s="1067"/>
      <c r="M32" s="1067"/>
      <c r="N32" s="1067"/>
      <c r="O32" s="1067"/>
      <c r="P32" s="1068"/>
      <c r="Q32" s="1072">
        <v>64</v>
      </c>
      <c r="R32" s="1073"/>
      <c r="S32" s="1073"/>
      <c r="T32" s="1073"/>
      <c r="U32" s="1073"/>
      <c r="V32" s="1073">
        <v>64</v>
      </c>
      <c r="W32" s="1073"/>
      <c r="X32" s="1073"/>
      <c r="Y32" s="1073"/>
      <c r="Z32" s="1073"/>
      <c r="AA32" s="1073" t="s">
        <v>537</v>
      </c>
      <c r="AB32" s="1073"/>
      <c r="AC32" s="1073"/>
      <c r="AD32" s="1073"/>
      <c r="AE32" s="1074"/>
      <c r="AF32" s="1048" t="s">
        <v>222</v>
      </c>
      <c r="AG32" s="1049"/>
      <c r="AH32" s="1049"/>
      <c r="AI32" s="1049"/>
      <c r="AJ32" s="1050"/>
      <c r="AK32" s="1009">
        <v>28</v>
      </c>
      <c r="AL32" s="1000"/>
      <c r="AM32" s="1000"/>
      <c r="AN32" s="1000"/>
      <c r="AO32" s="1000"/>
      <c r="AP32" s="1000">
        <v>360</v>
      </c>
      <c r="AQ32" s="1000"/>
      <c r="AR32" s="1000"/>
      <c r="AS32" s="1000"/>
      <c r="AT32" s="1000"/>
      <c r="AU32" s="1000">
        <v>360</v>
      </c>
      <c r="AV32" s="1000"/>
      <c r="AW32" s="1000"/>
      <c r="AX32" s="1000"/>
      <c r="AY32" s="1000"/>
      <c r="AZ32" s="1071" t="s">
        <v>537</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387</v>
      </c>
      <c r="C33" s="1067"/>
      <c r="D33" s="1067"/>
      <c r="E33" s="1067"/>
      <c r="F33" s="1067"/>
      <c r="G33" s="1067"/>
      <c r="H33" s="1067"/>
      <c r="I33" s="1067"/>
      <c r="J33" s="1067"/>
      <c r="K33" s="1067"/>
      <c r="L33" s="1067"/>
      <c r="M33" s="1067"/>
      <c r="N33" s="1067"/>
      <c r="O33" s="1067"/>
      <c r="P33" s="1068"/>
      <c r="Q33" s="1072">
        <v>277</v>
      </c>
      <c r="R33" s="1073"/>
      <c r="S33" s="1073"/>
      <c r="T33" s="1073"/>
      <c r="U33" s="1073"/>
      <c r="V33" s="1073">
        <v>277</v>
      </c>
      <c r="W33" s="1073"/>
      <c r="X33" s="1073"/>
      <c r="Y33" s="1073"/>
      <c r="Z33" s="1073"/>
      <c r="AA33" s="1073" t="s">
        <v>538</v>
      </c>
      <c r="AB33" s="1073"/>
      <c r="AC33" s="1073"/>
      <c r="AD33" s="1073"/>
      <c r="AE33" s="1074"/>
      <c r="AF33" s="1048" t="s">
        <v>222</v>
      </c>
      <c r="AG33" s="1049"/>
      <c r="AH33" s="1049"/>
      <c r="AI33" s="1049"/>
      <c r="AJ33" s="1050"/>
      <c r="AK33" s="1009">
        <v>5</v>
      </c>
      <c r="AL33" s="1000"/>
      <c r="AM33" s="1000"/>
      <c r="AN33" s="1000"/>
      <c r="AO33" s="1000"/>
      <c r="AP33" s="1000" t="s">
        <v>539</v>
      </c>
      <c r="AQ33" s="1000"/>
      <c r="AR33" s="1000"/>
      <c r="AS33" s="1000"/>
      <c r="AT33" s="1000"/>
      <c r="AU33" s="1000" t="s">
        <v>537</v>
      </c>
      <c r="AV33" s="1000"/>
      <c r="AW33" s="1000"/>
      <c r="AX33" s="1000"/>
      <c r="AY33" s="1000"/>
      <c r="AZ33" s="1071" t="s">
        <v>537</v>
      </c>
      <c r="BA33" s="1071"/>
      <c r="BB33" s="1071"/>
      <c r="BC33" s="1071"/>
      <c r="BD33" s="1071"/>
      <c r="BE33" s="1061" t="s">
        <v>385</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388</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369</v>
      </c>
      <c r="B63" s="973" t="s">
        <v>389</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51</v>
      </c>
      <c r="AG63" s="988"/>
      <c r="AH63" s="988"/>
      <c r="AI63" s="988"/>
      <c r="AJ63" s="1059"/>
      <c r="AK63" s="1060"/>
      <c r="AL63" s="992"/>
      <c r="AM63" s="992"/>
      <c r="AN63" s="992"/>
      <c r="AO63" s="992"/>
      <c r="AP63" s="988">
        <v>2371</v>
      </c>
      <c r="AQ63" s="988"/>
      <c r="AR63" s="988"/>
      <c r="AS63" s="988"/>
      <c r="AT63" s="988"/>
      <c r="AU63" s="988">
        <v>1466</v>
      </c>
      <c r="AV63" s="988"/>
      <c r="AW63" s="988"/>
      <c r="AX63" s="988"/>
      <c r="AY63" s="988"/>
      <c r="AZ63" s="1054"/>
      <c r="BA63" s="1054"/>
      <c r="BB63" s="1054"/>
      <c r="BC63" s="1054"/>
      <c r="BD63" s="1054"/>
      <c r="BE63" s="989"/>
      <c r="BF63" s="989"/>
      <c r="BG63" s="989"/>
      <c r="BH63" s="989"/>
      <c r="BI63" s="990"/>
      <c r="BJ63" s="1055" t="s">
        <v>222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391</v>
      </c>
      <c r="B66" s="1025"/>
      <c r="C66" s="1025"/>
      <c r="D66" s="1025"/>
      <c r="E66" s="1025"/>
      <c r="F66" s="1025"/>
      <c r="G66" s="1025"/>
      <c r="H66" s="1025"/>
      <c r="I66" s="1025"/>
      <c r="J66" s="1025"/>
      <c r="K66" s="1025"/>
      <c r="L66" s="1025"/>
      <c r="M66" s="1025"/>
      <c r="N66" s="1025"/>
      <c r="O66" s="1025"/>
      <c r="P66" s="1026"/>
      <c r="Q66" s="1030" t="s">
        <v>373</v>
      </c>
      <c r="R66" s="1031"/>
      <c r="S66" s="1031"/>
      <c r="T66" s="1031"/>
      <c r="U66" s="1032"/>
      <c r="V66" s="1030" t="s">
        <v>374</v>
      </c>
      <c r="W66" s="1031"/>
      <c r="X66" s="1031"/>
      <c r="Y66" s="1031"/>
      <c r="Z66" s="1032"/>
      <c r="AA66" s="1030" t="s">
        <v>375</v>
      </c>
      <c r="AB66" s="1031"/>
      <c r="AC66" s="1031"/>
      <c r="AD66" s="1031"/>
      <c r="AE66" s="1032"/>
      <c r="AF66" s="1036" t="s">
        <v>376</v>
      </c>
      <c r="AG66" s="1037"/>
      <c r="AH66" s="1037"/>
      <c r="AI66" s="1037"/>
      <c r="AJ66" s="1038"/>
      <c r="AK66" s="1030" t="s">
        <v>377</v>
      </c>
      <c r="AL66" s="1025"/>
      <c r="AM66" s="1025"/>
      <c r="AN66" s="1025"/>
      <c r="AO66" s="1026"/>
      <c r="AP66" s="1030" t="s">
        <v>378</v>
      </c>
      <c r="AQ66" s="1031"/>
      <c r="AR66" s="1031"/>
      <c r="AS66" s="1031"/>
      <c r="AT66" s="1032"/>
      <c r="AU66" s="1030" t="s">
        <v>392</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540</v>
      </c>
      <c r="C68" s="1015"/>
      <c r="D68" s="1015"/>
      <c r="E68" s="1015"/>
      <c r="F68" s="1015"/>
      <c r="G68" s="1015"/>
      <c r="H68" s="1015"/>
      <c r="I68" s="1015"/>
      <c r="J68" s="1015"/>
      <c r="K68" s="1015"/>
      <c r="L68" s="1015"/>
      <c r="M68" s="1015"/>
      <c r="N68" s="1015"/>
      <c r="O68" s="1015"/>
      <c r="P68" s="1016"/>
      <c r="Q68" s="1017">
        <v>938</v>
      </c>
      <c r="R68" s="1011"/>
      <c r="S68" s="1011"/>
      <c r="T68" s="1011"/>
      <c r="U68" s="1011"/>
      <c r="V68" s="1011">
        <v>927</v>
      </c>
      <c r="W68" s="1011"/>
      <c r="X68" s="1011"/>
      <c r="Y68" s="1011"/>
      <c r="Z68" s="1011"/>
      <c r="AA68" s="1011">
        <v>12</v>
      </c>
      <c r="AB68" s="1011"/>
      <c r="AC68" s="1011"/>
      <c r="AD68" s="1011"/>
      <c r="AE68" s="1011"/>
      <c r="AF68" s="1011">
        <v>12</v>
      </c>
      <c r="AG68" s="1011"/>
      <c r="AH68" s="1011"/>
      <c r="AI68" s="1011"/>
      <c r="AJ68" s="1011"/>
      <c r="AK68" s="1011" t="s">
        <v>544</v>
      </c>
      <c r="AL68" s="1011"/>
      <c r="AM68" s="1011"/>
      <c r="AN68" s="1011"/>
      <c r="AO68" s="1011"/>
      <c r="AP68" s="1011" t="s">
        <v>537</v>
      </c>
      <c r="AQ68" s="1011"/>
      <c r="AR68" s="1011"/>
      <c r="AS68" s="1011"/>
      <c r="AT68" s="1011"/>
      <c r="AU68" s="1011" t="s">
        <v>537</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541</v>
      </c>
      <c r="C69" s="1004"/>
      <c r="D69" s="1004"/>
      <c r="E69" s="1004"/>
      <c r="F69" s="1004"/>
      <c r="G69" s="1004"/>
      <c r="H69" s="1004"/>
      <c r="I69" s="1004"/>
      <c r="J69" s="1004"/>
      <c r="K69" s="1004"/>
      <c r="L69" s="1004"/>
      <c r="M69" s="1004"/>
      <c r="N69" s="1004"/>
      <c r="O69" s="1004"/>
      <c r="P69" s="1005"/>
      <c r="Q69" s="1006">
        <v>14254</v>
      </c>
      <c r="R69" s="1000"/>
      <c r="S69" s="1000"/>
      <c r="T69" s="1000"/>
      <c r="U69" s="1000"/>
      <c r="V69" s="1000">
        <v>12809</v>
      </c>
      <c r="W69" s="1000"/>
      <c r="X69" s="1000"/>
      <c r="Y69" s="1000"/>
      <c r="Z69" s="1000"/>
      <c r="AA69" s="1000">
        <v>1445</v>
      </c>
      <c r="AB69" s="1000"/>
      <c r="AC69" s="1000"/>
      <c r="AD69" s="1000"/>
      <c r="AE69" s="1000"/>
      <c r="AF69" s="1000">
        <v>1445</v>
      </c>
      <c r="AG69" s="1000"/>
      <c r="AH69" s="1000"/>
      <c r="AI69" s="1000"/>
      <c r="AJ69" s="1000"/>
      <c r="AK69" s="1000">
        <v>310</v>
      </c>
      <c r="AL69" s="1000"/>
      <c r="AM69" s="1000"/>
      <c r="AN69" s="1000"/>
      <c r="AO69" s="1000"/>
      <c r="AP69" s="1000" t="s">
        <v>537</v>
      </c>
      <c r="AQ69" s="1000"/>
      <c r="AR69" s="1000"/>
      <c r="AS69" s="1000"/>
      <c r="AT69" s="1000"/>
      <c r="AU69" s="1000" t="s">
        <v>537</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542</v>
      </c>
      <c r="C70" s="1004"/>
      <c r="D70" s="1004"/>
      <c r="E70" s="1004"/>
      <c r="F70" s="1004"/>
      <c r="G70" s="1004"/>
      <c r="H70" s="1004"/>
      <c r="I70" s="1004"/>
      <c r="J70" s="1004"/>
      <c r="K70" s="1004"/>
      <c r="L70" s="1004"/>
      <c r="M70" s="1004"/>
      <c r="N70" s="1004"/>
      <c r="O70" s="1004"/>
      <c r="P70" s="1005"/>
      <c r="Q70" s="1006">
        <v>1973</v>
      </c>
      <c r="R70" s="1000"/>
      <c r="S70" s="1000"/>
      <c r="T70" s="1000"/>
      <c r="U70" s="1000"/>
      <c r="V70" s="1000">
        <v>1969</v>
      </c>
      <c r="W70" s="1000"/>
      <c r="X70" s="1000"/>
      <c r="Y70" s="1000"/>
      <c r="Z70" s="1000"/>
      <c r="AA70" s="1000">
        <v>4</v>
      </c>
      <c r="AB70" s="1000"/>
      <c r="AC70" s="1000"/>
      <c r="AD70" s="1000"/>
      <c r="AE70" s="1000"/>
      <c r="AF70" s="1000">
        <v>4</v>
      </c>
      <c r="AG70" s="1000"/>
      <c r="AH70" s="1000"/>
      <c r="AI70" s="1000"/>
      <c r="AJ70" s="1000"/>
      <c r="AK70" s="1000">
        <v>0</v>
      </c>
      <c r="AL70" s="1000"/>
      <c r="AM70" s="1000"/>
      <c r="AN70" s="1000"/>
      <c r="AO70" s="1000"/>
      <c r="AP70" s="1000" t="s">
        <v>545</v>
      </c>
      <c r="AQ70" s="1000"/>
      <c r="AR70" s="1000"/>
      <c r="AS70" s="1000"/>
      <c r="AT70" s="1000"/>
      <c r="AU70" s="1000" t="s">
        <v>537</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543</v>
      </c>
      <c r="C71" s="1004"/>
      <c r="D71" s="1004"/>
      <c r="E71" s="1004"/>
      <c r="F71" s="1004"/>
      <c r="G71" s="1004"/>
      <c r="H71" s="1004"/>
      <c r="I71" s="1004"/>
      <c r="J71" s="1004"/>
      <c r="K71" s="1004"/>
      <c r="L71" s="1004"/>
      <c r="M71" s="1004"/>
      <c r="N71" s="1004"/>
      <c r="O71" s="1004"/>
      <c r="P71" s="1005"/>
      <c r="Q71" s="1006">
        <v>277097</v>
      </c>
      <c r="R71" s="1000"/>
      <c r="S71" s="1000"/>
      <c r="T71" s="1000"/>
      <c r="U71" s="1000"/>
      <c r="V71" s="1000">
        <v>265172</v>
      </c>
      <c r="W71" s="1000"/>
      <c r="X71" s="1000"/>
      <c r="Y71" s="1000"/>
      <c r="Z71" s="1000"/>
      <c r="AA71" s="1000">
        <v>11924</v>
      </c>
      <c r="AB71" s="1000"/>
      <c r="AC71" s="1000"/>
      <c r="AD71" s="1000"/>
      <c r="AE71" s="1000"/>
      <c r="AF71" s="1000">
        <v>11924</v>
      </c>
      <c r="AG71" s="1000"/>
      <c r="AH71" s="1000"/>
      <c r="AI71" s="1000"/>
      <c r="AJ71" s="1000"/>
      <c r="AK71" s="1000">
        <v>1891</v>
      </c>
      <c r="AL71" s="1000"/>
      <c r="AM71" s="1000"/>
      <c r="AN71" s="1000"/>
      <c r="AO71" s="1000"/>
      <c r="AP71" s="1000" t="s">
        <v>546</v>
      </c>
      <c r="AQ71" s="1000"/>
      <c r="AR71" s="1000"/>
      <c r="AS71" s="1000"/>
      <c r="AT71" s="1000"/>
      <c r="AU71" s="1000" t="s">
        <v>546</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369</v>
      </c>
      <c r="B88" s="973" t="s">
        <v>393</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13384</v>
      </c>
      <c r="AG88" s="988"/>
      <c r="AH88" s="988"/>
      <c r="AI88" s="988"/>
      <c r="AJ88" s="988"/>
      <c r="AK88" s="992"/>
      <c r="AL88" s="992"/>
      <c r="AM88" s="992"/>
      <c r="AN88" s="992"/>
      <c r="AO88" s="992"/>
      <c r="AP88" s="988" t="s">
        <v>537</v>
      </c>
      <c r="AQ88" s="988"/>
      <c r="AR88" s="988"/>
      <c r="AS88" s="988"/>
      <c r="AT88" s="988"/>
      <c r="AU88" s="988" t="s">
        <v>547</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973" t="s">
        <v>394</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41</v>
      </c>
      <c r="CS102" s="980"/>
      <c r="CT102" s="980"/>
      <c r="CU102" s="980"/>
      <c r="CV102" s="981"/>
      <c r="CW102" s="979" t="s">
        <v>550</v>
      </c>
      <c r="CX102" s="980"/>
      <c r="CY102" s="980"/>
      <c r="CZ102" s="980"/>
      <c r="DA102" s="981"/>
      <c r="DB102" s="979">
        <v>10</v>
      </c>
      <c r="DC102" s="980"/>
      <c r="DD102" s="980"/>
      <c r="DE102" s="980"/>
      <c r="DF102" s="981"/>
      <c r="DG102" s="979" t="s">
        <v>551</v>
      </c>
      <c r="DH102" s="980"/>
      <c r="DI102" s="980"/>
      <c r="DJ102" s="980"/>
      <c r="DK102" s="981"/>
      <c r="DL102" s="979" t="s">
        <v>550</v>
      </c>
      <c r="DM102" s="980"/>
      <c r="DN102" s="980"/>
      <c r="DO102" s="980"/>
      <c r="DP102" s="981"/>
      <c r="DQ102" s="979">
        <v>1</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395</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396</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399</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400</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401</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402</v>
      </c>
      <c r="AB109" s="923"/>
      <c r="AC109" s="923"/>
      <c r="AD109" s="923"/>
      <c r="AE109" s="924"/>
      <c r="AF109" s="925" t="s">
        <v>288</v>
      </c>
      <c r="AG109" s="923"/>
      <c r="AH109" s="923"/>
      <c r="AI109" s="923"/>
      <c r="AJ109" s="924"/>
      <c r="AK109" s="925" t="s">
        <v>287</v>
      </c>
      <c r="AL109" s="923"/>
      <c r="AM109" s="923"/>
      <c r="AN109" s="923"/>
      <c r="AO109" s="924"/>
      <c r="AP109" s="925" t="s">
        <v>403</v>
      </c>
      <c r="AQ109" s="923"/>
      <c r="AR109" s="923"/>
      <c r="AS109" s="923"/>
      <c r="AT109" s="954"/>
      <c r="AU109" s="922" t="s">
        <v>401</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402</v>
      </c>
      <c r="BR109" s="923"/>
      <c r="BS109" s="923"/>
      <c r="BT109" s="923"/>
      <c r="BU109" s="924"/>
      <c r="BV109" s="925" t="s">
        <v>288</v>
      </c>
      <c r="BW109" s="923"/>
      <c r="BX109" s="923"/>
      <c r="BY109" s="923"/>
      <c r="BZ109" s="924"/>
      <c r="CA109" s="925" t="s">
        <v>287</v>
      </c>
      <c r="CB109" s="923"/>
      <c r="CC109" s="923"/>
      <c r="CD109" s="923"/>
      <c r="CE109" s="924"/>
      <c r="CF109" s="961" t="s">
        <v>403</v>
      </c>
      <c r="CG109" s="961"/>
      <c r="CH109" s="961"/>
      <c r="CI109" s="961"/>
      <c r="CJ109" s="961"/>
      <c r="CK109" s="925" t="s">
        <v>404</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402</v>
      </c>
      <c r="DH109" s="923"/>
      <c r="DI109" s="923"/>
      <c r="DJ109" s="923"/>
      <c r="DK109" s="924"/>
      <c r="DL109" s="925" t="s">
        <v>288</v>
      </c>
      <c r="DM109" s="923"/>
      <c r="DN109" s="923"/>
      <c r="DO109" s="923"/>
      <c r="DP109" s="924"/>
      <c r="DQ109" s="925" t="s">
        <v>287</v>
      </c>
      <c r="DR109" s="923"/>
      <c r="DS109" s="923"/>
      <c r="DT109" s="923"/>
      <c r="DU109" s="924"/>
      <c r="DV109" s="925" t="s">
        <v>403</v>
      </c>
      <c r="DW109" s="923"/>
      <c r="DX109" s="923"/>
      <c r="DY109" s="923"/>
      <c r="DZ109" s="954"/>
    </row>
    <row r="110" spans="1:131" s="199" customFormat="1" ht="26.25" customHeight="1">
      <c r="A110" s="825" t="s">
        <v>405</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1691280</v>
      </c>
      <c r="AB110" s="916"/>
      <c r="AC110" s="916"/>
      <c r="AD110" s="916"/>
      <c r="AE110" s="917"/>
      <c r="AF110" s="918">
        <v>1635006</v>
      </c>
      <c r="AG110" s="916"/>
      <c r="AH110" s="916"/>
      <c r="AI110" s="916"/>
      <c r="AJ110" s="917"/>
      <c r="AK110" s="918">
        <v>1614634</v>
      </c>
      <c r="AL110" s="916"/>
      <c r="AM110" s="916"/>
      <c r="AN110" s="916"/>
      <c r="AO110" s="917"/>
      <c r="AP110" s="919">
        <v>33</v>
      </c>
      <c r="AQ110" s="920"/>
      <c r="AR110" s="920"/>
      <c r="AS110" s="920"/>
      <c r="AT110" s="921"/>
      <c r="AU110" s="955" t="s">
        <v>61</v>
      </c>
      <c r="AV110" s="956"/>
      <c r="AW110" s="956"/>
      <c r="AX110" s="956"/>
      <c r="AY110" s="956"/>
      <c r="AZ110" s="881" t="s">
        <v>406</v>
      </c>
      <c r="BA110" s="826"/>
      <c r="BB110" s="826"/>
      <c r="BC110" s="826"/>
      <c r="BD110" s="826"/>
      <c r="BE110" s="826"/>
      <c r="BF110" s="826"/>
      <c r="BG110" s="826"/>
      <c r="BH110" s="826"/>
      <c r="BI110" s="826"/>
      <c r="BJ110" s="826"/>
      <c r="BK110" s="826"/>
      <c r="BL110" s="826"/>
      <c r="BM110" s="826"/>
      <c r="BN110" s="826"/>
      <c r="BO110" s="826"/>
      <c r="BP110" s="827"/>
      <c r="BQ110" s="882">
        <v>13456577</v>
      </c>
      <c r="BR110" s="863"/>
      <c r="BS110" s="863"/>
      <c r="BT110" s="863"/>
      <c r="BU110" s="863"/>
      <c r="BV110" s="863">
        <v>12766552</v>
      </c>
      <c r="BW110" s="863"/>
      <c r="BX110" s="863"/>
      <c r="BY110" s="863"/>
      <c r="BZ110" s="863"/>
      <c r="CA110" s="863">
        <v>12158720</v>
      </c>
      <c r="CB110" s="863"/>
      <c r="CC110" s="863"/>
      <c r="CD110" s="863"/>
      <c r="CE110" s="863"/>
      <c r="CF110" s="887">
        <v>248.4</v>
      </c>
      <c r="CG110" s="888"/>
      <c r="CH110" s="888"/>
      <c r="CI110" s="888"/>
      <c r="CJ110" s="888"/>
      <c r="CK110" s="951" t="s">
        <v>407</v>
      </c>
      <c r="CL110" s="837"/>
      <c r="CM110" s="912" t="s">
        <v>408</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222</v>
      </c>
      <c r="DH110" s="863"/>
      <c r="DI110" s="863"/>
      <c r="DJ110" s="863"/>
      <c r="DK110" s="863"/>
      <c r="DL110" s="863" t="s">
        <v>222</v>
      </c>
      <c r="DM110" s="863"/>
      <c r="DN110" s="863"/>
      <c r="DO110" s="863"/>
      <c r="DP110" s="863"/>
      <c r="DQ110" s="863" t="s">
        <v>222</v>
      </c>
      <c r="DR110" s="863"/>
      <c r="DS110" s="863"/>
      <c r="DT110" s="863"/>
      <c r="DU110" s="863"/>
      <c r="DV110" s="864" t="s">
        <v>222</v>
      </c>
      <c r="DW110" s="864"/>
      <c r="DX110" s="864"/>
      <c r="DY110" s="864"/>
      <c r="DZ110" s="865"/>
    </row>
    <row r="111" spans="1:131" s="199" customFormat="1" ht="26.25" customHeight="1">
      <c r="A111" s="792" t="s">
        <v>409</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222</v>
      </c>
      <c r="AB111" s="944"/>
      <c r="AC111" s="944"/>
      <c r="AD111" s="944"/>
      <c r="AE111" s="945"/>
      <c r="AF111" s="946" t="s">
        <v>222</v>
      </c>
      <c r="AG111" s="944"/>
      <c r="AH111" s="944"/>
      <c r="AI111" s="944"/>
      <c r="AJ111" s="945"/>
      <c r="AK111" s="946" t="s">
        <v>222</v>
      </c>
      <c r="AL111" s="944"/>
      <c r="AM111" s="944"/>
      <c r="AN111" s="944"/>
      <c r="AO111" s="945"/>
      <c r="AP111" s="947" t="s">
        <v>222</v>
      </c>
      <c r="AQ111" s="948"/>
      <c r="AR111" s="948"/>
      <c r="AS111" s="948"/>
      <c r="AT111" s="949"/>
      <c r="AU111" s="957"/>
      <c r="AV111" s="958"/>
      <c r="AW111" s="958"/>
      <c r="AX111" s="958"/>
      <c r="AY111" s="958"/>
      <c r="AZ111" s="833" t="s">
        <v>410</v>
      </c>
      <c r="BA111" s="768"/>
      <c r="BB111" s="768"/>
      <c r="BC111" s="768"/>
      <c r="BD111" s="768"/>
      <c r="BE111" s="768"/>
      <c r="BF111" s="768"/>
      <c r="BG111" s="768"/>
      <c r="BH111" s="768"/>
      <c r="BI111" s="768"/>
      <c r="BJ111" s="768"/>
      <c r="BK111" s="768"/>
      <c r="BL111" s="768"/>
      <c r="BM111" s="768"/>
      <c r="BN111" s="768"/>
      <c r="BO111" s="768"/>
      <c r="BP111" s="769"/>
      <c r="BQ111" s="834">
        <v>546952</v>
      </c>
      <c r="BR111" s="835"/>
      <c r="BS111" s="835"/>
      <c r="BT111" s="835"/>
      <c r="BU111" s="835"/>
      <c r="BV111" s="835">
        <v>466835</v>
      </c>
      <c r="BW111" s="835"/>
      <c r="BX111" s="835"/>
      <c r="BY111" s="835"/>
      <c r="BZ111" s="835"/>
      <c r="CA111" s="835">
        <v>386718</v>
      </c>
      <c r="CB111" s="835"/>
      <c r="CC111" s="835"/>
      <c r="CD111" s="835"/>
      <c r="CE111" s="835"/>
      <c r="CF111" s="896">
        <v>7.9</v>
      </c>
      <c r="CG111" s="897"/>
      <c r="CH111" s="897"/>
      <c r="CI111" s="897"/>
      <c r="CJ111" s="897"/>
      <c r="CK111" s="952"/>
      <c r="CL111" s="839"/>
      <c r="CM111" s="842" t="s">
        <v>411</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222</v>
      </c>
      <c r="DH111" s="835"/>
      <c r="DI111" s="835"/>
      <c r="DJ111" s="835"/>
      <c r="DK111" s="835"/>
      <c r="DL111" s="835" t="s">
        <v>222</v>
      </c>
      <c r="DM111" s="835"/>
      <c r="DN111" s="835"/>
      <c r="DO111" s="835"/>
      <c r="DP111" s="835"/>
      <c r="DQ111" s="835" t="s">
        <v>222</v>
      </c>
      <c r="DR111" s="835"/>
      <c r="DS111" s="835"/>
      <c r="DT111" s="835"/>
      <c r="DU111" s="835"/>
      <c r="DV111" s="812" t="s">
        <v>222</v>
      </c>
      <c r="DW111" s="812"/>
      <c r="DX111" s="812"/>
      <c r="DY111" s="812"/>
      <c r="DZ111" s="813"/>
    </row>
    <row r="112" spans="1:131" s="199" customFormat="1" ht="26.25" customHeight="1">
      <c r="A112" s="937" t="s">
        <v>412</v>
      </c>
      <c r="B112" s="938"/>
      <c r="C112" s="768" t="s">
        <v>413</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222</v>
      </c>
      <c r="AB112" s="798"/>
      <c r="AC112" s="798"/>
      <c r="AD112" s="798"/>
      <c r="AE112" s="799"/>
      <c r="AF112" s="800" t="s">
        <v>222</v>
      </c>
      <c r="AG112" s="798"/>
      <c r="AH112" s="798"/>
      <c r="AI112" s="798"/>
      <c r="AJ112" s="799"/>
      <c r="AK112" s="800" t="s">
        <v>222</v>
      </c>
      <c r="AL112" s="798"/>
      <c r="AM112" s="798"/>
      <c r="AN112" s="798"/>
      <c r="AO112" s="799"/>
      <c r="AP112" s="845" t="s">
        <v>222</v>
      </c>
      <c r="AQ112" s="846"/>
      <c r="AR112" s="846"/>
      <c r="AS112" s="846"/>
      <c r="AT112" s="847"/>
      <c r="AU112" s="957"/>
      <c r="AV112" s="958"/>
      <c r="AW112" s="958"/>
      <c r="AX112" s="958"/>
      <c r="AY112" s="958"/>
      <c r="AZ112" s="833" t="s">
        <v>414</v>
      </c>
      <c r="BA112" s="768"/>
      <c r="BB112" s="768"/>
      <c r="BC112" s="768"/>
      <c r="BD112" s="768"/>
      <c r="BE112" s="768"/>
      <c r="BF112" s="768"/>
      <c r="BG112" s="768"/>
      <c r="BH112" s="768"/>
      <c r="BI112" s="768"/>
      <c r="BJ112" s="768"/>
      <c r="BK112" s="768"/>
      <c r="BL112" s="768"/>
      <c r="BM112" s="768"/>
      <c r="BN112" s="768"/>
      <c r="BO112" s="768"/>
      <c r="BP112" s="769"/>
      <c r="BQ112" s="834">
        <v>1647805</v>
      </c>
      <c r="BR112" s="835"/>
      <c r="BS112" s="835"/>
      <c r="BT112" s="835"/>
      <c r="BU112" s="835"/>
      <c r="BV112" s="835">
        <v>1562726</v>
      </c>
      <c r="BW112" s="835"/>
      <c r="BX112" s="835"/>
      <c r="BY112" s="835"/>
      <c r="BZ112" s="835"/>
      <c r="CA112" s="835">
        <v>1466064</v>
      </c>
      <c r="CB112" s="835"/>
      <c r="CC112" s="835"/>
      <c r="CD112" s="835"/>
      <c r="CE112" s="835"/>
      <c r="CF112" s="896">
        <v>29.9</v>
      </c>
      <c r="CG112" s="897"/>
      <c r="CH112" s="897"/>
      <c r="CI112" s="897"/>
      <c r="CJ112" s="897"/>
      <c r="CK112" s="952"/>
      <c r="CL112" s="839"/>
      <c r="CM112" s="842" t="s">
        <v>415</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222</v>
      </c>
      <c r="DH112" s="835"/>
      <c r="DI112" s="835"/>
      <c r="DJ112" s="835"/>
      <c r="DK112" s="835"/>
      <c r="DL112" s="835" t="s">
        <v>222</v>
      </c>
      <c r="DM112" s="835"/>
      <c r="DN112" s="835"/>
      <c r="DO112" s="835"/>
      <c r="DP112" s="835"/>
      <c r="DQ112" s="835" t="s">
        <v>222</v>
      </c>
      <c r="DR112" s="835"/>
      <c r="DS112" s="835"/>
      <c r="DT112" s="835"/>
      <c r="DU112" s="835"/>
      <c r="DV112" s="812" t="s">
        <v>222</v>
      </c>
      <c r="DW112" s="812"/>
      <c r="DX112" s="812"/>
      <c r="DY112" s="812"/>
      <c r="DZ112" s="813"/>
    </row>
    <row r="113" spans="1:130" s="199" customFormat="1" ht="26.25" customHeight="1">
      <c r="A113" s="939"/>
      <c r="B113" s="940"/>
      <c r="C113" s="768" t="s">
        <v>416</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143956</v>
      </c>
      <c r="AB113" s="944"/>
      <c r="AC113" s="944"/>
      <c r="AD113" s="944"/>
      <c r="AE113" s="945"/>
      <c r="AF113" s="946">
        <v>138312</v>
      </c>
      <c r="AG113" s="944"/>
      <c r="AH113" s="944"/>
      <c r="AI113" s="944"/>
      <c r="AJ113" s="945"/>
      <c r="AK113" s="946">
        <v>129557</v>
      </c>
      <c r="AL113" s="944"/>
      <c r="AM113" s="944"/>
      <c r="AN113" s="944"/>
      <c r="AO113" s="945"/>
      <c r="AP113" s="947">
        <v>2.6</v>
      </c>
      <c r="AQ113" s="948"/>
      <c r="AR113" s="948"/>
      <c r="AS113" s="948"/>
      <c r="AT113" s="949"/>
      <c r="AU113" s="957"/>
      <c r="AV113" s="958"/>
      <c r="AW113" s="958"/>
      <c r="AX113" s="958"/>
      <c r="AY113" s="958"/>
      <c r="AZ113" s="833" t="s">
        <v>417</v>
      </c>
      <c r="BA113" s="768"/>
      <c r="BB113" s="768"/>
      <c r="BC113" s="768"/>
      <c r="BD113" s="768"/>
      <c r="BE113" s="768"/>
      <c r="BF113" s="768"/>
      <c r="BG113" s="768"/>
      <c r="BH113" s="768"/>
      <c r="BI113" s="768"/>
      <c r="BJ113" s="768"/>
      <c r="BK113" s="768"/>
      <c r="BL113" s="768"/>
      <c r="BM113" s="768"/>
      <c r="BN113" s="768"/>
      <c r="BO113" s="768"/>
      <c r="BP113" s="769"/>
      <c r="BQ113" s="834" t="s">
        <v>222</v>
      </c>
      <c r="BR113" s="835"/>
      <c r="BS113" s="835"/>
      <c r="BT113" s="835"/>
      <c r="BU113" s="835"/>
      <c r="BV113" s="835" t="s">
        <v>222</v>
      </c>
      <c r="BW113" s="835"/>
      <c r="BX113" s="835"/>
      <c r="BY113" s="835"/>
      <c r="BZ113" s="835"/>
      <c r="CA113" s="835" t="s">
        <v>222</v>
      </c>
      <c r="CB113" s="835"/>
      <c r="CC113" s="835"/>
      <c r="CD113" s="835"/>
      <c r="CE113" s="835"/>
      <c r="CF113" s="896" t="s">
        <v>222</v>
      </c>
      <c r="CG113" s="897"/>
      <c r="CH113" s="897"/>
      <c r="CI113" s="897"/>
      <c r="CJ113" s="897"/>
      <c r="CK113" s="952"/>
      <c r="CL113" s="839"/>
      <c r="CM113" s="842" t="s">
        <v>418</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222</v>
      </c>
      <c r="DH113" s="798"/>
      <c r="DI113" s="798"/>
      <c r="DJ113" s="798"/>
      <c r="DK113" s="799"/>
      <c r="DL113" s="800" t="s">
        <v>222</v>
      </c>
      <c r="DM113" s="798"/>
      <c r="DN113" s="798"/>
      <c r="DO113" s="798"/>
      <c r="DP113" s="799"/>
      <c r="DQ113" s="800" t="s">
        <v>222</v>
      </c>
      <c r="DR113" s="798"/>
      <c r="DS113" s="798"/>
      <c r="DT113" s="798"/>
      <c r="DU113" s="799"/>
      <c r="DV113" s="845" t="s">
        <v>222</v>
      </c>
      <c r="DW113" s="846"/>
      <c r="DX113" s="846"/>
      <c r="DY113" s="846"/>
      <c r="DZ113" s="847"/>
    </row>
    <row r="114" spans="1:130" s="199" customFormat="1" ht="26.25" customHeight="1">
      <c r="A114" s="939"/>
      <c r="B114" s="940"/>
      <c r="C114" s="768" t="s">
        <v>419</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t="s">
        <v>222</v>
      </c>
      <c r="AB114" s="798"/>
      <c r="AC114" s="798"/>
      <c r="AD114" s="798"/>
      <c r="AE114" s="799"/>
      <c r="AF114" s="800" t="s">
        <v>222</v>
      </c>
      <c r="AG114" s="798"/>
      <c r="AH114" s="798"/>
      <c r="AI114" s="798"/>
      <c r="AJ114" s="799"/>
      <c r="AK114" s="800" t="s">
        <v>222</v>
      </c>
      <c r="AL114" s="798"/>
      <c r="AM114" s="798"/>
      <c r="AN114" s="798"/>
      <c r="AO114" s="799"/>
      <c r="AP114" s="845" t="s">
        <v>222</v>
      </c>
      <c r="AQ114" s="846"/>
      <c r="AR114" s="846"/>
      <c r="AS114" s="846"/>
      <c r="AT114" s="847"/>
      <c r="AU114" s="957"/>
      <c r="AV114" s="958"/>
      <c r="AW114" s="958"/>
      <c r="AX114" s="958"/>
      <c r="AY114" s="958"/>
      <c r="AZ114" s="833" t="s">
        <v>420</v>
      </c>
      <c r="BA114" s="768"/>
      <c r="BB114" s="768"/>
      <c r="BC114" s="768"/>
      <c r="BD114" s="768"/>
      <c r="BE114" s="768"/>
      <c r="BF114" s="768"/>
      <c r="BG114" s="768"/>
      <c r="BH114" s="768"/>
      <c r="BI114" s="768"/>
      <c r="BJ114" s="768"/>
      <c r="BK114" s="768"/>
      <c r="BL114" s="768"/>
      <c r="BM114" s="768"/>
      <c r="BN114" s="768"/>
      <c r="BO114" s="768"/>
      <c r="BP114" s="769"/>
      <c r="BQ114" s="834">
        <v>951731</v>
      </c>
      <c r="BR114" s="835"/>
      <c r="BS114" s="835"/>
      <c r="BT114" s="835"/>
      <c r="BU114" s="835"/>
      <c r="BV114" s="835">
        <v>820339</v>
      </c>
      <c r="BW114" s="835"/>
      <c r="BX114" s="835"/>
      <c r="BY114" s="835"/>
      <c r="BZ114" s="835"/>
      <c r="CA114" s="835">
        <v>772945</v>
      </c>
      <c r="CB114" s="835"/>
      <c r="CC114" s="835"/>
      <c r="CD114" s="835"/>
      <c r="CE114" s="835"/>
      <c r="CF114" s="896">
        <v>15.8</v>
      </c>
      <c r="CG114" s="897"/>
      <c r="CH114" s="897"/>
      <c r="CI114" s="897"/>
      <c r="CJ114" s="897"/>
      <c r="CK114" s="952"/>
      <c r="CL114" s="839"/>
      <c r="CM114" s="842" t="s">
        <v>421</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222</v>
      </c>
      <c r="DH114" s="798"/>
      <c r="DI114" s="798"/>
      <c r="DJ114" s="798"/>
      <c r="DK114" s="799"/>
      <c r="DL114" s="800" t="s">
        <v>222</v>
      </c>
      <c r="DM114" s="798"/>
      <c r="DN114" s="798"/>
      <c r="DO114" s="798"/>
      <c r="DP114" s="799"/>
      <c r="DQ114" s="800" t="s">
        <v>222</v>
      </c>
      <c r="DR114" s="798"/>
      <c r="DS114" s="798"/>
      <c r="DT114" s="798"/>
      <c r="DU114" s="799"/>
      <c r="DV114" s="845" t="s">
        <v>222</v>
      </c>
      <c r="DW114" s="846"/>
      <c r="DX114" s="846"/>
      <c r="DY114" s="846"/>
      <c r="DZ114" s="847"/>
    </row>
    <row r="115" spans="1:130" s="199" customFormat="1" ht="26.25" customHeight="1">
      <c r="A115" s="939"/>
      <c r="B115" s="940"/>
      <c r="C115" s="768" t="s">
        <v>422</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80167</v>
      </c>
      <c r="AB115" s="944"/>
      <c r="AC115" s="944"/>
      <c r="AD115" s="944"/>
      <c r="AE115" s="945"/>
      <c r="AF115" s="946">
        <v>80193</v>
      </c>
      <c r="AG115" s="944"/>
      <c r="AH115" s="944"/>
      <c r="AI115" s="944"/>
      <c r="AJ115" s="945"/>
      <c r="AK115" s="946">
        <v>80183</v>
      </c>
      <c r="AL115" s="944"/>
      <c r="AM115" s="944"/>
      <c r="AN115" s="944"/>
      <c r="AO115" s="945"/>
      <c r="AP115" s="947">
        <v>1.6</v>
      </c>
      <c r="AQ115" s="948"/>
      <c r="AR115" s="948"/>
      <c r="AS115" s="948"/>
      <c r="AT115" s="949"/>
      <c r="AU115" s="957"/>
      <c r="AV115" s="958"/>
      <c r="AW115" s="958"/>
      <c r="AX115" s="958"/>
      <c r="AY115" s="958"/>
      <c r="AZ115" s="833" t="s">
        <v>423</v>
      </c>
      <c r="BA115" s="768"/>
      <c r="BB115" s="768"/>
      <c r="BC115" s="768"/>
      <c r="BD115" s="768"/>
      <c r="BE115" s="768"/>
      <c r="BF115" s="768"/>
      <c r="BG115" s="768"/>
      <c r="BH115" s="768"/>
      <c r="BI115" s="768"/>
      <c r="BJ115" s="768"/>
      <c r="BK115" s="768"/>
      <c r="BL115" s="768"/>
      <c r="BM115" s="768"/>
      <c r="BN115" s="768"/>
      <c r="BO115" s="768"/>
      <c r="BP115" s="769"/>
      <c r="BQ115" s="834" t="s">
        <v>222</v>
      </c>
      <c r="BR115" s="835"/>
      <c r="BS115" s="835"/>
      <c r="BT115" s="835"/>
      <c r="BU115" s="835"/>
      <c r="BV115" s="835" t="s">
        <v>222</v>
      </c>
      <c r="BW115" s="835"/>
      <c r="BX115" s="835"/>
      <c r="BY115" s="835"/>
      <c r="BZ115" s="835"/>
      <c r="CA115" s="835">
        <v>1000</v>
      </c>
      <c r="CB115" s="835"/>
      <c r="CC115" s="835"/>
      <c r="CD115" s="835"/>
      <c r="CE115" s="835"/>
      <c r="CF115" s="896">
        <v>0</v>
      </c>
      <c r="CG115" s="897"/>
      <c r="CH115" s="897"/>
      <c r="CI115" s="897"/>
      <c r="CJ115" s="897"/>
      <c r="CK115" s="952"/>
      <c r="CL115" s="839"/>
      <c r="CM115" s="833" t="s">
        <v>424</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222</v>
      </c>
      <c r="DH115" s="798"/>
      <c r="DI115" s="798"/>
      <c r="DJ115" s="798"/>
      <c r="DK115" s="799"/>
      <c r="DL115" s="800" t="s">
        <v>222</v>
      </c>
      <c r="DM115" s="798"/>
      <c r="DN115" s="798"/>
      <c r="DO115" s="798"/>
      <c r="DP115" s="799"/>
      <c r="DQ115" s="800" t="s">
        <v>222</v>
      </c>
      <c r="DR115" s="798"/>
      <c r="DS115" s="798"/>
      <c r="DT115" s="798"/>
      <c r="DU115" s="799"/>
      <c r="DV115" s="845" t="s">
        <v>222</v>
      </c>
      <c r="DW115" s="846"/>
      <c r="DX115" s="846"/>
      <c r="DY115" s="846"/>
      <c r="DZ115" s="847"/>
    </row>
    <row r="116" spans="1:130" s="199" customFormat="1" ht="26.25" customHeight="1">
      <c r="A116" s="941"/>
      <c r="B116" s="942"/>
      <c r="C116" s="901" t="s">
        <v>425</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99</v>
      </c>
      <c r="AB116" s="798"/>
      <c r="AC116" s="798"/>
      <c r="AD116" s="798"/>
      <c r="AE116" s="799"/>
      <c r="AF116" s="800">
        <v>222</v>
      </c>
      <c r="AG116" s="798"/>
      <c r="AH116" s="798"/>
      <c r="AI116" s="798"/>
      <c r="AJ116" s="799"/>
      <c r="AK116" s="800">
        <v>254</v>
      </c>
      <c r="AL116" s="798"/>
      <c r="AM116" s="798"/>
      <c r="AN116" s="798"/>
      <c r="AO116" s="799"/>
      <c r="AP116" s="845">
        <v>0</v>
      </c>
      <c r="AQ116" s="846"/>
      <c r="AR116" s="846"/>
      <c r="AS116" s="846"/>
      <c r="AT116" s="847"/>
      <c r="AU116" s="957"/>
      <c r="AV116" s="958"/>
      <c r="AW116" s="958"/>
      <c r="AX116" s="958"/>
      <c r="AY116" s="958"/>
      <c r="AZ116" s="884" t="s">
        <v>426</v>
      </c>
      <c r="BA116" s="885"/>
      <c r="BB116" s="885"/>
      <c r="BC116" s="885"/>
      <c r="BD116" s="885"/>
      <c r="BE116" s="885"/>
      <c r="BF116" s="885"/>
      <c r="BG116" s="885"/>
      <c r="BH116" s="885"/>
      <c r="BI116" s="885"/>
      <c r="BJ116" s="885"/>
      <c r="BK116" s="885"/>
      <c r="BL116" s="885"/>
      <c r="BM116" s="885"/>
      <c r="BN116" s="885"/>
      <c r="BO116" s="885"/>
      <c r="BP116" s="886"/>
      <c r="BQ116" s="834" t="s">
        <v>222</v>
      </c>
      <c r="BR116" s="835"/>
      <c r="BS116" s="835"/>
      <c r="BT116" s="835"/>
      <c r="BU116" s="835"/>
      <c r="BV116" s="835" t="s">
        <v>222</v>
      </c>
      <c r="BW116" s="835"/>
      <c r="BX116" s="835"/>
      <c r="BY116" s="835"/>
      <c r="BZ116" s="835"/>
      <c r="CA116" s="835" t="s">
        <v>222</v>
      </c>
      <c r="CB116" s="835"/>
      <c r="CC116" s="835"/>
      <c r="CD116" s="835"/>
      <c r="CE116" s="835"/>
      <c r="CF116" s="896" t="s">
        <v>222</v>
      </c>
      <c r="CG116" s="897"/>
      <c r="CH116" s="897"/>
      <c r="CI116" s="897"/>
      <c r="CJ116" s="897"/>
      <c r="CK116" s="952"/>
      <c r="CL116" s="839"/>
      <c r="CM116" s="842" t="s">
        <v>427</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222</v>
      </c>
      <c r="DH116" s="798"/>
      <c r="DI116" s="798"/>
      <c r="DJ116" s="798"/>
      <c r="DK116" s="799"/>
      <c r="DL116" s="800" t="s">
        <v>222</v>
      </c>
      <c r="DM116" s="798"/>
      <c r="DN116" s="798"/>
      <c r="DO116" s="798"/>
      <c r="DP116" s="799"/>
      <c r="DQ116" s="800" t="s">
        <v>222</v>
      </c>
      <c r="DR116" s="798"/>
      <c r="DS116" s="798"/>
      <c r="DT116" s="798"/>
      <c r="DU116" s="799"/>
      <c r="DV116" s="845" t="s">
        <v>222</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428</v>
      </c>
      <c r="Z117" s="924"/>
      <c r="AA117" s="929">
        <v>1915502</v>
      </c>
      <c r="AB117" s="930"/>
      <c r="AC117" s="930"/>
      <c r="AD117" s="930"/>
      <c r="AE117" s="931"/>
      <c r="AF117" s="932">
        <v>1853733</v>
      </c>
      <c r="AG117" s="930"/>
      <c r="AH117" s="930"/>
      <c r="AI117" s="930"/>
      <c r="AJ117" s="931"/>
      <c r="AK117" s="932">
        <v>1824628</v>
      </c>
      <c r="AL117" s="930"/>
      <c r="AM117" s="930"/>
      <c r="AN117" s="930"/>
      <c r="AO117" s="931"/>
      <c r="AP117" s="933"/>
      <c r="AQ117" s="934"/>
      <c r="AR117" s="934"/>
      <c r="AS117" s="934"/>
      <c r="AT117" s="935"/>
      <c r="AU117" s="957"/>
      <c r="AV117" s="958"/>
      <c r="AW117" s="958"/>
      <c r="AX117" s="958"/>
      <c r="AY117" s="958"/>
      <c r="AZ117" s="884" t="s">
        <v>429</v>
      </c>
      <c r="BA117" s="885"/>
      <c r="BB117" s="885"/>
      <c r="BC117" s="885"/>
      <c r="BD117" s="885"/>
      <c r="BE117" s="885"/>
      <c r="BF117" s="885"/>
      <c r="BG117" s="885"/>
      <c r="BH117" s="885"/>
      <c r="BI117" s="885"/>
      <c r="BJ117" s="885"/>
      <c r="BK117" s="885"/>
      <c r="BL117" s="885"/>
      <c r="BM117" s="885"/>
      <c r="BN117" s="885"/>
      <c r="BO117" s="885"/>
      <c r="BP117" s="886"/>
      <c r="BQ117" s="834" t="s">
        <v>222</v>
      </c>
      <c r="BR117" s="835"/>
      <c r="BS117" s="835"/>
      <c r="BT117" s="835"/>
      <c r="BU117" s="835"/>
      <c r="BV117" s="835" t="s">
        <v>222</v>
      </c>
      <c r="BW117" s="835"/>
      <c r="BX117" s="835"/>
      <c r="BY117" s="835"/>
      <c r="BZ117" s="835"/>
      <c r="CA117" s="835" t="s">
        <v>222</v>
      </c>
      <c r="CB117" s="835"/>
      <c r="CC117" s="835"/>
      <c r="CD117" s="835"/>
      <c r="CE117" s="835"/>
      <c r="CF117" s="896" t="s">
        <v>222</v>
      </c>
      <c r="CG117" s="897"/>
      <c r="CH117" s="897"/>
      <c r="CI117" s="897"/>
      <c r="CJ117" s="897"/>
      <c r="CK117" s="952"/>
      <c r="CL117" s="839"/>
      <c r="CM117" s="842" t="s">
        <v>430</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222</v>
      </c>
      <c r="DH117" s="798"/>
      <c r="DI117" s="798"/>
      <c r="DJ117" s="798"/>
      <c r="DK117" s="799"/>
      <c r="DL117" s="800" t="s">
        <v>222</v>
      </c>
      <c r="DM117" s="798"/>
      <c r="DN117" s="798"/>
      <c r="DO117" s="798"/>
      <c r="DP117" s="799"/>
      <c r="DQ117" s="800" t="s">
        <v>222</v>
      </c>
      <c r="DR117" s="798"/>
      <c r="DS117" s="798"/>
      <c r="DT117" s="798"/>
      <c r="DU117" s="799"/>
      <c r="DV117" s="845" t="s">
        <v>222</v>
      </c>
      <c r="DW117" s="846"/>
      <c r="DX117" s="846"/>
      <c r="DY117" s="846"/>
      <c r="DZ117" s="847"/>
    </row>
    <row r="118" spans="1:130" s="199" customFormat="1" ht="26.25" customHeight="1">
      <c r="A118" s="922" t="s">
        <v>404</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402</v>
      </c>
      <c r="AB118" s="923"/>
      <c r="AC118" s="923"/>
      <c r="AD118" s="923"/>
      <c r="AE118" s="924"/>
      <c r="AF118" s="925" t="s">
        <v>288</v>
      </c>
      <c r="AG118" s="923"/>
      <c r="AH118" s="923"/>
      <c r="AI118" s="923"/>
      <c r="AJ118" s="924"/>
      <c r="AK118" s="925" t="s">
        <v>287</v>
      </c>
      <c r="AL118" s="923"/>
      <c r="AM118" s="923"/>
      <c r="AN118" s="923"/>
      <c r="AO118" s="924"/>
      <c r="AP118" s="926" t="s">
        <v>403</v>
      </c>
      <c r="AQ118" s="927"/>
      <c r="AR118" s="927"/>
      <c r="AS118" s="927"/>
      <c r="AT118" s="928"/>
      <c r="AU118" s="957"/>
      <c r="AV118" s="958"/>
      <c r="AW118" s="958"/>
      <c r="AX118" s="958"/>
      <c r="AY118" s="958"/>
      <c r="AZ118" s="900" t="s">
        <v>431</v>
      </c>
      <c r="BA118" s="901"/>
      <c r="BB118" s="901"/>
      <c r="BC118" s="901"/>
      <c r="BD118" s="901"/>
      <c r="BE118" s="901"/>
      <c r="BF118" s="901"/>
      <c r="BG118" s="901"/>
      <c r="BH118" s="901"/>
      <c r="BI118" s="901"/>
      <c r="BJ118" s="901"/>
      <c r="BK118" s="901"/>
      <c r="BL118" s="901"/>
      <c r="BM118" s="901"/>
      <c r="BN118" s="901"/>
      <c r="BO118" s="901"/>
      <c r="BP118" s="902"/>
      <c r="BQ118" s="903" t="s">
        <v>222</v>
      </c>
      <c r="BR118" s="866"/>
      <c r="BS118" s="866"/>
      <c r="BT118" s="866"/>
      <c r="BU118" s="866"/>
      <c r="BV118" s="866" t="s">
        <v>222</v>
      </c>
      <c r="BW118" s="866"/>
      <c r="BX118" s="866"/>
      <c r="BY118" s="866"/>
      <c r="BZ118" s="866"/>
      <c r="CA118" s="866" t="s">
        <v>222</v>
      </c>
      <c r="CB118" s="866"/>
      <c r="CC118" s="866"/>
      <c r="CD118" s="866"/>
      <c r="CE118" s="866"/>
      <c r="CF118" s="896" t="s">
        <v>222</v>
      </c>
      <c r="CG118" s="897"/>
      <c r="CH118" s="897"/>
      <c r="CI118" s="897"/>
      <c r="CJ118" s="897"/>
      <c r="CK118" s="952"/>
      <c r="CL118" s="839"/>
      <c r="CM118" s="842" t="s">
        <v>432</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222</v>
      </c>
      <c r="DH118" s="798"/>
      <c r="DI118" s="798"/>
      <c r="DJ118" s="798"/>
      <c r="DK118" s="799"/>
      <c r="DL118" s="800" t="s">
        <v>222</v>
      </c>
      <c r="DM118" s="798"/>
      <c r="DN118" s="798"/>
      <c r="DO118" s="798"/>
      <c r="DP118" s="799"/>
      <c r="DQ118" s="800" t="s">
        <v>222</v>
      </c>
      <c r="DR118" s="798"/>
      <c r="DS118" s="798"/>
      <c r="DT118" s="798"/>
      <c r="DU118" s="799"/>
      <c r="DV118" s="845" t="s">
        <v>222</v>
      </c>
      <c r="DW118" s="846"/>
      <c r="DX118" s="846"/>
      <c r="DY118" s="846"/>
      <c r="DZ118" s="847"/>
    </row>
    <row r="119" spans="1:130" s="199" customFormat="1" ht="26.25" customHeight="1">
      <c r="A119" s="836" t="s">
        <v>407</v>
      </c>
      <c r="B119" s="837"/>
      <c r="C119" s="912" t="s">
        <v>408</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222</v>
      </c>
      <c r="AB119" s="916"/>
      <c r="AC119" s="916"/>
      <c r="AD119" s="916"/>
      <c r="AE119" s="917"/>
      <c r="AF119" s="918" t="s">
        <v>222</v>
      </c>
      <c r="AG119" s="916"/>
      <c r="AH119" s="916"/>
      <c r="AI119" s="916"/>
      <c r="AJ119" s="917"/>
      <c r="AK119" s="918" t="s">
        <v>222</v>
      </c>
      <c r="AL119" s="916"/>
      <c r="AM119" s="916"/>
      <c r="AN119" s="916"/>
      <c r="AO119" s="917"/>
      <c r="AP119" s="919" t="s">
        <v>222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433</v>
      </c>
      <c r="BP119" s="899"/>
      <c r="BQ119" s="903">
        <v>16603065</v>
      </c>
      <c r="BR119" s="866"/>
      <c r="BS119" s="866"/>
      <c r="BT119" s="866"/>
      <c r="BU119" s="866"/>
      <c r="BV119" s="866">
        <v>15616452</v>
      </c>
      <c r="BW119" s="866"/>
      <c r="BX119" s="866"/>
      <c r="BY119" s="866"/>
      <c r="BZ119" s="866"/>
      <c r="CA119" s="866">
        <v>14785447</v>
      </c>
      <c r="CB119" s="866"/>
      <c r="CC119" s="866"/>
      <c r="CD119" s="866"/>
      <c r="CE119" s="866"/>
      <c r="CF119" s="764"/>
      <c r="CG119" s="765"/>
      <c r="CH119" s="765"/>
      <c r="CI119" s="765"/>
      <c r="CJ119" s="855"/>
      <c r="CK119" s="953"/>
      <c r="CL119" s="841"/>
      <c r="CM119" s="859" t="s">
        <v>434</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546952</v>
      </c>
      <c r="DH119" s="781"/>
      <c r="DI119" s="781"/>
      <c r="DJ119" s="781"/>
      <c r="DK119" s="782"/>
      <c r="DL119" s="783">
        <v>466835</v>
      </c>
      <c r="DM119" s="781"/>
      <c r="DN119" s="781"/>
      <c r="DO119" s="781"/>
      <c r="DP119" s="782"/>
      <c r="DQ119" s="783">
        <v>386718</v>
      </c>
      <c r="DR119" s="781"/>
      <c r="DS119" s="781"/>
      <c r="DT119" s="781"/>
      <c r="DU119" s="782"/>
      <c r="DV119" s="869">
        <v>7.9</v>
      </c>
      <c r="DW119" s="870"/>
      <c r="DX119" s="870"/>
      <c r="DY119" s="870"/>
      <c r="DZ119" s="871"/>
    </row>
    <row r="120" spans="1:130" s="199" customFormat="1" ht="26.25" customHeight="1">
      <c r="A120" s="838"/>
      <c r="B120" s="839"/>
      <c r="C120" s="842" t="s">
        <v>411</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435</v>
      </c>
      <c r="AB120" s="798"/>
      <c r="AC120" s="798"/>
      <c r="AD120" s="798"/>
      <c r="AE120" s="799"/>
      <c r="AF120" s="800" t="s">
        <v>435</v>
      </c>
      <c r="AG120" s="798"/>
      <c r="AH120" s="798"/>
      <c r="AI120" s="798"/>
      <c r="AJ120" s="799"/>
      <c r="AK120" s="800" t="s">
        <v>435</v>
      </c>
      <c r="AL120" s="798"/>
      <c r="AM120" s="798"/>
      <c r="AN120" s="798"/>
      <c r="AO120" s="799"/>
      <c r="AP120" s="845" t="s">
        <v>435</v>
      </c>
      <c r="AQ120" s="846"/>
      <c r="AR120" s="846"/>
      <c r="AS120" s="846"/>
      <c r="AT120" s="847"/>
      <c r="AU120" s="904" t="s">
        <v>436</v>
      </c>
      <c r="AV120" s="905"/>
      <c r="AW120" s="905"/>
      <c r="AX120" s="905"/>
      <c r="AY120" s="906"/>
      <c r="AZ120" s="881" t="s">
        <v>437</v>
      </c>
      <c r="BA120" s="826"/>
      <c r="BB120" s="826"/>
      <c r="BC120" s="826"/>
      <c r="BD120" s="826"/>
      <c r="BE120" s="826"/>
      <c r="BF120" s="826"/>
      <c r="BG120" s="826"/>
      <c r="BH120" s="826"/>
      <c r="BI120" s="826"/>
      <c r="BJ120" s="826"/>
      <c r="BK120" s="826"/>
      <c r="BL120" s="826"/>
      <c r="BM120" s="826"/>
      <c r="BN120" s="826"/>
      <c r="BO120" s="826"/>
      <c r="BP120" s="827"/>
      <c r="BQ120" s="882">
        <v>2140032</v>
      </c>
      <c r="BR120" s="863"/>
      <c r="BS120" s="863"/>
      <c r="BT120" s="863"/>
      <c r="BU120" s="863"/>
      <c r="BV120" s="863">
        <v>2595298</v>
      </c>
      <c r="BW120" s="863"/>
      <c r="BX120" s="863"/>
      <c r="BY120" s="863"/>
      <c r="BZ120" s="863"/>
      <c r="CA120" s="863">
        <v>3294925</v>
      </c>
      <c r="CB120" s="863"/>
      <c r="CC120" s="863"/>
      <c r="CD120" s="863"/>
      <c r="CE120" s="863"/>
      <c r="CF120" s="887">
        <v>67.3</v>
      </c>
      <c r="CG120" s="888"/>
      <c r="CH120" s="888"/>
      <c r="CI120" s="888"/>
      <c r="CJ120" s="888"/>
      <c r="CK120" s="889" t="s">
        <v>438</v>
      </c>
      <c r="CL120" s="873"/>
      <c r="CM120" s="873"/>
      <c r="CN120" s="873"/>
      <c r="CO120" s="874"/>
      <c r="CP120" s="893" t="s">
        <v>439</v>
      </c>
      <c r="CQ120" s="894"/>
      <c r="CR120" s="894"/>
      <c r="CS120" s="894"/>
      <c r="CT120" s="894"/>
      <c r="CU120" s="894"/>
      <c r="CV120" s="894"/>
      <c r="CW120" s="894"/>
      <c r="CX120" s="894"/>
      <c r="CY120" s="894"/>
      <c r="CZ120" s="894"/>
      <c r="DA120" s="894"/>
      <c r="DB120" s="894"/>
      <c r="DC120" s="894"/>
      <c r="DD120" s="894"/>
      <c r="DE120" s="894"/>
      <c r="DF120" s="895"/>
      <c r="DG120" s="882">
        <v>1270978</v>
      </c>
      <c r="DH120" s="863"/>
      <c r="DI120" s="863"/>
      <c r="DJ120" s="863"/>
      <c r="DK120" s="863"/>
      <c r="DL120" s="863">
        <v>1193540</v>
      </c>
      <c r="DM120" s="863"/>
      <c r="DN120" s="863"/>
      <c r="DO120" s="863"/>
      <c r="DP120" s="863"/>
      <c r="DQ120" s="863">
        <v>1105968</v>
      </c>
      <c r="DR120" s="863"/>
      <c r="DS120" s="863"/>
      <c r="DT120" s="863"/>
      <c r="DU120" s="863"/>
      <c r="DV120" s="864">
        <v>22.6</v>
      </c>
      <c r="DW120" s="864"/>
      <c r="DX120" s="864"/>
      <c r="DY120" s="864"/>
      <c r="DZ120" s="865"/>
    </row>
    <row r="121" spans="1:130" s="199" customFormat="1" ht="26.25" customHeight="1">
      <c r="A121" s="838"/>
      <c r="B121" s="839"/>
      <c r="C121" s="884" t="s">
        <v>440</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435</v>
      </c>
      <c r="AB121" s="798"/>
      <c r="AC121" s="798"/>
      <c r="AD121" s="798"/>
      <c r="AE121" s="799"/>
      <c r="AF121" s="800" t="s">
        <v>435</v>
      </c>
      <c r="AG121" s="798"/>
      <c r="AH121" s="798"/>
      <c r="AI121" s="798"/>
      <c r="AJ121" s="799"/>
      <c r="AK121" s="800" t="s">
        <v>435</v>
      </c>
      <c r="AL121" s="798"/>
      <c r="AM121" s="798"/>
      <c r="AN121" s="798"/>
      <c r="AO121" s="799"/>
      <c r="AP121" s="845" t="s">
        <v>435</v>
      </c>
      <c r="AQ121" s="846"/>
      <c r="AR121" s="846"/>
      <c r="AS121" s="846"/>
      <c r="AT121" s="847"/>
      <c r="AU121" s="907"/>
      <c r="AV121" s="908"/>
      <c r="AW121" s="908"/>
      <c r="AX121" s="908"/>
      <c r="AY121" s="909"/>
      <c r="AZ121" s="833" t="s">
        <v>441</v>
      </c>
      <c r="BA121" s="768"/>
      <c r="BB121" s="768"/>
      <c r="BC121" s="768"/>
      <c r="BD121" s="768"/>
      <c r="BE121" s="768"/>
      <c r="BF121" s="768"/>
      <c r="BG121" s="768"/>
      <c r="BH121" s="768"/>
      <c r="BI121" s="768"/>
      <c r="BJ121" s="768"/>
      <c r="BK121" s="768"/>
      <c r="BL121" s="768"/>
      <c r="BM121" s="768"/>
      <c r="BN121" s="768"/>
      <c r="BO121" s="768"/>
      <c r="BP121" s="769"/>
      <c r="BQ121" s="834">
        <v>636044</v>
      </c>
      <c r="BR121" s="835"/>
      <c r="BS121" s="835"/>
      <c r="BT121" s="835"/>
      <c r="BU121" s="835"/>
      <c r="BV121" s="835">
        <v>534948</v>
      </c>
      <c r="BW121" s="835"/>
      <c r="BX121" s="835"/>
      <c r="BY121" s="835"/>
      <c r="BZ121" s="835"/>
      <c r="CA121" s="835">
        <v>441552</v>
      </c>
      <c r="CB121" s="835"/>
      <c r="CC121" s="835"/>
      <c r="CD121" s="835"/>
      <c r="CE121" s="835"/>
      <c r="CF121" s="896">
        <v>9</v>
      </c>
      <c r="CG121" s="897"/>
      <c r="CH121" s="897"/>
      <c r="CI121" s="897"/>
      <c r="CJ121" s="897"/>
      <c r="CK121" s="890"/>
      <c r="CL121" s="876"/>
      <c r="CM121" s="876"/>
      <c r="CN121" s="876"/>
      <c r="CO121" s="877"/>
      <c r="CP121" s="856" t="s">
        <v>442</v>
      </c>
      <c r="CQ121" s="857"/>
      <c r="CR121" s="857"/>
      <c r="CS121" s="857"/>
      <c r="CT121" s="857"/>
      <c r="CU121" s="857"/>
      <c r="CV121" s="857"/>
      <c r="CW121" s="857"/>
      <c r="CX121" s="857"/>
      <c r="CY121" s="857"/>
      <c r="CZ121" s="857"/>
      <c r="DA121" s="857"/>
      <c r="DB121" s="857"/>
      <c r="DC121" s="857"/>
      <c r="DD121" s="857"/>
      <c r="DE121" s="857"/>
      <c r="DF121" s="858"/>
      <c r="DG121" s="834">
        <v>376827</v>
      </c>
      <c r="DH121" s="835"/>
      <c r="DI121" s="835"/>
      <c r="DJ121" s="835"/>
      <c r="DK121" s="835"/>
      <c r="DL121" s="835">
        <v>369186</v>
      </c>
      <c r="DM121" s="835"/>
      <c r="DN121" s="835"/>
      <c r="DO121" s="835"/>
      <c r="DP121" s="835"/>
      <c r="DQ121" s="835">
        <v>360096</v>
      </c>
      <c r="DR121" s="835"/>
      <c r="DS121" s="835"/>
      <c r="DT121" s="835"/>
      <c r="DU121" s="835"/>
      <c r="DV121" s="812">
        <v>7.4</v>
      </c>
      <c r="DW121" s="812"/>
      <c r="DX121" s="812"/>
      <c r="DY121" s="812"/>
      <c r="DZ121" s="813"/>
    </row>
    <row r="122" spans="1:130" s="199" customFormat="1" ht="26.25" customHeight="1">
      <c r="A122" s="838"/>
      <c r="B122" s="839"/>
      <c r="C122" s="842" t="s">
        <v>421</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435</v>
      </c>
      <c r="AB122" s="798"/>
      <c r="AC122" s="798"/>
      <c r="AD122" s="798"/>
      <c r="AE122" s="799"/>
      <c r="AF122" s="800" t="s">
        <v>435</v>
      </c>
      <c r="AG122" s="798"/>
      <c r="AH122" s="798"/>
      <c r="AI122" s="798"/>
      <c r="AJ122" s="799"/>
      <c r="AK122" s="800" t="s">
        <v>435</v>
      </c>
      <c r="AL122" s="798"/>
      <c r="AM122" s="798"/>
      <c r="AN122" s="798"/>
      <c r="AO122" s="799"/>
      <c r="AP122" s="845" t="s">
        <v>435</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9726418</v>
      </c>
      <c r="BR122" s="866"/>
      <c r="BS122" s="866"/>
      <c r="BT122" s="866"/>
      <c r="BU122" s="866"/>
      <c r="BV122" s="866">
        <v>9428084</v>
      </c>
      <c r="BW122" s="866"/>
      <c r="BX122" s="866"/>
      <c r="BY122" s="866"/>
      <c r="BZ122" s="866"/>
      <c r="CA122" s="866">
        <v>9410671</v>
      </c>
      <c r="CB122" s="866"/>
      <c r="CC122" s="866"/>
      <c r="CD122" s="866"/>
      <c r="CE122" s="866"/>
      <c r="CF122" s="867">
        <v>192.2</v>
      </c>
      <c r="CG122" s="868"/>
      <c r="CH122" s="868"/>
      <c r="CI122" s="868"/>
      <c r="CJ122" s="868"/>
      <c r="CK122" s="890"/>
      <c r="CL122" s="876"/>
      <c r="CM122" s="876"/>
      <c r="CN122" s="876"/>
      <c r="CO122" s="877"/>
      <c r="CP122" s="856" t="s">
        <v>382</v>
      </c>
      <c r="CQ122" s="857"/>
      <c r="CR122" s="857"/>
      <c r="CS122" s="857"/>
      <c r="CT122" s="857"/>
      <c r="CU122" s="857"/>
      <c r="CV122" s="857"/>
      <c r="CW122" s="857"/>
      <c r="CX122" s="857"/>
      <c r="CY122" s="857"/>
      <c r="CZ122" s="857"/>
      <c r="DA122" s="857"/>
      <c r="DB122" s="857"/>
      <c r="DC122" s="857"/>
      <c r="DD122" s="857"/>
      <c r="DE122" s="857"/>
      <c r="DF122" s="858"/>
      <c r="DG122" s="834" t="s">
        <v>222</v>
      </c>
      <c r="DH122" s="835"/>
      <c r="DI122" s="835"/>
      <c r="DJ122" s="835"/>
      <c r="DK122" s="835"/>
      <c r="DL122" s="835" t="s">
        <v>222</v>
      </c>
      <c r="DM122" s="835"/>
      <c r="DN122" s="835"/>
      <c r="DO122" s="835"/>
      <c r="DP122" s="835"/>
      <c r="DQ122" s="835" t="s">
        <v>222</v>
      </c>
      <c r="DR122" s="835"/>
      <c r="DS122" s="835"/>
      <c r="DT122" s="835"/>
      <c r="DU122" s="835"/>
      <c r="DV122" s="812" t="s">
        <v>222</v>
      </c>
      <c r="DW122" s="812"/>
      <c r="DX122" s="812"/>
      <c r="DY122" s="812"/>
      <c r="DZ122" s="813"/>
    </row>
    <row r="123" spans="1:130" s="199" customFormat="1" ht="26.25" customHeight="1">
      <c r="A123" s="838"/>
      <c r="B123" s="839"/>
      <c r="C123" s="842" t="s">
        <v>427</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222</v>
      </c>
      <c r="AB123" s="798"/>
      <c r="AC123" s="798"/>
      <c r="AD123" s="798"/>
      <c r="AE123" s="799"/>
      <c r="AF123" s="800" t="s">
        <v>222</v>
      </c>
      <c r="AG123" s="798"/>
      <c r="AH123" s="798"/>
      <c r="AI123" s="798"/>
      <c r="AJ123" s="799"/>
      <c r="AK123" s="800" t="s">
        <v>222</v>
      </c>
      <c r="AL123" s="798"/>
      <c r="AM123" s="798"/>
      <c r="AN123" s="798"/>
      <c r="AO123" s="799"/>
      <c r="AP123" s="845" t="s">
        <v>222</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12502494</v>
      </c>
      <c r="BR123" s="854"/>
      <c r="BS123" s="854"/>
      <c r="BT123" s="854"/>
      <c r="BU123" s="854"/>
      <c r="BV123" s="854">
        <v>12558330</v>
      </c>
      <c r="BW123" s="854"/>
      <c r="BX123" s="854"/>
      <c r="BY123" s="854"/>
      <c r="BZ123" s="854"/>
      <c r="CA123" s="854">
        <v>13147148</v>
      </c>
      <c r="CB123" s="854"/>
      <c r="CC123" s="854"/>
      <c r="CD123" s="854"/>
      <c r="CE123" s="854"/>
      <c r="CF123" s="764"/>
      <c r="CG123" s="765"/>
      <c r="CH123" s="765"/>
      <c r="CI123" s="765"/>
      <c r="CJ123" s="855"/>
      <c r="CK123" s="890"/>
      <c r="CL123" s="876"/>
      <c r="CM123" s="876"/>
      <c r="CN123" s="876"/>
      <c r="CO123" s="877"/>
      <c r="CP123" s="856" t="s">
        <v>383</v>
      </c>
      <c r="CQ123" s="857"/>
      <c r="CR123" s="857"/>
      <c r="CS123" s="857"/>
      <c r="CT123" s="857"/>
      <c r="CU123" s="857"/>
      <c r="CV123" s="857"/>
      <c r="CW123" s="857"/>
      <c r="CX123" s="857"/>
      <c r="CY123" s="857"/>
      <c r="CZ123" s="857"/>
      <c r="DA123" s="857"/>
      <c r="DB123" s="857"/>
      <c r="DC123" s="857"/>
      <c r="DD123" s="857"/>
      <c r="DE123" s="857"/>
      <c r="DF123" s="858"/>
      <c r="DG123" s="797" t="s">
        <v>222</v>
      </c>
      <c r="DH123" s="798"/>
      <c r="DI123" s="798"/>
      <c r="DJ123" s="798"/>
      <c r="DK123" s="799"/>
      <c r="DL123" s="800" t="s">
        <v>222</v>
      </c>
      <c r="DM123" s="798"/>
      <c r="DN123" s="798"/>
      <c r="DO123" s="798"/>
      <c r="DP123" s="799"/>
      <c r="DQ123" s="800" t="s">
        <v>222</v>
      </c>
      <c r="DR123" s="798"/>
      <c r="DS123" s="798"/>
      <c r="DT123" s="798"/>
      <c r="DU123" s="799"/>
      <c r="DV123" s="845" t="s">
        <v>222</v>
      </c>
      <c r="DW123" s="846"/>
      <c r="DX123" s="846"/>
      <c r="DY123" s="846"/>
      <c r="DZ123" s="847"/>
    </row>
    <row r="124" spans="1:130" s="199" customFormat="1" ht="26.25" customHeight="1" thickBot="1">
      <c r="A124" s="838"/>
      <c r="B124" s="839"/>
      <c r="C124" s="842" t="s">
        <v>430</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222</v>
      </c>
      <c r="AB124" s="798"/>
      <c r="AC124" s="798"/>
      <c r="AD124" s="798"/>
      <c r="AE124" s="799"/>
      <c r="AF124" s="800" t="s">
        <v>222</v>
      </c>
      <c r="AG124" s="798"/>
      <c r="AH124" s="798"/>
      <c r="AI124" s="798"/>
      <c r="AJ124" s="799"/>
      <c r="AK124" s="800" t="s">
        <v>222</v>
      </c>
      <c r="AL124" s="798"/>
      <c r="AM124" s="798"/>
      <c r="AN124" s="798"/>
      <c r="AO124" s="799"/>
      <c r="AP124" s="845" t="s">
        <v>222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84.4</v>
      </c>
      <c r="BR124" s="852"/>
      <c r="BS124" s="852"/>
      <c r="BT124" s="852"/>
      <c r="BU124" s="852"/>
      <c r="BV124" s="852">
        <v>61.9</v>
      </c>
      <c r="BW124" s="852"/>
      <c r="BX124" s="852"/>
      <c r="BY124" s="852"/>
      <c r="BZ124" s="852"/>
      <c r="CA124" s="852">
        <v>33.4</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t="s">
        <v>222</v>
      </c>
      <c r="DH124" s="781"/>
      <c r="DI124" s="781"/>
      <c r="DJ124" s="781"/>
      <c r="DK124" s="782"/>
      <c r="DL124" s="783" t="s">
        <v>222</v>
      </c>
      <c r="DM124" s="781"/>
      <c r="DN124" s="781"/>
      <c r="DO124" s="781"/>
      <c r="DP124" s="782"/>
      <c r="DQ124" s="783" t="s">
        <v>222</v>
      </c>
      <c r="DR124" s="781"/>
      <c r="DS124" s="781"/>
      <c r="DT124" s="781"/>
      <c r="DU124" s="782"/>
      <c r="DV124" s="869" t="s">
        <v>222</v>
      </c>
      <c r="DW124" s="870"/>
      <c r="DX124" s="870"/>
      <c r="DY124" s="870"/>
      <c r="DZ124" s="871"/>
    </row>
    <row r="125" spans="1:130" s="199" customFormat="1" ht="26.25" customHeight="1">
      <c r="A125" s="838"/>
      <c r="B125" s="839"/>
      <c r="C125" s="842" t="s">
        <v>432</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222</v>
      </c>
      <c r="AB125" s="798"/>
      <c r="AC125" s="798"/>
      <c r="AD125" s="798"/>
      <c r="AE125" s="799"/>
      <c r="AF125" s="800" t="s">
        <v>222</v>
      </c>
      <c r="AG125" s="798"/>
      <c r="AH125" s="798"/>
      <c r="AI125" s="798"/>
      <c r="AJ125" s="799"/>
      <c r="AK125" s="800" t="s">
        <v>222</v>
      </c>
      <c r="AL125" s="798"/>
      <c r="AM125" s="798"/>
      <c r="AN125" s="798"/>
      <c r="AO125" s="799"/>
      <c r="AP125" s="845" t="s">
        <v>222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222</v>
      </c>
      <c r="DH125" s="863"/>
      <c r="DI125" s="863"/>
      <c r="DJ125" s="863"/>
      <c r="DK125" s="863"/>
      <c r="DL125" s="863" t="s">
        <v>222</v>
      </c>
      <c r="DM125" s="863"/>
      <c r="DN125" s="863"/>
      <c r="DO125" s="863"/>
      <c r="DP125" s="863"/>
      <c r="DQ125" s="863" t="s">
        <v>222</v>
      </c>
      <c r="DR125" s="863"/>
      <c r="DS125" s="863"/>
      <c r="DT125" s="863"/>
      <c r="DU125" s="863"/>
      <c r="DV125" s="864" t="s">
        <v>222</v>
      </c>
      <c r="DW125" s="864"/>
      <c r="DX125" s="864"/>
      <c r="DY125" s="864"/>
      <c r="DZ125" s="865"/>
    </row>
    <row r="126" spans="1:130" s="199" customFormat="1" ht="26.25" customHeight="1" thickBot="1">
      <c r="A126" s="838"/>
      <c r="B126" s="839"/>
      <c r="C126" s="842" t="s">
        <v>434</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80117</v>
      </c>
      <c r="AB126" s="798"/>
      <c r="AC126" s="798"/>
      <c r="AD126" s="798"/>
      <c r="AE126" s="799"/>
      <c r="AF126" s="800">
        <v>80117</v>
      </c>
      <c r="AG126" s="798"/>
      <c r="AH126" s="798"/>
      <c r="AI126" s="798"/>
      <c r="AJ126" s="799"/>
      <c r="AK126" s="800">
        <v>80117</v>
      </c>
      <c r="AL126" s="798"/>
      <c r="AM126" s="798"/>
      <c r="AN126" s="798"/>
      <c r="AO126" s="799"/>
      <c r="AP126" s="845">
        <v>1.6</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222</v>
      </c>
      <c r="DH126" s="835"/>
      <c r="DI126" s="835"/>
      <c r="DJ126" s="835"/>
      <c r="DK126" s="835"/>
      <c r="DL126" s="835" t="s">
        <v>222</v>
      </c>
      <c r="DM126" s="835"/>
      <c r="DN126" s="835"/>
      <c r="DO126" s="835"/>
      <c r="DP126" s="835"/>
      <c r="DQ126" s="835" t="s">
        <v>222</v>
      </c>
      <c r="DR126" s="835"/>
      <c r="DS126" s="835"/>
      <c r="DT126" s="835"/>
      <c r="DU126" s="835"/>
      <c r="DV126" s="812" t="s">
        <v>222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50</v>
      </c>
      <c r="AB127" s="798"/>
      <c r="AC127" s="798"/>
      <c r="AD127" s="798"/>
      <c r="AE127" s="799"/>
      <c r="AF127" s="800">
        <v>76</v>
      </c>
      <c r="AG127" s="798"/>
      <c r="AH127" s="798"/>
      <c r="AI127" s="798"/>
      <c r="AJ127" s="799"/>
      <c r="AK127" s="800">
        <v>66</v>
      </c>
      <c r="AL127" s="798"/>
      <c r="AM127" s="798"/>
      <c r="AN127" s="798"/>
      <c r="AO127" s="799"/>
      <c r="AP127" s="845">
        <v>0</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222</v>
      </c>
      <c r="DH127" s="835"/>
      <c r="DI127" s="835"/>
      <c r="DJ127" s="835"/>
      <c r="DK127" s="835"/>
      <c r="DL127" s="835" t="s">
        <v>222</v>
      </c>
      <c r="DM127" s="835"/>
      <c r="DN127" s="835"/>
      <c r="DO127" s="835"/>
      <c r="DP127" s="835"/>
      <c r="DQ127" s="835" t="s">
        <v>222</v>
      </c>
      <c r="DR127" s="835"/>
      <c r="DS127" s="835"/>
      <c r="DT127" s="835"/>
      <c r="DU127" s="835"/>
      <c r="DV127" s="812" t="s">
        <v>222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57036</v>
      </c>
      <c r="AB128" s="819"/>
      <c r="AC128" s="819"/>
      <c r="AD128" s="819"/>
      <c r="AE128" s="820"/>
      <c r="AF128" s="821">
        <v>64928</v>
      </c>
      <c r="AG128" s="819"/>
      <c r="AH128" s="819"/>
      <c r="AI128" s="819"/>
      <c r="AJ128" s="820"/>
      <c r="AK128" s="821">
        <v>60332</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222</v>
      </c>
      <c r="BG128" s="805"/>
      <c r="BH128" s="805"/>
      <c r="BI128" s="805"/>
      <c r="BJ128" s="805"/>
      <c r="BK128" s="805"/>
      <c r="BL128" s="828"/>
      <c r="BM128" s="804">
        <v>14.46</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222</v>
      </c>
      <c r="DH128" s="809"/>
      <c r="DI128" s="809"/>
      <c r="DJ128" s="809"/>
      <c r="DK128" s="809"/>
      <c r="DL128" s="809" t="s">
        <v>435</v>
      </c>
      <c r="DM128" s="809"/>
      <c r="DN128" s="809"/>
      <c r="DO128" s="809"/>
      <c r="DP128" s="809"/>
      <c r="DQ128" s="809">
        <v>1000</v>
      </c>
      <c r="DR128" s="809"/>
      <c r="DS128" s="809"/>
      <c r="DT128" s="809"/>
      <c r="DU128" s="809"/>
      <c r="DV128" s="810">
        <v>0</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5974962</v>
      </c>
      <c r="AB129" s="798"/>
      <c r="AC129" s="798"/>
      <c r="AD129" s="798"/>
      <c r="AE129" s="799"/>
      <c r="AF129" s="800">
        <v>6042035</v>
      </c>
      <c r="AG129" s="798"/>
      <c r="AH129" s="798"/>
      <c r="AI129" s="798"/>
      <c r="AJ129" s="799"/>
      <c r="AK129" s="800">
        <v>5966907</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462</v>
      </c>
      <c r="BG129" s="788"/>
      <c r="BH129" s="788"/>
      <c r="BI129" s="788"/>
      <c r="BJ129" s="788"/>
      <c r="BK129" s="788"/>
      <c r="BL129" s="789"/>
      <c r="BM129" s="787">
        <v>19.46</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1117930</v>
      </c>
      <c r="AB130" s="798"/>
      <c r="AC130" s="798"/>
      <c r="AD130" s="798"/>
      <c r="AE130" s="799"/>
      <c r="AF130" s="800">
        <v>1103144</v>
      </c>
      <c r="AG130" s="798"/>
      <c r="AH130" s="798"/>
      <c r="AI130" s="798"/>
      <c r="AJ130" s="799"/>
      <c r="AK130" s="800">
        <v>1071698</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14.4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4857032</v>
      </c>
      <c r="AB131" s="781"/>
      <c r="AC131" s="781"/>
      <c r="AD131" s="781"/>
      <c r="AE131" s="782"/>
      <c r="AF131" s="783">
        <v>4938891</v>
      </c>
      <c r="AG131" s="781"/>
      <c r="AH131" s="781"/>
      <c r="AI131" s="781"/>
      <c r="AJ131" s="782"/>
      <c r="AK131" s="783">
        <v>4895209</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v>33.4</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15.24667739</v>
      </c>
      <c r="AB132" s="761"/>
      <c r="AC132" s="761"/>
      <c r="AD132" s="761"/>
      <c r="AE132" s="762"/>
      <c r="AF132" s="763">
        <v>13.88289395</v>
      </c>
      <c r="AG132" s="761"/>
      <c r="AH132" s="761"/>
      <c r="AI132" s="761"/>
      <c r="AJ132" s="762"/>
      <c r="AK132" s="763">
        <v>14.14848682</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16.100000000000001</v>
      </c>
      <c r="AB133" s="740"/>
      <c r="AC133" s="740"/>
      <c r="AD133" s="740"/>
      <c r="AE133" s="741"/>
      <c r="AF133" s="739">
        <v>15.1</v>
      </c>
      <c r="AG133" s="740"/>
      <c r="AH133" s="740"/>
      <c r="AI133" s="740"/>
      <c r="AJ133" s="741"/>
      <c r="AK133" s="739">
        <v>14.4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471</v>
      </c>
      <c r="B5" s="248"/>
      <c r="C5" s="248"/>
      <c r="D5" s="248"/>
      <c r="E5" s="248"/>
      <c r="F5" s="248"/>
      <c r="G5" s="248"/>
      <c r="H5" s="248"/>
      <c r="I5" s="248"/>
      <c r="J5" s="248"/>
      <c r="K5" s="248"/>
      <c r="L5" s="248"/>
      <c r="M5" s="248"/>
      <c r="N5" s="248"/>
      <c r="O5" s="249"/>
    </row>
    <row r="6" spans="1:16">
      <c r="A6" s="250"/>
      <c r="B6" s="246"/>
      <c r="C6" s="246"/>
      <c r="D6" s="246"/>
      <c r="E6" s="246"/>
      <c r="F6" s="246"/>
      <c r="G6" s="251" t="s">
        <v>472</v>
      </c>
      <c r="H6" s="251"/>
      <c r="I6" s="251"/>
      <c r="J6" s="251"/>
      <c r="K6" s="246"/>
      <c r="L6" s="246"/>
      <c r="M6" s="246"/>
      <c r="N6" s="246"/>
    </row>
    <row r="7" spans="1:16">
      <c r="A7" s="250"/>
      <c r="B7" s="246"/>
      <c r="C7" s="246"/>
      <c r="D7" s="246"/>
      <c r="E7" s="246"/>
      <c r="F7" s="246"/>
      <c r="G7" s="253"/>
      <c r="H7" s="254"/>
      <c r="I7" s="254"/>
      <c r="J7" s="255"/>
      <c r="K7" s="1152" t="s">
        <v>473</v>
      </c>
      <c r="L7" s="256"/>
      <c r="M7" s="257" t="s">
        <v>474</v>
      </c>
      <c r="N7" s="258"/>
    </row>
    <row r="8" spans="1:16">
      <c r="A8" s="250"/>
      <c r="B8" s="246"/>
      <c r="C8" s="246"/>
      <c r="D8" s="246"/>
      <c r="E8" s="246"/>
      <c r="F8" s="246"/>
      <c r="G8" s="259"/>
      <c r="H8" s="260"/>
      <c r="I8" s="260"/>
      <c r="J8" s="261"/>
      <c r="K8" s="1153"/>
      <c r="L8" s="262" t="s">
        <v>475</v>
      </c>
      <c r="M8" s="263" t="s">
        <v>476</v>
      </c>
      <c r="N8" s="264" t="s">
        <v>477</v>
      </c>
    </row>
    <row r="9" spans="1:16">
      <c r="A9" s="250"/>
      <c r="B9" s="246"/>
      <c r="C9" s="246"/>
      <c r="D9" s="246"/>
      <c r="E9" s="246"/>
      <c r="F9" s="246"/>
      <c r="G9" s="1166" t="s">
        <v>478</v>
      </c>
      <c r="H9" s="1167"/>
      <c r="I9" s="1167"/>
      <c r="J9" s="1168"/>
      <c r="K9" s="265">
        <v>1352437</v>
      </c>
      <c r="L9" s="266">
        <v>104314</v>
      </c>
      <c r="M9" s="267">
        <v>85687</v>
      </c>
      <c r="N9" s="268">
        <v>21.7</v>
      </c>
    </row>
    <row r="10" spans="1:16">
      <c r="A10" s="250"/>
      <c r="B10" s="246"/>
      <c r="C10" s="246"/>
      <c r="D10" s="246"/>
      <c r="E10" s="246"/>
      <c r="F10" s="246"/>
      <c r="G10" s="1166" t="s">
        <v>479</v>
      </c>
      <c r="H10" s="1167"/>
      <c r="I10" s="1167"/>
      <c r="J10" s="1168"/>
      <c r="K10" s="269">
        <v>156750</v>
      </c>
      <c r="L10" s="270">
        <v>12090</v>
      </c>
      <c r="M10" s="271">
        <v>10096</v>
      </c>
      <c r="N10" s="272">
        <v>19.8</v>
      </c>
    </row>
    <row r="11" spans="1:16" ht="13.5" customHeight="1">
      <c r="A11" s="250"/>
      <c r="B11" s="246"/>
      <c r="C11" s="246"/>
      <c r="D11" s="246"/>
      <c r="E11" s="246"/>
      <c r="F11" s="246"/>
      <c r="G11" s="1166" t="s">
        <v>480</v>
      </c>
      <c r="H11" s="1167"/>
      <c r="I11" s="1167"/>
      <c r="J11" s="1168"/>
      <c r="K11" s="269">
        <v>268226</v>
      </c>
      <c r="L11" s="270">
        <v>20688</v>
      </c>
      <c r="M11" s="271">
        <v>13592</v>
      </c>
      <c r="N11" s="272">
        <v>52.2</v>
      </c>
    </row>
    <row r="12" spans="1:16" ht="13.5" customHeight="1">
      <c r="A12" s="250"/>
      <c r="B12" s="246"/>
      <c r="C12" s="246"/>
      <c r="D12" s="246"/>
      <c r="E12" s="246"/>
      <c r="F12" s="246"/>
      <c r="G12" s="1166" t="s">
        <v>481</v>
      </c>
      <c r="H12" s="1167"/>
      <c r="I12" s="1167"/>
      <c r="J12" s="1168"/>
      <c r="K12" s="269" t="s">
        <v>482</v>
      </c>
      <c r="L12" s="270" t="s">
        <v>482</v>
      </c>
      <c r="M12" s="271">
        <v>962</v>
      </c>
      <c r="N12" s="272" t="s">
        <v>482</v>
      </c>
    </row>
    <row r="13" spans="1:16" ht="13.5" customHeight="1">
      <c r="A13" s="250"/>
      <c r="B13" s="246"/>
      <c r="C13" s="246"/>
      <c r="D13" s="246"/>
      <c r="E13" s="246"/>
      <c r="F13" s="246"/>
      <c r="G13" s="1166" t="s">
        <v>483</v>
      </c>
      <c r="H13" s="1167"/>
      <c r="I13" s="1167"/>
      <c r="J13" s="1168"/>
      <c r="K13" s="269" t="s">
        <v>482</v>
      </c>
      <c r="L13" s="270" t="s">
        <v>482</v>
      </c>
      <c r="M13" s="271">
        <v>34</v>
      </c>
      <c r="N13" s="272" t="s">
        <v>482</v>
      </c>
    </row>
    <row r="14" spans="1:16" ht="13.5" customHeight="1">
      <c r="A14" s="250"/>
      <c r="B14" s="246"/>
      <c r="C14" s="246"/>
      <c r="D14" s="246"/>
      <c r="E14" s="246"/>
      <c r="F14" s="246"/>
      <c r="G14" s="1166" t="s">
        <v>484</v>
      </c>
      <c r="H14" s="1167"/>
      <c r="I14" s="1167"/>
      <c r="J14" s="1168"/>
      <c r="K14" s="269">
        <v>97056</v>
      </c>
      <c r="L14" s="270">
        <v>7486</v>
      </c>
      <c r="M14" s="271">
        <v>3922</v>
      </c>
      <c r="N14" s="272">
        <v>90.9</v>
      </c>
    </row>
    <row r="15" spans="1:16" ht="13.5" customHeight="1">
      <c r="A15" s="250"/>
      <c r="B15" s="246"/>
      <c r="C15" s="246"/>
      <c r="D15" s="246"/>
      <c r="E15" s="246"/>
      <c r="F15" s="246"/>
      <c r="G15" s="1166" t="s">
        <v>485</v>
      </c>
      <c r="H15" s="1167"/>
      <c r="I15" s="1167"/>
      <c r="J15" s="1168"/>
      <c r="K15" s="269">
        <v>57090</v>
      </c>
      <c r="L15" s="270">
        <v>4403</v>
      </c>
      <c r="M15" s="271">
        <v>1815</v>
      </c>
      <c r="N15" s="272">
        <v>142.6</v>
      </c>
    </row>
    <row r="16" spans="1:16">
      <c r="A16" s="250"/>
      <c r="B16" s="246"/>
      <c r="C16" s="246"/>
      <c r="D16" s="246"/>
      <c r="E16" s="246"/>
      <c r="F16" s="246"/>
      <c r="G16" s="1169" t="s">
        <v>486</v>
      </c>
      <c r="H16" s="1170"/>
      <c r="I16" s="1170"/>
      <c r="J16" s="1171"/>
      <c r="K16" s="270">
        <v>-204693</v>
      </c>
      <c r="L16" s="270">
        <v>-15788</v>
      </c>
      <c r="M16" s="271">
        <v>-9409</v>
      </c>
      <c r="N16" s="272">
        <v>67.8</v>
      </c>
    </row>
    <row r="17" spans="1:16">
      <c r="A17" s="250"/>
      <c r="B17" s="246"/>
      <c r="C17" s="246"/>
      <c r="D17" s="246"/>
      <c r="E17" s="246"/>
      <c r="F17" s="246"/>
      <c r="G17" s="1169" t="s">
        <v>170</v>
      </c>
      <c r="H17" s="1170"/>
      <c r="I17" s="1170"/>
      <c r="J17" s="1171"/>
      <c r="K17" s="270">
        <v>1726866</v>
      </c>
      <c r="L17" s="270">
        <v>133194</v>
      </c>
      <c r="M17" s="271">
        <v>106699</v>
      </c>
      <c r="N17" s="272">
        <v>24.8</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487</v>
      </c>
      <c r="H19" s="246"/>
      <c r="I19" s="246"/>
      <c r="J19" s="246"/>
      <c r="K19" s="246"/>
      <c r="L19" s="246"/>
      <c r="M19" s="246"/>
      <c r="N19" s="246"/>
    </row>
    <row r="20" spans="1:16">
      <c r="A20" s="250"/>
      <c r="B20" s="246"/>
      <c r="C20" s="246"/>
      <c r="D20" s="246"/>
      <c r="E20" s="246"/>
      <c r="F20" s="246"/>
      <c r="G20" s="274"/>
      <c r="H20" s="275"/>
      <c r="I20" s="275"/>
      <c r="J20" s="276"/>
      <c r="K20" s="277" t="s">
        <v>488</v>
      </c>
      <c r="L20" s="278" t="s">
        <v>489</v>
      </c>
      <c r="M20" s="279" t="s">
        <v>490</v>
      </c>
      <c r="N20" s="280"/>
    </row>
    <row r="21" spans="1:16" s="286" customFormat="1">
      <c r="A21" s="281"/>
      <c r="B21" s="251"/>
      <c r="C21" s="251"/>
      <c r="D21" s="251"/>
      <c r="E21" s="251"/>
      <c r="F21" s="251"/>
      <c r="G21" s="1163" t="s">
        <v>491</v>
      </c>
      <c r="H21" s="1164"/>
      <c r="I21" s="1164"/>
      <c r="J21" s="1165"/>
      <c r="K21" s="282">
        <v>11.8</v>
      </c>
      <c r="L21" s="283">
        <v>9.99</v>
      </c>
      <c r="M21" s="284">
        <v>1.81</v>
      </c>
      <c r="N21" s="251"/>
      <c r="O21" s="285"/>
      <c r="P21" s="281"/>
    </row>
    <row r="22" spans="1:16" s="286" customFormat="1">
      <c r="A22" s="281"/>
      <c r="B22" s="251"/>
      <c r="C22" s="251"/>
      <c r="D22" s="251"/>
      <c r="E22" s="251"/>
      <c r="F22" s="251"/>
      <c r="G22" s="1163" t="s">
        <v>492</v>
      </c>
      <c r="H22" s="1164"/>
      <c r="I22" s="1164"/>
      <c r="J22" s="1165"/>
      <c r="K22" s="287">
        <v>97.1</v>
      </c>
      <c r="L22" s="288">
        <v>96.4</v>
      </c>
      <c r="M22" s="289">
        <v>0.7</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493</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494</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495</v>
      </c>
      <c r="H29" s="251"/>
      <c r="I29" s="251"/>
      <c r="J29" s="251"/>
      <c r="K29" s="246"/>
      <c r="L29" s="246"/>
      <c r="M29" s="246"/>
      <c r="N29" s="246"/>
      <c r="O29" s="295"/>
    </row>
    <row r="30" spans="1:16">
      <c r="A30" s="250"/>
      <c r="B30" s="246"/>
      <c r="C30" s="246"/>
      <c r="D30" s="246"/>
      <c r="E30" s="246"/>
      <c r="F30" s="246"/>
      <c r="G30" s="253"/>
      <c r="H30" s="254"/>
      <c r="I30" s="254"/>
      <c r="J30" s="255"/>
      <c r="K30" s="1152" t="s">
        <v>473</v>
      </c>
      <c r="L30" s="256"/>
      <c r="M30" s="257" t="s">
        <v>474</v>
      </c>
      <c r="N30" s="258"/>
    </row>
    <row r="31" spans="1:16">
      <c r="A31" s="250"/>
      <c r="B31" s="246"/>
      <c r="C31" s="246"/>
      <c r="D31" s="246"/>
      <c r="E31" s="246"/>
      <c r="F31" s="246"/>
      <c r="G31" s="259"/>
      <c r="H31" s="260"/>
      <c r="I31" s="260"/>
      <c r="J31" s="261"/>
      <c r="K31" s="1153"/>
      <c r="L31" s="262" t="s">
        <v>475</v>
      </c>
      <c r="M31" s="263" t="s">
        <v>476</v>
      </c>
      <c r="N31" s="264" t="s">
        <v>477</v>
      </c>
    </row>
    <row r="32" spans="1:16" ht="27" customHeight="1">
      <c r="A32" s="250"/>
      <c r="B32" s="246"/>
      <c r="C32" s="246"/>
      <c r="D32" s="246"/>
      <c r="E32" s="246"/>
      <c r="F32" s="246"/>
      <c r="G32" s="1154" t="s">
        <v>496</v>
      </c>
      <c r="H32" s="1155"/>
      <c r="I32" s="1155"/>
      <c r="J32" s="1156"/>
      <c r="K32" s="296">
        <v>1614634</v>
      </c>
      <c r="L32" s="296">
        <v>124538</v>
      </c>
      <c r="M32" s="297">
        <v>51894</v>
      </c>
      <c r="N32" s="298">
        <v>140</v>
      </c>
    </row>
    <row r="33" spans="1:16" ht="13.5" customHeight="1">
      <c r="A33" s="250"/>
      <c r="B33" s="246"/>
      <c r="C33" s="246"/>
      <c r="D33" s="246"/>
      <c r="E33" s="246"/>
      <c r="F33" s="246"/>
      <c r="G33" s="1154" t="s">
        <v>497</v>
      </c>
      <c r="H33" s="1155"/>
      <c r="I33" s="1155"/>
      <c r="J33" s="1156"/>
      <c r="K33" s="296" t="s">
        <v>482</v>
      </c>
      <c r="L33" s="296" t="s">
        <v>482</v>
      </c>
      <c r="M33" s="297" t="s">
        <v>482</v>
      </c>
      <c r="N33" s="298" t="s">
        <v>482</v>
      </c>
    </row>
    <row r="34" spans="1:16" ht="27" customHeight="1">
      <c r="A34" s="250"/>
      <c r="B34" s="246"/>
      <c r="C34" s="246"/>
      <c r="D34" s="246"/>
      <c r="E34" s="246"/>
      <c r="F34" s="246"/>
      <c r="G34" s="1154" t="s">
        <v>498</v>
      </c>
      <c r="H34" s="1155"/>
      <c r="I34" s="1155"/>
      <c r="J34" s="1156"/>
      <c r="K34" s="296" t="s">
        <v>482</v>
      </c>
      <c r="L34" s="296" t="s">
        <v>482</v>
      </c>
      <c r="M34" s="297">
        <v>10</v>
      </c>
      <c r="N34" s="298" t="s">
        <v>482</v>
      </c>
    </row>
    <row r="35" spans="1:16" ht="27" customHeight="1">
      <c r="A35" s="250"/>
      <c r="B35" s="246"/>
      <c r="C35" s="246"/>
      <c r="D35" s="246"/>
      <c r="E35" s="246"/>
      <c r="F35" s="246"/>
      <c r="G35" s="1154" t="s">
        <v>499</v>
      </c>
      <c r="H35" s="1155"/>
      <c r="I35" s="1155"/>
      <c r="J35" s="1156"/>
      <c r="K35" s="296">
        <v>129557</v>
      </c>
      <c r="L35" s="296">
        <v>9993</v>
      </c>
      <c r="M35" s="297">
        <v>15077</v>
      </c>
      <c r="N35" s="298">
        <v>-33.700000000000003</v>
      </c>
    </row>
    <row r="36" spans="1:16" ht="27" customHeight="1">
      <c r="A36" s="250"/>
      <c r="B36" s="246"/>
      <c r="C36" s="246"/>
      <c r="D36" s="246"/>
      <c r="E36" s="246"/>
      <c r="F36" s="246"/>
      <c r="G36" s="1154" t="s">
        <v>500</v>
      </c>
      <c r="H36" s="1155"/>
      <c r="I36" s="1155"/>
      <c r="J36" s="1156"/>
      <c r="K36" s="296" t="s">
        <v>482</v>
      </c>
      <c r="L36" s="296" t="s">
        <v>482</v>
      </c>
      <c r="M36" s="297">
        <v>4066</v>
      </c>
      <c r="N36" s="298" t="s">
        <v>482</v>
      </c>
    </row>
    <row r="37" spans="1:16" ht="13.5" customHeight="1">
      <c r="A37" s="250"/>
      <c r="B37" s="246"/>
      <c r="C37" s="246"/>
      <c r="D37" s="246"/>
      <c r="E37" s="246"/>
      <c r="F37" s="246"/>
      <c r="G37" s="1154" t="s">
        <v>501</v>
      </c>
      <c r="H37" s="1155"/>
      <c r="I37" s="1155"/>
      <c r="J37" s="1156"/>
      <c r="K37" s="296">
        <v>80183</v>
      </c>
      <c r="L37" s="296">
        <v>6185</v>
      </c>
      <c r="M37" s="297">
        <v>901</v>
      </c>
      <c r="N37" s="298">
        <v>586.5</v>
      </c>
    </row>
    <row r="38" spans="1:16" ht="27" customHeight="1">
      <c r="A38" s="250"/>
      <c r="B38" s="246"/>
      <c r="C38" s="246"/>
      <c r="D38" s="246"/>
      <c r="E38" s="246"/>
      <c r="F38" s="246"/>
      <c r="G38" s="1157" t="s">
        <v>502</v>
      </c>
      <c r="H38" s="1158"/>
      <c r="I38" s="1158"/>
      <c r="J38" s="1159"/>
      <c r="K38" s="299">
        <v>254</v>
      </c>
      <c r="L38" s="299">
        <v>20</v>
      </c>
      <c r="M38" s="300">
        <v>5</v>
      </c>
      <c r="N38" s="301">
        <v>300</v>
      </c>
      <c r="O38" s="295"/>
    </row>
    <row r="39" spans="1:16">
      <c r="A39" s="250"/>
      <c r="B39" s="246"/>
      <c r="C39" s="246"/>
      <c r="D39" s="246"/>
      <c r="E39" s="246"/>
      <c r="F39" s="246"/>
      <c r="G39" s="1157" t="s">
        <v>503</v>
      </c>
      <c r="H39" s="1158"/>
      <c r="I39" s="1158"/>
      <c r="J39" s="1159"/>
      <c r="K39" s="302">
        <v>-60332</v>
      </c>
      <c r="L39" s="302">
        <v>-4653</v>
      </c>
      <c r="M39" s="303">
        <v>-2383</v>
      </c>
      <c r="N39" s="304">
        <v>95.3</v>
      </c>
      <c r="O39" s="295"/>
    </row>
    <row r="40" spans="1:16" ht="27" customHeight="1">
      <c r="A40" s="250"/>
      <c r="B40" s="246"/>
      <c r="C40" s="246"/>
      <c r="D40" s="246"/>
      <c r="E40" s="246"/>
      <c r="F40" s="246"/>
      <c r="G40" s="1154" t="s">
        <v>504</v>
      </c>
      <c r="H40" s="1155"/>
      <c r="I40" s="1155"/>
      <c r="J40" s="1156"/>
      <c r="K40" s="302">
        <v>-1071698</v>
      </c>
      <c r="L40" s="302">
        <v>-82661</v>
      </c>
      <c r="M40" s="303">
        <v>-48190</v>
      </c>
      <c r="N40" s="304">
        <v>71.5</v>
      </c>
      <c r="O40" s="295"/>
    </row>
    <row r="41" spans="1:16">
      <c r="A41" s="250"/>
      <c r="B41" s="246"/>
      <c r="C41" s="246"/>
      <c r="D41" s="246"/>
      <c r="E41" s="246"/>
      <c r="F41" s="246"/>
      <c r="G41" s="1160" t="s">
        <v>282</v>
      </c>
      <c r="H41" s="1161"/>
      <c r="I41" s="1161"/>
      <c r="J41" s="1162"/>
      <c r="K41" s="296">
        <v>692598</v>
      </c>
      <c r="L41" s="302">
        <v>53421</v>
      </c>
      <c r="M41" s="303">
        <v>21380</v>
      </c>
      <c r="N41" s="304">
        <v>149.9</v>
      </c>
      <c r="O41" s="295"/>
    </row>
    <row r="42" spans="1:16">
      <c r="A42" s="250"/>
      <c r="B42" s="246"/>
      <c r="C42" s="246"/>
      <c r="D42" s="246"/>
      <c r="E42" s="246"/>
      <c r="F42" s="246"/>
      <c r="G42" s="305" t="s">
        <v>505</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506</v>
      </c>
      <c r="B47" s="246"/>
      <c r="C47" s="246"/>
      <c r="D47" s="246"/>
      <c r="E47" s="246"/>
      <c r="F47" s="246"/>
      <c r="G47" s="246"/>
      <c r="H47" s="246"/>
      <c r="I47" s="246"/>
      <c r="J47" s="246"/>
      <c r="K47" s="246"/>
      <c r="L47" s="246"/>
      <c r="M47" s="246"/>
      <c r="N47" s="246"/>
    </row>
    <row r="48" spans="1:16">
      <c r="A48" s="250"/>
      <c r="B48" s="246"/>
      <c r="C48" s="246"/>
      <c r="D48" s="246"/>
      <c r="E48" s="246"/>
      <c r="F48" s="246"/>
      <c r="G48" s="310" t="s">
        <v>507</v>
      </c>
      <c r="H48" s="310"/>
      <c r="I48" s="310"/>
      <c r="J48" s="310"/>
      <c r="K48" s="310"/>
      <c r="L48" s="310"/>
      <c r="M48" s="311"/>
      <c r="N48" s="310"/>
    </row>
    <row r="49" spans="1:14" ht="13.5" customHeight="1">
      <c r="A49" s="250"/>
      <c r="B49" s="246"/>
      <c r="C49" s="246"/>
      <c r="D49" s="246"/>
      <c r="E49" s="246"/>
      <c r="F49" s="246"/>
      <c r="G49" s="312"/>
      <c r="H49" s="313"/>
      <c r="I49" s="1147" t="s">
        <v>473</v>
      </c>
      <c r="J49" s="1149" t="s">
        <v>508</v>
      </c>
      <c r="K49" s="1150"/>
      <c r="L49" s="1150"/>
      <c r="M49" s="1150"/>
      <c r="N49" s="1151"/>
    </row>
    <row r="50" spans="1:14">
      <c r="A50" s="250"/>
      <c r="B50" s="246"/>
      <c r="C50" s="246"/>
      <c r="D50" s="246"/>
      <c r="E50" s="246"/>
      <c r="F50" s="246"/>
      <c r="G50" s="314"/>
      <c r="H50" s="315"/>
      <c r="I50" s="1148"/>
      <c r="J50" s="316" t="s">
        <v>509</v>
      </c>
      <c r="K50" s="317" t="s">
        <v>510</v>
      </c>
      <c r="L50" s="318" t="s">
        <v>511</v>
      </c>
      <c r="M50" s="319" t="s">
        <v>512</v>
      </c>
      <c r="N50" s="320" t="s">
        <v>513</v>
      </c>
    </row>
    <row r="51" spans="1:14">
      <c r="A51" s="250"/>
      <c r="B51" s="246"/>
      <c r="C51" s="246"/>
      <c r="D51" s="246"/>
      <c r="E51" s="246"/>
      <c r="F51" s="246"/>
      <c r="G51" s="312" t="s">
        <v>514</v>
      </c>
      <c r="H51" s="313"/>
      <c r="I51" s="321">
        <v>1453832</v>
      </c>
      <c r="J51" s="322">
        <v>107588</v>
      </c>
      <c r="K51" s="323">
        <v>14.4</v>
      </c>
      <c r="L51" s="324">
        <v>66496</v>
      </c>
      <c r="M51" s="325">
        <v>-6.2</v>
      </c>
      <c r="N51" s="326">
        <v>20.6</v>
      </c>
    </row>
    <row r="52" spans="1:14">
      <c r="A52" s="250"/>
      <c r="B52" s="246"/>
      <c r="C52" s="246"/>
      <c r="D52" s="246"/>
      <c r="E52" s="246"/>
      <c r="F52" s="246"/>
      <c r="G52" s="327"/>
      <c r="H52" s="328" t="s">
        <v>515</v>
      </c>
      <c r="I52" s="329">
        <v>823428</v>
      </c>
      <c r="J52" s="330">
        <v>60936</v>
      </c>
      <c r="K52" s="331">
        <v>2.2000000000000002</v>
      </c>
      <c r="L52" s="332">
        <v>36530</v>
      </c>
      <c r="M52" s="333">
        <v>-8.4</v>
      </c>
      <c r="N52" s="334">
        <v>10.6</v>
      </c>
    </row>
    <row r="53" spans="1:14">
      <c r="A53" s="250"/>
      <c r="B53" s="246"/>
      <c r="C53" s="246"/>
      <c r="D53" s="246"/>
      <c r="E53" s="246"/>
      <c r="F53" s="246"/>
      <c r="G53" s="312" t="s">
        <v>516</v>
      </c>
      <c r="H53" s="313"/>
      <c r="I53" s="321">
        <v>1175443</v>
      </c>
      <c r="J53" s="322">
        <v>87051</v>
      </c>
      <c r="K53" s="323">
        <v>-19.100000000000001</v>
      </c>
      <c r="L53" s="324">
        <v>82748</v>
      </c>
      <c r="M53" s="325">
        <v>24.4</v>
      </c>
      <c r="N53" s="326">
        <v>-43.5</v>
      </c>
    </row>
    <row r="54" spans="1:14">
      <c r="A54" s="250"/>
      <c r="B54" s="246"/>
      <c r="C54" s="246"/>
      <c r="D54" s="246"/>
      <c r="E54" s="246"/>
      <c r="F54" s="246"/>
      <c r="G54" s="327"/>
      <c r="H54" s="328" t="s">
        <v>515</v>
      </c>
      <c r="I54" s="329">
        <v>783955</v>
      </c>
      <c r="J54" s="330">
        <v>58058</v>
      </c>
      <c r="K54" s="331">
        <v>-4.7</v>
      </c>
      <c r="L54" s="332">
        <v>44732</v>
      </c>
      <c r="M54" s="333">
        <v>22.5</v>
      </c>
      <c r="N54" s="334">
        <v>-27.2</v>
      </c>
    </row>
    <row r="55" spans="1:14">
      <c r="A55" s="250"/>
      <c r="B55" s="246"/>
      <c r="C55" s="246"/>
      <c r="D55" s="246"/>
      <c r="E55" s="246"/>
      <c r="F55" s="246"/>
      <c r="G55" s="312" t="s">
        <v>517</v>
      </c>
      <c r="H55" s="313"/>
      <c r="I55" s="321">
        <v>1123269</v>
      </c>
      <c r="J55" s="322">
        <v>84361</v>
      </c>
      <c r="K55" s="323">
        <v>-3.1</v>
      </c>
      <c r="L55" s="324">
        <v>91837</v>
      </c>
      <c r="M55" s="325">
        <v>11</v>
      </c>
      <c r="N55" s="326">
        <v>-14.1</v>
      </c>
    </row>
    <row r="56" spans="1:14">
      <c r="A56" s="250"/>
      <c r="B56" s="246"/>
      <c r="C56" s="246"/>
      <c r="D56" s="246"/>
      <c r="E56" s="246"/>
      <c r="F56" s="246"/>
      <c r="G56" s="327"/>
      <c r="H56" s="328" t="s">
        <v>515</v>
      </c>
      <c r="I56" s="329">
        <v>865645</v>
      </c>
      <c r="J56" s="330">
        <v>65013</v>
      </c>
      <c r="K56" s="331">
        <v>12</v>
      </c>
      <c r="L56" s="332">
        <v>54439</v>
      </c>
      <c r="M56" s="333">
        <v>21.7</v>
      </c>
      <c r="N56" s="334">
        <v>-9.6999999999999993</v>
      </c>
    </row>
    <row r="57" spans="1:14">
      <c r="A57" s="250"/>
      <c r="B57" s="246"/>
      <c r="C57" s="246"/>
      <c r="D57" s="246"/>
      <c r="E57" s="246"/>
      <c r="F57" s="246"/>
      <c r="G57" s="312" t="s">
        <v>518</v>
      </c>
      <c r="H57" s="313"/>
      <c r="I57" s="321">
        <v>904855</v>
      </c>
      <c r="J57" s="322">
        <v>68748</v>
      </c>
      <c r="K57" s="323">
        <v>-18.5</v>
      </c>
      <c r="L57" s="324">
        <v>75972</v>
      </c>
      <c r="M57" s="325">
        <v>-17.3</v>
      </c>
      <c r="N57" s="326">
        <v>-1.2</v>
      </c>
    </row>
    <row r="58" spans="1:14">
      <c r="A58" s="250"/>
      <c r="B58" s="246"/>
      <c r="C58" s="246"/>
      <c r="D58" s="246"/>
      <c r="E58" s="246"/>
      <c r="F58" s="246"/>
      <c r="G58" s="327"/>
      <c r="H58" s="328" t="s">
        <v>515</v>
      </c>
      <c r="I58" s="329">
        <v>541989</v>
      </c>
      <c r="J58" s="330">
        <v>41178</v>
      </c>
      <c r="K58" s="331">
        <v>-36.700000000000003</v>
      </c>
      <c r="L58" s="332">
        <v>40712</v>
      </c>
      <c r="M58" s="333">
        <v>-25.2</v>
      </c>
      <c r="N58" s="334">
        <v>-11.5</v>
      </c>
    </row>
    <row r="59" spans="1:14">
      <c r="A59" s="250"/>
      <c r="B59" s="246"/>
      <c r="C59" s="246"/>
      <c r="D59" s="246"/>
      <c r="E59" s="246"/>
      <c r="F59" s="246"/>
      <c r="G59" s="312" t="s">
        <v>519</v>
      </c>
      <c r="H59" s="313"/>
      <c r="I59" s="321">
        <v>1252015</v>
      </c>
      <c r="J59" s="322">
        <v>96569</v>
      </c>
      <c r="K59" s="323">
        <v>40.5</v>
      </c>
      <c r="L59" s="324">
        <v>79466</v>
      </c>
      <c r="M59" s="325">
        <v>4.5999999999999996</v>
      </c>
      <c r="N59" s="326">
        <v>35.9</v>
      </c>
    </row>
    <row r="60" spans="1:14">
      <c r="A60" s="250"/>
      <c r="B60" s="246"/>
      <c r="C60" s="246"/>
      <c r="D60" s="246"/>
      <c r="E60" s="246"/>
      <c r="F60" s="246"/>
      <c r="G60" s="327"/>
      <c r="H60" s="328" t="s">
        <v>515</v>
      </c>
      <c r="I60" s="335">
        <v>722544</v>
      </c>
      <c r="J60" s="330">
        <v>55730</v>
      </c>
      <c r="K60" s="331">
        <v>35.299999999999997</v>
      </c>
      <c r="L60" s="332">
        <v>44645</v>
      </c>
      <c r="M60" s="333">
        <v>9.6999999999999993</v>
      </c>
      <c r="N60" s="334">
        <v>25.6</v>
      </c>
    </row>
    <row r="61" spans="1:14">
      <c r="A61" s="250"/>
      <c r="B61" s="246"/>
      <c r="C61" s="246"/>
      <c r="D61" s="246"/>
      <c r="E61" s="246"/>
      <c r="F61" s="246"/>
      <c r="G61" s="312" t="s">
        <v>520</v>
      </c>
      <c r="H61" s="336"/>
      <c r="I61" s="337">
        <v>1181883</v>
      </c>
      <c r="J61" s="338">
        <v>88863</v>
      </c>
      <c r="K61" s="339">
        <v>2.8</v>
      </c>
      <c r="L61" s="340">
        <v>79304</v>
      </c>
      <c r="M61" s="341">
        <v>3.3</v>
      </c>
      <c r="N61" s="326">
        <v>-0.5</v>
      </c>
    </row>
    <row r="62" spans="1:14">
      <c r="A62" s="250"/>
      <c r="B62" s="246"/>
      <c r="C62" s="246"/>
      <c r="D62" s="246"/>
      <c r="E62" s="246"/>
      <c r="F62" s="246"/>
      <c r="G62" s="327"/>
      <c r="H62" s="328" t="s">
        <v>515</v>
      </c>
      <c r="I62" s="329">
        <v>747512</v>
      </c>
      <c r="J62" s="330">
        <v>56183</v>
      </c>
      <c r="K62" s="331">
        <v>1.6</v>
      </c>
      <c r="L62" s="332">
        <v>44212</v>
      </c>
      <c r="M62" s="333">
        <v>4.0999999999999996</v>
      </c>
      <c r="N62" s="334">
        <v>-2.5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522</v>
      </c>
      <c r="G46" s="8" t="s">
        <v>523</v>
      </c>
      <c r="H46" s="8" t="s">
        <v>524</v>
      </c>
      <c r="I46" s="8" t="s">
        <v>525</v>
      </c>
      <c r="J46" s="9" t="s">
        <v>526</v>
      </c>
    </row>
    <row r="47" spans="2:10" ht="57.75" customHeight="1">
      <c r="B47" s="10"/>
      <c r="C47" s="1172" t="s">
        <v>3</v>
      </c>
      <c r="D47" s="1172"/>
      <c r="E47" s="1173"/>
      <c r="F47" s="11">
        <v>16.38</v>
      </c>
      <c r="G47" s="12">
        <v>21.8</v>
      </c>
      <c r="H47" s="12">
        <v>24.53</v>
      </c>
      <c r="I47" s="12">
        <v>26.25</v>
      </c>
      <c r="J47" s="13">
        <v>34.270000000000003</v>
      </c>
    </row>
    <row r="48" spans="2:10" ht="57.75" customHeight="1">
      <c r="B48" s="14"/>
      <c r="C48" s="1174" t="s">
        <v>4</v>
      </c>
      <c r="D48" s="1174"/>
      <c r="E48" s="1175"/>
      <c r="F48" s="15">
        <v>4.8899999999999997</v>
      </c>
      <c r="G48" s="16">
        <v>6.43</v>
      </c>
      <c r="H48" s="16">
        <v>4.7</v>
      </c>
      <c r="I48" s="16">
        <v>7.76</v>
      </c>
      <c r="J48" s="17">
        <v>6.66</v>
      </c>
    </row>
    <row r="49" spans="2:10" ht="57.75" customHeight="1" thickBot="1">
      <c r="B49" s="18"/>
      <c r="C49" s="1176" t="s">
        <v>5</v>
      </c>
      <c r="D49" s="1176"/>
      <c r="E49" s="1177"/>
      <c r="F49" s="19">
        <v>4.4800000000000004</v>
      </c>
      <c r="G49" s="20">
        <v>6.44</v>
      </c>
      <c r="H49" s="20">
        <v>0.19</v>
      </c>
      <c r="I49" s="20">
        <v>5.12</v>
      </c>
      <c r="J49" s="21">
        <v>6.49</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2018-03-09T04:33:29Z</cp:lastPrinted>
  <dcterms:created xsi:type="dcterms:W3CDTF">2018-01-24T06:43:30Z</dcterms:created>
  <dcterms:modified xsi:type="dcterms:W3CDTF">2018-11-29T00:24:25Z</dcterms:modified>
  <cp:category/>
</cp:coreProperties>
</file>