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j300083\共有（小畑）\42 普通会計決算統計総括\H29\27-2  【国照会】平成28年度財政状況資料集の作成及び提出について\06 平成２８年度財政状況資料集の再分析\03-01 公表用様式\"/>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AF88" i="11" l="1"/>
  <c r="AU63" i="11"/>
  <c r="AP63" i="11"/>
  <c r="AF63" i="11"/>
  <c r="AP23" i="11" l="1"/>
  <c r="AF23" i="11"/>
  <c r="AA23" i="11"/>
  <c r="V23" i="11"/>
  <c r="Q23" i="11"/>
  <c r="BG36" i="9" l="1"/>
  <c r="BG35" i="9"/>
  <c r="BG34"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E41" i="9"/>
  <c r="AM41" i="9"/>
  <c r="U41" i="9"/>
  <c r="C41" i="9"/>
  <c r="BE40" i="9"/>
  <c r="AM40" i="9"/>
  <c r="U40" i="9"/>
  <c r="C40" i="9"/>
  <c r="BE39" i="9"/>
  <c r="AM39" i="9"/>
  <c r="C39" i="9"/>
  <c r="BE38" i="9"/>
  <c r="AM38" i="9"/>
  <c r="C38" i="9"/>
  <c r="BE37" i="9"/>
  <c r="AM37" i="9"/>
  <c r="C37" i="9"/>
  <c r="AM36" i="9"/>
  <c r="C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U39" i="9" s="1"/>
  <c r="AM34" i="9" l="1"/>
  <c r="BE34" i="9"/>
  <c r="BE35" i="9" s="1"/>
  <c r="BE36" i="9" s="1"/>
  <c r="BW34" i="9" l="1"/>
  <c r="BW35" i="9" s="1"/>
  <c r="BW36" i="9" s="1"/>
  <c r="BW37" i="9" s="1"/>
  <c r="BW38" i="9" s="1"/>
  <c r="BW39" i="9" s="1"/>
  <c r="BW40" i="9" s="1"/>
  <c r="BW41"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<sst xmlns="http://schemas.openxmlformats.org/spreadsheetml/2006/main" count="1118" uniqueCount="581">
  <si>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</si>
  <si>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</si>
  <si>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</si>
  <si>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</si>
  <si>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</si>
  <si>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</si>
  <si>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</si>
  <si>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</si>
  <si>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</si>
  <si>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</si>
  <si>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</si>
  <si>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</si>
  <si>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</si>
  <si>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</si>
  <si>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</si>
  <si>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</si>
  <si>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</si>
  <si>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</si>
  <si>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</si>
  <si>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</si>
  <si>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</si>
  <si>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</si>
  <si>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</si>
  <si>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</si>
  <si>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</si>
  <si>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</si>
  <si>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</si>
  <si>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</si>
  <si>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</si>
  <si>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</si>
  <si>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</si>
  <si>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</si>
  <si>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</si>
  <si>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</si>
  <si>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</si>
  <si>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</si>
  <si>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</si>
  <si>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</si>
  <si>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</si>
  <si>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</si>
  <si>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</si>
  <si>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</si>
  <si>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</si>
  <si>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</si>
  <si>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</si>
  <si>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</si>
  <si>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</si>
  <si>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</si>
  <si>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</si>
  <si>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</si>
  <si>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</si>
  <si>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</si>
  <si>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</si>
  <si>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</si>
  <si>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</si>
  <si>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</si>
  <si>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</si>
  <si>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</si>
  <si>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</si>
  <si>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</si>
  <si>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</si>
  <si>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</si>
  <si>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</si>
  <si>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</si>
  <si>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</si>
  <si>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</si>
  <si>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</si>
  <si>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</si>
  <si>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</si>
  <si>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</si>
  <si>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</si>
  <si>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</si>
  <si>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</si>
  <si>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</si>
  <si>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</si>
  <si>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</si>
  <si>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</si>
  <si>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</si>
  <si>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</si>
  <si>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</si>
  <si>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</si>
  <si>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</si>
  <si>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奄美市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</si>
  <si>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</si>
  <si>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</si>
  <si>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</si>
  <si>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</si>
  <si>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</si>
  <si>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</si>
  <si>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</si>
  <si>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</si>
  <si>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</si>
  <si>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</si>
  <si>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</si>
  <si>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</si>
  <si>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</si>
  <si>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</si>
  <si>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</si>
  <si>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</si>
  <si>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</si>
  <si>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</si>
  <si>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</si>
  <si>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</si>
  <si>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</si>
  <si>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</si>
  <si>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</si>
  <si>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</si>
  <si>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</si>
  <si>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</si>
  <si>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</si>
  <si>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</si>
  <si>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</si>
  <si>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</si>
  <si>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</si>
  <si>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</si>
  <si>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</si>
  <si>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</si>
  <si>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</si>
  <si>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</si>
  <si>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</si>
  <si>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</si>
  <si>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</si>
  <si>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</si>
  <si>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</si>
  <si>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</si>
  <si>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</si>
  <si>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</si>
  <si>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</si>
  <si>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</si>
  <si>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</si>
  <si>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</si>
  <si>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</si>
  <si>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</si>
  <si>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</si>
  <si>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</si>
  <si>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</si>
  <si>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</si>
  <si>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</si>
  <si>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</si>
  <si>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</si>
  <si>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</si>
  <si>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</si>
  <si>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</si>
  <si>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</si>
  <si>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</si>
  <si>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</si>
  <si>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</si>
  <si>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</si>
  <si>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</si>
  <si>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</si>
  <si>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</si>
  <si>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</si>
  <si>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</si>
  <si>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</si>
  <si>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</si>
  <si>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</si>
  <si>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</si>
  <si>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</si>
  <si>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</si>
  <si>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</si>
  <si>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</si>
  <si>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</si>
  <si>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</si>
  <si>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</si>
  <si>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</si>
  <si>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</si>
  <si>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</si>
  <si>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</si>
  <si>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</si>
  <si>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</si>
  <si>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</si>
  <si>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</si>
  <si>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</si>
  <si>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</si>
  <si>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</si>
  <si>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</si>
  <si>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</si>
  <si>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</si>
  <si>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</si>
  <si>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</si>
  <si>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</si>
  <si>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</si>
  <si>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</si>
  <si>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</si>
  <si>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</si>
  <si>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</si>
  <si>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</si>
  <si>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</si>
  <si>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</si>
  <si>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</si>
  <si>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</si>
  <si>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</si>
  <si>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</si>
  <si>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</si>
  <si>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</si>
  <si>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鹿児島県奄美市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</si>
  <si>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</si>
  <si>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</si>
  <si>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</si>
  <si>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</si>
  <si>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</si>
  <si>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</si>
  <si>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</si>
  <si>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</si>
  <si>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</si>
  <si>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</si>
  <si>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</si>
  <si>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</si>
  <si>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</si>
  <si>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</si>
  <si>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</si>
  <si>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</si>
  <si>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</si>
  <si>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</si>
  <si>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</si>
  <si>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</si>
  <si>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</si>
  <si>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</si>
  <si>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</si>
  <si>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</si>
  <si>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</si>
  <si>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</si>
  <si>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</si>
  <si>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</si>
  <si>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</si>
  <si>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</si>
  <si>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</si>
  <si>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</si>
  <si>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</si>
  <si>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</si>
  <si>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</si>
  <si>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</si>
  <si>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</si>
  <si>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</si>
  <si>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</si>
  <si>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</si>
  <si>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</si>
  <si>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</si>
  <si>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</si>
  <si>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</si>
  <si>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</si>
  <si>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</si>
  <si>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</si>
  <si>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</si>
  <si>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</si>
  <si>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</si>
  <si>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</si>
  <si>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</si>
  <si>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</si>
  <si>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</si>
  <si>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</si>
  <si>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</si>
  <si>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</si>
  <si>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</si>
  <si>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</si>
  <si>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</si>
  <si>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</si>
  <si>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</si>
  <si>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</si>
  <si>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</si>
  <si>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</si>
  <si>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</si>
  <si>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</si>
  <si>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</si>
  <si>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</si>
  <si>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</si>
  <si>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</si>
  <si>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</si>
  <si>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</si>
  <si>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</si>
  <si>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</si>
  <si>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</si>
  <si>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</si>
  <si>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</si>
  <si>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</si>
  <si>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</si>
  <si>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</si>
  <si>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</si>
  <si>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</si>
  <si>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</si>
  <si>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</si>
  <si>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</si>
  <si>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</si>
  <si>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</si>
  <si>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</si>
  <si>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</si>
  <si>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</si>
  <si>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</si>
  <si>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</si>
  <si>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</si>
  <si>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</si>
  <si>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</si>
  <si>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</si>
  <si>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</si>
  <si>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</si>
  <si>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</si>
  <si>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</si>
  <si>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</si>
  <si>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</si>
  <si>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</si>
  <si>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</si>
  <si>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</si>
  <si>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</si>
  <si>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</si>
  <si>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</si>
  <si>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</si>
  <si>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</si>
  <si>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</si>
  <si>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</si>
  <si>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</si>
  <si>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</si>
  <si>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</si>
  <si>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</si>
  <si>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</si>
  <si>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</si>
  <si>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</si>
  <si>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と畜場</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</si>
  <si>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</si>
  <si>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</si>
  <si>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</si>
  <si>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</si>
  <si>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</si>
  <si>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</si>
  <si>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</si>
  <si>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</si>
  <si>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</si>
  <si>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</si>
  <si>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</si>
  <si>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</si>
  <si>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</si>
  <si>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</si>
  <si>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</si>
  <si>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</si>
  <si>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</si>
  <si>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</si>
  <si>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</si>
  <si>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</si>
  <si>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</si>
  <si>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</si>
  <si>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</si>
  <si>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</si>
  <si>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</si>
  <si>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</si>
  <si>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</si>
  <si>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鹿児島県奄美市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</si>
  <si>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</si>
  <si>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</si>
  <si>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</si>
  <si>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</si>
  <si>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</si>
  <si>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</si>
  <si>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</si>
  <si>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</si>
  <si>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</si>
  <si>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</si>
  <si>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</si>
  <si>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</si>
  <si>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</si>
  <si>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</si>
  <si>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</si>
  <si>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</si>
  <si>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</si>
  <si>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</si>
  <si>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</si>
  <si>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</si>
  <si>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奄美市ふるさと創生人材育成資金特別会計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</si>
  <si>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</si>
  <si>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</si>
  <si>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</si>
  <si>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</si>
  <si>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</si>
  <si>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</si>
  <si>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</si>
  <si>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</si>
  <si>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</si>
  <si>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</si>
  <si>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</si>
  <si>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</si>
  <si>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</si>
  <si>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奄美市国民健康保険事業特別会計</t>
    <phoneticPr fontId="5"/>
  </si>
  <si>
    <t>奄美市国民健康保険直営診療施設勘定特別会計</t>
    <phoneticPr fontId="5"/>
  </si>
  <si>
    <t>奄美市後期高齢者医療特別会計</t>
    <phoneticPr fontId="5"/>
  </si>
  <si>
    <t>奄美市介護保険事業特別会計</t>
    <phoneticPr fontId="5"/>
  </si>
  <si>
    <t>奄美市訪問看護特別会計（介護サービス）</t>
    <phoneticPr fontId="5"/>
  </si>
  <si>
    <t>奄美市交通災害共済特別会計</t>
    <phoneticPr fontId="5"/>
  </si>
  <si>
    <t>奄美市水道事業会計</t>
    <phoneticPr fontId="5"/>
  </si>
  <si>
    <t>法適用企業</t>
    <phoneticPr fontId="5"/>
  </si>
  <si>
    <t>奄美市公共下水道事業特別会計</t>
    <phoneticPr fontId="5"/>
  </si>
  <si>
    <t>法非適用企業</t>
    <phoneticPr fontId="5"/>
  </si>
  <si>
    <t>奄美市農業集落排水事業特別会計</t>
    <phoneticPr fontId="5"/>
  </si>
  <si>
    <t>奄美市と畜場特別会計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</si>
  <si>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</si>
  <si>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</si>
  <si>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</si>
  <si>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</si>
  <si>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</si>
  <si>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</si>
  <si>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</si>
  <si>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</si>
  <si>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</si>
  <si>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</si>
  <si>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</si>
  <si>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</si>
  <si>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</si>
  <si>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</si>
  <si>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</si>
  <si>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</si>
  <si>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</si>
  <si>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</si>
  <si>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</si>
  <si>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</si>
  <si>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</si>
  <si>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</si>
  <si>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</si>
  <si>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</si>
  <si>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</si>
  <si>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</si>
  <si>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</si>
  <si>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</si>
  <si>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</si>
  <si>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</si>
  <si>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</si>
  <si>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</si>
  <si>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</si>
  <si>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</si>
  <si>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</si>
  <si>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</si>
  <si>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</si>
  <si>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</si>
  <si>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</si>
  <si>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</si>
  <si>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</si>
  <si>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</si>
  <si>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</si>
  <si>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</si>
  <si>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</si>
  <si>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</si>
  <si>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</si>
  <si>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</si>
  <si>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</si>
  <si>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</si>
  <si>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</si>
  <si>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</si>
  <si>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</si>
  <si>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</si>
  <si>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</si>
  <si>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</si>
  <si>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</si>
  <si>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</si>
  <si>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</si>
  <si>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</si>
  <si>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</si>
  <si>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</si>
  <si>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</si>
  <si>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</si>
  <si>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</si>
  <si>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</si>
  <si>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</si>
  <si>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</si>
  <si>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</si>
  <si>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</si>
  <si>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</si>
  <si>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</si>
  <si>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</si>
  <si>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</si>
  <si>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</si>
  <si>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</si>
  <si>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</si>
  <si>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</si>
  <si>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</si>
  <si>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</si>
  <si>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</si>
  <si>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</si>
  <si>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</si>
  <si>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</si>
  <si>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</si>
  <si>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</si>
  <si>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</si>
  <si>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</si>
  <si>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</si>
  <si>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</si>
  <si>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</si>
  <si>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</si>
  <si>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</si>
  <si>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</si>
  <si>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</si>
  <si>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</si>
  <si>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</si>
  <si>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</si>
  <si>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</si>
  <si>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</si>
  <si>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</si>
  <si>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</si>
  <si>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</si>
  <si>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</si>
  <si>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</si>
  <si>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</si>
  <si>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</si>
  <si>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</si>
  <si>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</si>
  <si>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</si>
  <si>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</si>
  <si>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</si>
  <si>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</si>
  <si>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</si>
  <si>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</si>
  <si>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</si>
  <si>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</si>
  <si>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</si>
  <si>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</si>
  <si>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</si>
  <si>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</si>
  <si>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</si>
  <si>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</si>
  <si>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</si>
  <si>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</si>
  <si>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</si>
  <si>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</si>
  <si>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</si>
  <si>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</si>
  <si>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</si>
  <si>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</si>
  <si>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</si>
  <si>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</si>
  <si>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</si>
  <si>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</si>
  <si>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1.05</t>
  </si>
  <si>
    <t>▲ 0.86</t>
  </si>
  <si>
    <t>▲ 1.40</t>
  </si>
  <si>
    <t>奄美市国民健康保険事業特別会計</t>
  </si>
  <si>
    <t>▲ 3.98</t>
  </si>
  <si>
    <t>▲ 3.94</t>
  </si>
  <si>
    <t>▲ 4.71</t>
  </si>
  <si>
    <t>▲ 4.42</t>
  </si>
  <si>
    <t>▲ 3.35</t>
  </si>
  <si>
    <t>奄美市水道事業会計</t>
  </si>
  <si>
    <t>一般会計</t>
  </si>
  <si>
    <t>奄美市介護保険事業特別会計</t>
  </si>
  <si>
    <t>奄美市ふるさと創生人材育成資金特別会計</t>
  </si>
  <si>
    <t>奄美市公共下水道事業特別会計</t>
  </si>
  <si>
    <t>奄美市交通災害共済特別会計</t>
  </si>
  <si>
    <t>奄美市後期高齢者医療特別会計</t>
  </si>
  <si>
    <t>その他会計（赤字）</t>
  </si>
  <si>
    <t>その他会計（黒字）</t>
  </si>
  <si>
    <t>-</t>
    <phoneticPr fontId="2"/>
  </si>
  <si>
    <t>-</t>
    <phoneticPr fontId="2"/>
  </si>
  <si>
    <t>鹿児島県市町村総合事務組合</t>
  </si>
  <si>
    <t>奄美群島広域事務組合</t>
  </si>
  <si>
    <t>奄美大島地区介護保険一部事務組合</t>
  </si>
  <si>
    <t>鹿児島県後期高齢者医療広域連合(一般会計)</t>
    <rPh sb="16" eb="18">
      <t>イッパン</t>
    </rPh>
    <rPh sb="18" eb="20">
      <t>カイケイ</t>
    </rPh>
    <phoneticPr fontId="2"/>
  </si>
  <si>
    <t>鹿児島県後期高齢者医療広域連合(特別会計)</t>
    <rPh sb="16" eb="18">
      <t>トクベツ</t>
    </rPh>
    <rPh sb="18" eb="20">
      <t>カイケイ</t>
    </rPh>
    <phoneticPr fontId="2"/>
  </si>
  <si>
    <t>大島地区衛生組合</t>
  </si>
  <si>
    <t>大島地区消防組合</t>
    <rPh sb="4" eb="6">
      <t>ショウボウ</t>
    </rPh>
    <phoneticPr fontId="2"/>
  </si>
  <si>
    <t>大島農業共済事務組合</t>
  </si>
  <si>
    <t>奄美市開発公社</t>
  </si>
  <si>
    <t>奄美市農業研究センター</t>
  </si>
  <si>
    <t>道の島公社</t>
  </si>
  <si>
    <t>奄美市名瀬米飯給食センター</t>
  </si>
  <si>
    <t>名瀬中央青果</t>
  </si>
  <si>
    <t>日本エアコミューター</t>
  </si>
  <si>
    <t>名瀬建設工事残土管理公社</t>
  </si>
  <si>
    <t>マングローブ公社</t>
  </si>
  <si>
    <t>奄美大島風力発電</t>
  </si>
  <si>
    <t>奄美広域中小企業勤労者福祉サービスセンター</t>
  </si>
  <si>
    <t>まちづくり奄美</t>
  </si>
  <si>
    <t>本場奄美大島紬販売協同組合</t>
    <rPh sb="0" eb="2">
      <t>ホンバ</t>
    </rPh>
    <rPh sb="2" eb="6">
      <t>アマミオオシマ</t>
    </rPh>
    <rPh sb="6" eb="7">
      <t>ツムギ</t>
    </rPh>
    <rPh sb="7" eb="9">
      <t>ハンバイ</t>
    </rPh>
    <rPh sb="9" eb="11">
      <t>キョウドウ</t>
    </rPh>
    <rPh sb="11" eb="13">
      <t>クミアイ</t>
    </rPh>
    <phoneticPr fontId="2"/>
  </si>
  <si>
    <t>本場奄美大島紬協同組合</t>
    <rPh sb="0" eb="2">
      <t>ホンバ</t>
    </rPh>
    <rPh sb="2" eb="6">
      <t>アマミオオシマ</t>
    </rPh>
    <rPh sb="6" eb="7">
      <t>ツムギ</t>
    </rPh>
    <rPh sb="7" eb="9">
      <t>キョウドウ</t>
    </rPh>
    <rPh sb="9" eb="11">
      <t>クミアイ</t>
    </rPh>
    <phoneticPr fontId="2"/>
  </si>
  <si>
    <t>○</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</si>
  <si>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</si>
  <si>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</si>
  <si>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</si>
  <si>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</si>
  <si>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</si>
  <si>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</si>
  <si>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</si>
  <si>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</si>
  <si>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</si>
  <si>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</si>
  <si>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</si>
  <si>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</si>
  <si>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は昨年度より11.2%増加し、類似団体内平均値を上回っている。比率の増加要因は、地方債の現在高、公営企業債等繰入見込額や設立法人の負債額等負担見込額が増加したことや、充当可能財源である基準財政需要額算入見込額（公債費）が減少したことによる。なお、実質公債費比率は昨年度より0.5%減少しており、類似団体内平均値を下回っている。比率の減少要因は、元利償還金が減少したこと、災害復旧費等に係る基準財政需要額や標準税収入額等が増加したことによる。
　今後、本庁舎建設事業をはじめとする必要な大型公共事業が見込まれているため、一層厳しい財政運営が予想されるが、財政規律の遵守により将来負担比率や実質公債費比率の低減に努めたい。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</si>
</sst>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62524</c:v>
                </c:pt>
                <c:pt idx="1">
                  <c:v>80149</c:v>
                </c:pt>
                <c:pt idx="2">
                  <c:v>57697</c:v>
                </c:pt>
                <c:pt idx="3">
                  <c:v>63727</c:v>
                </c:pt>
                <c:pt idx="4">
                  <c:v>66954</c:v>
                </c:pt>
              </c:numCache>
            </c:numRef>
          </c:val>
          <c:smooth val="0"/>
          <c:extLst>
            <c:ext xmlns:c16="http://schemas.microsoft.com/office/drawing/2014/chart" uri="{C3380CC4-5D6E-409C-BE32-E72D297353CC}">
              <c16:uniqueId val="{00000000-F879-4A7B-90F4-DBC0EBF2D43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100034</c:v>
                </c:pt>
                <c:pt idx="1">
                  <c:v>103768</c:v>
                </c:pt>
                <c:pt idx="2">
                  <c:v>87463</c:v>
                </c:pt>
                <c:pt idx="3">
                  <c:v>89478</c:v>
                </c:pt>
                <c:pt idx="4">
                  <c:v>88661</c:v>
                </c:pt>
              </c:numCache>
            </c:numRef>
          </c:val>
          <c:smooth val="0"/>
          <c:extLst>
            <c:ext xmlns:c16="http://schemas.microsoft.com/office/drawing/2014/chart" uri="{C3380CC4-5D6E-409C-BE32-E72D297353CC}">
              <c16:uniqueId val="{00000001-F879-4A7B-90F4-DBC0EBF2D43F}"/>
            </c:ext>
          </c:extLst>
        </c:ser>
        <c:dLbls>
          <c:showLegendKey val="0"/>
          <c:showVal val="0"/>
          <c:showCatName val="0"/>
          <c:showSerName val="0"/>
          <c:showPercent val="0"/>
          <c:showBubbleSize val="0"/>
        </c:dLbls>
        <c:marker val="1"/>
        <c:smooth val="0"/>
        <c:axId val="350574320"/>
        <c:axId val="350579104"/>
      </c:lineChart>
      <c:catAx>
        <c:axId val="350574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0579104"/>
        <c:crosses val="autoZero"/>
        <c:auto val="1"/>
        <c:lblAlgn val="ctr"/>
        <c:lblOffset val="100"/>
        <c:tickLblSkip val="1"/>
        <c:tickMarkSkip val="1"/>
        <c:noMultiLvlLbl val="0"/>
      </c:catAx>
      <c:valAx>
        <c:axId val="3505791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0574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5.09</c:v>
                </c:pt>
                <c:pt idx="1">
                  <c:v>7.08</c:v>
                </c:pt>
                <c:pt idx="2">
                  <c:v>5.31</c:v>
                </c:pt>
                <c:pt idx="3">
                  <c:v>6.22</c:v>
                </c:pt>
                <c:pt idx="4">
                  <c:v>5.46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8.48</c:v>
                </c:pt>
                <c:pt idx="1">
                  <c:v>13.59</c:v>
                </c:pt>
                <c:pt idx="2">
                  <c:v>17.62</c:v>
                </c:pt>
                <c:pt idx="3">
                  <c:v>20.260000000000002</c:v>
                </c:pt>
                <c:pt idx="4">
                  <c:v>23.14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50330176"/>
        <c:axId val="350330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-1.05</c:v>
                </c:pt>
                <c:pt idx="1">
                  <c:v>4.67</c:v>
                </c:pt>
                <c:pt idx="2">
                  <c:v>-0.86</c:v>
                </c:pt>
                <c:pt idx="3">
                  <c:v>0.94</c:v>
                </c:pt>
                <c:pt idx="4">
                  <c:v>-1.4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50330176"/>
        <c:axId val="350330560"/>
      </c:lineChart>
      <c:catAx>
        <c:axId val="35033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0330560"/>
        <c:crosses val="autoZero"/>
        <c:auto val="1"/>
        <c:lblAlgn val="ctr"/>
        <c:lblOffset val="100"/>
        <c:tickLblSkip val="1"/>
        <c:tickMarkSkip val="1"/>
        <c:noMultiLvlLbl val="0"/>
      </c:catAx>
      <c:valAx>
        <c:axId val="350330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033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奄美市後期高齢者医療特別会計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奄美市交通災害共済特別会計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奄美市公共下水道事業特別会計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奄美市ふるさと創生人材育成資金特別会計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7.0000000000000007E-2</c:v>
                </c:pt>
                <c:pt idx="2">
                  <c:v>#N/A</c:v>
                </c:pt>
                <c:pt idx="3">
                  <c:v>0.09</c:v>
                </c:pt>
                <c:pt idx="4">
                  <c:v>#N/A</c:v>
                </c:pt>
                <c:pt idx="5">
                  <c:v>0.1</c:v>
                </c:pt>
                <c:pt idx="6">
                  <c:v>#N/A</c:v>
                </c:pt>
                <c:pt idx="7">
                  <c:v>7.0000000000000007E-2</c:v>
                </c:pt>
                <c:pt idx="8">
                  <c:v>#N/A</c:v>
                </c:pt>
                <c:pt idx="9">
                  <c:v>0.04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奄美市介護保険事業特別会計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0.26</c:v>
                </c:pt>
                <c:pt idx="2">
                  <c:v>#N/A</c:v>
                </c:pt>
                <c:pt idx="3">
                  <c:v>0.1</c:v>
                </c:pt>
                <c:pt idx="4">
                  <c:v>#N/A</c:v>
                </c:pt>
                <c:pt idx="5">
                  <c:v>0.2</c:v>
                </c:pt>
                <c:pt idx="6">
                  <c:v>#N/A</c:v>
                </c:pt>
                <c:pt idx="7">
                  <c:v>0.37</c:v>
                </c:pt>
                <c:pt idx="8">
                  <c:v>#N/A</c:v>
                </c:pt>
                <c:pt idx="9">
                  <c:v>0.62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5.08</c:v>
                </c:pt>
                <c:pt idx="2">
                  <c:v>#N/A</c:v>
                </c:pt>
                <c:pt idx="3">
                  <c:v>7.07</c:v>
                </c:pt>
                <c:pt idx="4">
                  <c:v>#N/A</c:v>
                </c:pt>
                <c:pt idx="5">
                  <c:v>5.31</c:v>
                </c:pt>
                <c:pt idx="6">
                  <c:v>#N/A</c:v>
                </c:pt>
                <c:pt idx="7">
                  <c:v>6.21</c:v>
                </c:pt>
                <c:pt idx="8">
                  <c:v>#N/A</c:v>
                </c:pt>
                <c:pt idx="9">
                  <c:v>5.45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奄美市水道事業会計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9.67</c:v>
                </c:pt>
                <c:pt idx="2">
                  <c:v>#N/A</c:v>
                </c:pt>
                <c:pt idx="3">
                  <c:v>12.06</c:v>
                </c:pt>
                <c:pt idx="4">
                  <c:v>#N/A</c:v>
                </c:pt>
                <c:pt idx="5">
                  <c:v>13.38</c:v>
                </c:pt>
                <c:pt idx="6">
                  <c:v>#N/A</c:v>
                </c:pt>
                <c:pt idx="7">
                  <c:v>14.18</c:v>
                </c:pt>
                <c:pt idx="8">
                  <c:v>#N/A</c:v>
                </c:pt>
                <c:pt idx="9">
                  <c:v>15.55</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奄美市国民健康保険事業特別会計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3.98</c:v>
                </c:pt>
                <c:pt idx="1">
                  <c:v>#N/A</c:v>
                </c:pt>
                <c:pt idx="2">
                  <c:v>3.94</c:v>
                </c:pt>
                <c:pt idx="3">
                  <c:v>#N/A</c:v>
                </c:pt>
                <c:pt idx="4">
                  <c:v>4.71</c:v>
                </c:pt>
                <c:pt idx="5">
                  <c:v>#N/A</c:v>
                </c:pt>
                <c:pt idx="6">
                  <c:v>4.42</c:v>
                </c:pt>
                <c:pt idx="7">
                  <c:v>#N/A</c:v>
                </c:pt>
                <c:pt idx="8">
                  <c:v>3.35</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60017232"/>
        <c:axId val="352465784"/>
      </c:barChart>
      <c:catAx>
        <c:axId val="360017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2465784"/>
        <c:crosses val="autoZero"/>
        <c:auto val="1"/>
        <c:lblAlgn val="ctr"/>
        <c:lblOffset val="100"/>
        <c:tickLblSkip val="1"/>
        <c:tickMarkSkip val="1"/>
        <c:noMultiLvlLbl val="0"/>
      </c:catAx>
      <c:valAx>
        <c:axId val="352465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017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3323</c:v>
                </c:pt>
                <c:pt idx="5">
                  <c:v>3354</c:v>
                </c:pt>
                <c:pt idx="8">
                  <c:v>3475</c:v>
                </c:pt>
                <c:pt idx="11">
                  <c:v>3423</c:v>
                </c:pt>
                <c:pt idx="14">
                  <c:v>3439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2</c:v>
                </c:pt>
                <c:pt idx="3">
                  <c:v>1</c:v>
                </c:pt>
                <c:pt idx="6">
                  <c:v>3</c:v>
                </c:pt>
                <c:pt idx="9">
                  <c:v>3</c:v>
                </c:pt>
                <c:pt idx="12">
                  <c:v>2</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28</c:v>
                </c:pt>
                <c:pt idx="3">
                  <c:v>27</c:v>
                </c:pt>
                <c:pt idx="6">
                  <c:v>27</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94</c:v>
                </c:pt>
                <c:pt idx="3">
                  <c:v>94</c:v>
                </c:pt>
                <c:pt idx="6">
                  <c:v>95</c:v>
                </c:pt>
                <c:pt idx="9">
                  <c:v>78</c:v>
                </c:pt>
                <c:pt idx="12">
                  <c:v>83</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737</c:v>
                </c:pt>
                <c:pt idx="3">
                  <c:v>732</c:v>
                </c:pt>
                <c:pt idx="6">
                  <c:v>713</c:v>
                </c:pt>
                <c:pt idx="9">
                  <c:v>700</c:v>
                </c:pt>
                <c:pt idx="12">
                  <c:v>711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4062</c:v>
                </c:pt>
                <c:pt idx="3">
                  <c:v>3969</c:v>
                </c:pt>
                <c:pt idx="6">
                  <c:v>3892</c:v>
                </c:pt>
                <c:pt idx="9">
                  <c:v>3897</c:v>
                </c:pt>
                <c:pt idx="12">
                  <c:v>3914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60549984"/>
        <c:axId val="350368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1600</c:v>
                </c:pt>
                <c:pt idx="2">
                  <c:v>#N/A</c:v>
                </c:pt>
                <c:pt idx="3">
                  <c:v>#N/A</c:v>
                </c:pt>
                <c:pt idx="4">
                  <c:v>1469</c:v>
                </c:pt>
                <c:pt idx="5">
                  <c:v>#N/A</c:v>
                </c:pt>
                <c:pt idx="6">
                  <c:v>#N/A</c:v>
                </c:pt>
                <c:pt idx="7">
                  <c:v>1255</c:v>
                </c:pt>
                <c:pt idx="8">
                  <c:v>#N/A</c:v>
                </c:pt>
                <c:pt idx="9">
                  <c:v>#N/A</c:v>
                </c:pt>
                <c:pt idx="10">
                  <c:v>1255</c:v>
                </c:pt>
                <c:pt idx="11">
                  <c:v>#N/A</c:v>
                </c:pt>
                <c:pt idx="12">
                  <c:v>#N/A</c:v>
                </c:pt>
                <c:pt idx="13">
                  <c:v>1271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60549984"/>
        <c:axId val="350368920"/>
      </c:lineChart>
      <c:catAx>
        <c:axId val="36054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0368920"/>
        <c:crosses val="autoZero"/>
        <c:auto val="1"/>
        <c:lblAlgn val="ctr"/>
        <c:lblOffset val="100"/>
        <c:tickLblSkip val="1"/>
        <c:tickMarkSkip val="1"/>
        <c:noMultiLvlLbl val="0"/>
      </c:catAx>
      <c:valAx>
        <c:axId val="350368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549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32600</c:v>
                </c:pt>
                <c:pt idx="5">
                  <c:v>33291</c:v>
                </c:pt>
                <c:pt idx="8">
                  <c:v>33248</c:v>
                </c:pt>
                <c:pt idx="11">
                  <c:v>33659</c:v>
                </c:pt>
                <c:pt idx="14">
                  <c:v>31989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1880</c:v>
                </c:pt>
                <c:pt idx="5">
                  <c:v>1870</c:v>
                </c:pt>
                <c:pt idx="8">
                  <c:v>1697</c:v>
                </c:pt>
                <c:pt idx="11">
                  <c:v>1509</c:v>
                </c:pt>
                <c:pt idx="14">
                  <c:v>1424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5465</c:v>
                </c:pt>
                <c:pt idx="5">
                  <c:v>6407</c:v>
                </c:pt>
                <c:pt idx="8">
                  <c:v>7728</c:v>
                </c:pt>
                <c:pt idx="11">
                  <c:v>9337</c:v>
                </c:pt>
                <c:pt idx="14">
                  <c:v>10798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1</c:v>
                </c:pt>
                <c:pt idx="3">
                  <c:v>0</c:v>
                </c:pt>
                <c:pt idx="6">
                  <c:v>1</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44</c:v>
                </c:pt>
                <c:pt idx="3">
                  <c:v>44</c:v>
                </c:pt>
                <c:pt idx="6">
                  <c:v>44</c:v>
                </c:pt>
                <c:pt idx="9">
                  <c:v>96</c:v>
                </c:pt>
                <c:pt idx="12">
                  <c:v>472</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4831</c:v>
                </c:pt>
                <c:pt idx="3">
                  <c:v>4546</c:v>
                </c:pt>
                <c:pt idx="6">
                  <c:v>4112</c:v>
                </c:pt>
                <c:pt idx="9">
                  <c:v>3716</c:v>
                </c:pt>
                <c:pt idx="12">
                  <c:v>3704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808</c:v>
                </c:pt>
                <c:pt idx="3">
                  <c:v>663</c:v>
                </c:pt>
                <c:pt idx="6">
                  <c:v>533</c:v>
                </c:pt>
                <c:pt idx="9">
                  <c:v>464</c:v>
                </c:pt>
                <c:pt idx="12">
                  <c:v>406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8921</c:v>
                </c:pt>
                <c:pt idx="3">
                  <c:v>9114</c:v>
                </c:pt>
                <c:pt idx="6">
                  <c:v>8879</c:v>
                </c:pt>
                <c:pt idx="9">
                  <c:v>8726</c:v>
                </c:pt>
                <c:pt idx="12">
                  <c:v>9088</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57</c:v>
                </c:pt>
                <c:pt idx="3">
                  <c:v>30</c:v>
                </c:pt>
                <c:pt idx="6">
                  <c:v>3</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36697</c:v>
                </c:pt>
                <c:pt idx="3">
                  <c:v>37351</c:v>
                </c:pt>
                <c:pt idx="6">
                  <c:v>37112</c:v>
                </c:pt>
                <c:pt idx="9">
                  <c:v>37197</c:v>
                </c:pt>
                <c:pt idx="12">
                  <c:v>37701</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52936296"/>
        <c:axId val="356326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11415</c:v>
                </c:pt>
                <c:pt idx="2">
                  <c:v>#N/A</c:v>
                </c:pt>
                <c:pt idx="3">
                  <c:v>#N/A</c:v>
                </c:pt>
                <c:pt idx="4">
                  <c:v>10179</c:v>
                </c:pt>
                <c:pt idx="5">
                  <c:v>#N/A</c:v>
                </c:pt>
                <c:pt idx="6">
                  <c:v>#N/A</c:v>
                </c:pt>
                <c:pt idx="7">
                  <c:v>8011</c:v>
                </c:pt>
                <c:pt idx="8">
                  <c:v>#N/A</c:v>
                </c:pt>
                <c:pt idx="9">
                  <c:v>#N/A</c:v>
                </c:pt>
                <c:pt idx="10">
                  <c:v>5694</c:v>
                </c:pt>
                <c:pt idx="11">
                  <c:v>#N/A</c:v>
                </c:pt>
                <c:pt idx="12">
                  <c:v>#N/A</c:v>
                </c:pt>
                <c:pt idx="13">
                  <c:v>7160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52936296"/>
        <c:axId val="356326368"/>
      </c:lineChart>
      <c:catAx>
        <c:axId val="352936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6326368"/>
        <c:crosses val="autoZero"/>
        <c:auto val="1"/>
        <c:lblAlgn val="ctr"/>
        <c:lblOffset val="100"/>
        <c:tickLblSkip val="1"/>
        <c:tickMarkSkip val="1"/>
        <c:noMultiLvlLbl val="0"/>
      </c:catAx>
      <c:valAx>
        <c:axId val="356326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936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{7A5128B6-3AD2-402F-B666-C2C42918E873}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{68EBBC10-944D-47A4-8BD7-4F19C9A88B52}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{D9068C37-8A14-42EE-806D-0C8EBB1DD34A}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{74D993DF-7644-45E5-8CC9-65426BDA3A67}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{8DC710F4-7A37-4420-B5DD-B3F89C2D7566}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{048840FE-C247-44A9-B638-DC5FC6D14DCC}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{FB386E11-819E-415A-BBFB-16D0B9D9CFEF}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{994AD4C0-D888-4FC0-B449-13A960B4128A}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{B7D20B32-A815-4764-AC94-AA9112927324}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{3380335D-8FFB-45A3-A5F1-6C7995EE965D}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01184208"/>
        <c:axId val="501184600"/>
      </c:scatterChart>
      <c:valAx>
        <c:axId val="5011842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1184600"/>
        <c:crosses val="autoZero"/>
        <c:crossBetween val="midCat"/>
      </c:valAx>
      <c:valAx>
        <c:axId val="5011846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11842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{0D36FC0E-1ECD-411E-9424-6D501477BA0C}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{3DD40CE2-9AF4-4382-B9A1-EE2AB00A30C7}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{CFCFEE0F-7DB4-4F7E-9BC0-0093A374705D}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3.6866694672741833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{47911FEF-B5C7-4783-BE57-BF6E9F0A2956}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{3D40DD53-5FCC-43AB-9633-C5953EB83850}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11.9</c:v>
                </c:pt>
                <c:pt idx="1">
                  <c:v>11.4</c:v>
                </c:pt>
                <c:pt idx="2">
                  <c:v>10.3</c:v>
                </c:pt>
                <c:pt idx="3">
                  <c:v>9.5</c:v>
                </c:pt>
                <c:pt idx="4">
                  <c:v>9</c:v>
                </c:pt>
              </c:numCache>
            </c:numRef>
          </c:xVal>
          <c:yVal>
            <c:numRef>
              <c:f>公会計指標分析・財政指標組合せ分析表!$K$73:$O$73</c:f>
              <c:numCache>
                <c:formatCode>#,##0.0;"▲ "#,##0.0</c:formatCode>
                <c:ptCount val="5"/>
                <c:pt idx="0">
                  <c:v>82.1</c:v>
                </c:pt>
                <c:pt idx="1">
                  <c:v>73.2</c:v>
                </c:pt>
                <c:pt idx="2">
                  <c:v>57.8</c:v>
                </c:pt>
                <c:pt idx="3">
                  <c:v>40.700000000000003</c:v>
                </c:pt>
                <c:pt idx="4">
                  <c:v>51.9</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{265ED569-4F1D-45C6-BB04-A848F24FC4E5}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{79855D77-B63F-4FBE-9D41-1424A47BC165}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{DA76BDDC-90AC-4E39-8B5A-2D815FD3B781}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6544229850885604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{BEF0C8E6-868B-4B15-B0F8-7D71AE65A02B}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{31C74A2B-7F24-4037-A270-3EACCCA9699B}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13.4</c:v>
                </c:pt>
                <c:pt idx="1">
                  <c:v>13.2</c:v>
                </c:pt>
                <c:pt idx="2">
                  <c:v>12.6</c:v>
                </c:pt>
                <c:pt idx="3">
                  <c:v>9.6</c:v>
                </c:pt>
                <c:pt idx="4">
                  <c:v>9.1999999999999993</c:v>
                </c:pt>
              </c:numCache>
            </c:numRef>
          </c:xVal>
          <c:yVal>
            <c:numRef>
              <c:f>公会計指標分析・財政指標組合せ分析表!$K$77:$O$77</c:f>
              <c:numCache>
                <c:formatCode>#,##0.0;"▲ "#,##0.0</c:formatCode>
                <c:ptCount val="5"/>
                <c:pt idx="0">
                  <c:v>85.8</c:v>
                </c:pt>
                <c:pt idx="1">
                  <c:v>76.599999999999994</c:v>
                </c:pt>
                <c:pt idx="2">
                  <c:v>60.9</c:v>
                </c:pt>
                <c:pt idx="3">
                  <c:v>41.5</c:v>
                </c:pt>
                <c:pt idx="4">
                  <c:v>36.6</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01185384"/>
        <c:axId val="501185776"/>
      </c:scatterChart>
      <c:valAx>
        <c:axId val="501185384"/>
        <c:scaling>
          <c:orientation val="minMax"/>
          <c:max val="13.799999999999999"/>
          <c:min val="8.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1185776"/>
        <c:crosses val="autoZero"/>
        <c:crossBetween val="midCat"/>
      </c:valAx>
      <c:valAx>
        <c:axId val="501185776"/>
        <c:scaling>
          <c:orientation val="minMax"/>
          <c:max val="94"/>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11853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実質公債費比率（分子）</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主な</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要因</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は、元利償還金の額が前年度決算より</a:t>
          </a:r>
          <a:r>
            <a:rPr kumimoji="1" lang="en-US" altLang="ja-JP" sz="1100">
              <a:solidFill>
                <a:schemeClr val="dk1"/>
              </a:solidFill>
              <a:effectLst/>
              <a:latin typeface="+mn-lt"/>
              <a:ea typeface="+mn-ea"/>
              <a:cs typeface="+mn-cs"/>
            </a:rPr>
            <a:t>16,493</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a:t>
          </a:r>
          <a:r>
            <a:rPr kumimoji="1" lang="ja-JP" altLang="en-US" sz="1100">
              <a:solidFill>
                <a:schemeClr val="dk1"/>
              </a:solidFill>
              <a:effectLst/>
              <a:latin typeface="+mn-lt"/>
              <a:ea typeface="+mn-ea"/>
              <a:cs typeface="+mn-cs"/>
            </a:rPr>
            <a:t>、公営企業債の元利償還金に対する繰入金</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10,439</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額など元利償還金等（Ａ）総計が</a:t>
          </a:r>
          <a:r>
            <a:rPr kumimoji="1" lang="en-US" altLang="ja-JP" sz="1100">
              <a:solidFill>
                <a:schemeClr val="dk1"/>
              </a:solidFill>
              <a:effectLst/>
              <a:latin typeface="+mn-lt"/>
              <a:ea typeface="+mn-ea"/>
              <a:cs typeface="+mn-cs"/>
            </a:rPr>
            <a:t>31,106</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額となった</a:t>
          </a:r>
          <a:r>
            <a:rPr kumimoji="1" lang="ja-JP" altLang="en-US" sz="1100">
              <a:solidFill>
                <a:schemeClr val="dk1"/>
              </a:solidFill>
              <a:effectLst/>
              <a:latin typeface="+mn-lt"/>
              <a:ea typeface="+mn-ea"/>
              <a:cs typeface="+mn-cs"/>
            </a:rPr>
            <a:t>ことが挙げられる。</a:t>
          </a:r>
          <a:endParaRPr lang="ja-JP" altLang="ja-JP" sz="1400">
            <a:effectLst/>
          </a:endParaRPr>
        </a:p>
        <a:p>
          <a:r>
            <a:rPr kumimoji="1" lang="ja-JP" altLang="ja-JP" sz="1100">
              <a:solidFill>
                <a:schemeClr val="dk1"/>
              </a:solidFill>
              <a:effectLst/>
              <a:latin typeface="+mn-lt"/>
              <a:ea typeface="+mn-ea"/>
              <a:cs typeface="+mn-cs"/>
            </a:rPr>
            <a:t>　今後とも、公債費による財政負担の度合いを高めないよう努める。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将来負担比率（分子）の</a:t>
          </a:r>
          <a:r>
            <a:rPr kumimoji="1" lang="ja-JP" altLang="en-US" sz="1100">
              <a:solidFill>
                <a:schemeClr val="dk1"/>
              </a:solidFill>
              <a:effectLst/>
              <a:latin typeface="+mn-lt"/>
              <a:ea typeface="+mn-ea"/>
              <a:cs typeface="+mn-cs"/>
            </a:rPr>
            <a:t>主な増加</a:t>
          </a:r>
          <a:r>
            <a:rPr kumimoji="1" lang="ja-JP" altLang="ja-JP" sz="1100">
              <a:solidFill>
                <a:schemeClr val="dk1"/>
              </a:solidFill>
              <a:effectLst/>
              <a:latin typeface="+mn-lt"/>
              <a:ea typeface="+mn-ea"/>
              <a:cs typeface="+mn-cs"/>
            </a:rPr>
            <a:t>要因として、</a:t>
          </a:r>
          <a:r>
            <a:rPr kumimoji="1" lang="ja-JP" altLang="en-US" sz="1100">
              <a:solidFill>
                <a:schemeClr val="dk1"/>
              </a:solidFill>
              <a:effectLst/>
              <a:latin typeface="+mn-lt"/>
              <a:ea typeface="+mn-ea"/>
              <a:cs typeface="+mn-cs"/>
            </a:rPr>
            <a:t>地方債の現在高が</a:t>
          </a:r>
          <a:r>
            <a:rPr kumimoji="1" lang="ja-JP" altLang="ja-JP" sz="1100">
              <a:solidFill>
                <a:schemeClr val="dk1"/>
              </a:solidFill>
              <a:effectLst/>
              <a:latin typeface="+mn-lt"/>
              <a:ea typeface="+mn-ea"/>
              <a:cs typeface="+mn-cs"/>
            </a:rPr>
            <a:t>前年度決算より</a:t>
          </a:r>
          <a:r>
            <a:rPr kumimoji="1" lang="en-US" altLang="ja-JP" sz="1100">
              <a:solidFill>
                <a:schemeClr val="dk1"/>
              </a:solidFill>
              <a:effectLst/>
              <a:latin typeface="+mn-lt"/>
              <a:ea typeface="+mn-ea"/>
              <a:cs typeface="+mn-cs"/>
            </a:rPr>
            <a:t>503,901</a:t>
          </a:r>
          <a:r>
            <a:rPr kumimoji="1" lang="ja-JP" altLang="en-US" sz="1100">
              <a:solidFill>
                <a:schemeClr val="dk1"/>
              </a:solidFill>
              <a:effectLst/>
              <a:latin typeface="+mn-lt"/>
              <a:ea typeface="+mn-ea"/>
              <a:cs typeface="+mn-cs"/>
            </a:rPr>
            <a:t>千円増額及び公営企業債等繰入見込が</a:t>
          </a:r>
          <a:r>
            <a:rPr kumimoji="1" lang="en-US" altLang="ja-JP" sz="1100">
              <a:solidFill>
                <a:schemeClr val="dk1"/>
              </a:solidFill>
              <a:effectLst/>
              <a:latin typeface="+mn-lt"/>
              <a:ea typeface="+mn-ea"/>
              <a:cs typeface="+mn-cs"/>
            </a:rPr>
            <a:t>362,068</a:t>
          </a:r>
          <a:r>
            <a:rPr kumimoji="1" lang="ja-JP" altLang="en-US" sz="1100">
              <a:solidFill>
                <a:schemeClr val="dk1"/>
              </a:solidFill>
              <a:effectLst/>
              <a:latin typeface="+mn-lt"/>
              <a:ea typeface="+mn-ea"/>
              <a:cs typeface="+mn-cs"/>
            </a:rPr>
            <a:t>千円増額、設立法人の負債額等の</a:t>
          </a:r>
          <a:r>
            <a:rPr kumimoji="1" lang="en-US" altLang="ja-JP" sz="1100">
              <a:solidFill>
                <a:schemeClr val="dk1"/>
              </a:solidFill>
              <a:effectLst/>
              <a:latin typeface="+mn-lt"/>
              <a:ea typeface="+mn-ea"/>
              <a:cs typeface="+mn-cs"/>
            </a:rPr>
            <a:t>376,386</a:t>
          </a:r>
          <a:r>
            <a:rPr kumimoji="1" lang="ja-JP" altLang="en-US" sz="1100">
              <a:solidFill>
                <a:schemeClr val="dk1"/>
              </a:solidFill>
              <a:effectLst/>
              <a:latin typeface="+mn-lt"/>
              <a:ea typeface="+mn-ea"/>
              <a:cs typeface="+mn-cs"/>
            </a:rPr>
            <a:t>千円増額</a:t>
          </a:r>
          <a:r>
            <a:rPr kumimoji="1" lang="ja-JP" altLang="ja-JP" sz="1100">
              <a:solidFill>
                <a:schemeClr val="dk1"/>
              </a:solidFill>
              <a:effectLst/>
              <a:latin typeface="+mn-lt"/>
              <a:ea typeface="+mn-ea"/>
              <a:cs typeface="+mn-cs"/>
            </a:rPr>
            <a:t>など将来負担額（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総計で</a:t>
          </a:r>
          <a:r>
            <a:rPr kumimoji="1" lang="en-US" altLang="ja-JP" sz="1100">
              <a:solidFill>
                <a:schemeClr val="dk1"/>
              </a:solidFill>
              <a:effectLst/>
              <a:latin typeface="+mn-lt"/>
              <a:ea typeface="+mn-ea"/>
              <a:cs typeface="+mn-cs"/>
            </a:rPr>
            <a:t>1,172,813</a:t>
          </a:r>
          <a:r>
            <a:rPr kumimoji="1" lang="ja-JP" altLang="en-US" sz="1100">
              <a:solidFill>
                <a:schemeClr val="dk1"/>
              </a:solidFill>
              <a:effectLst/>
              <a:latin typeface="+mn-lt"/>
              <a:ea typeface="+mn-ea"/>
              <a:cs typeface="+mn-cs"/>
            </a:rPr>
            <a:t>千円増額</a:t>
          </a:r>
          <a:r>
            <a:rPr kumimoji="1" lang="ja-JP" altLang="ja-JP" sz="1100">
              <a:solidFill>
                <a:schemeClr val="dk1"/>
              </a:solidFill>
              <a:effectLst/>
              <a:latin typeface="+mn-lt"/>
              <a:ea typeface="+mn-ea"/>
              <a:cs typeface="+mn-cs"/>
            </a:rPr>
            <a:t>が挙げられる。</a:t>
          </a:r>
          <a:r>
            <a:rPr kumimoji="1" lang="ja-JP" altLang="en-US" sz="1100">
              <a:solidFill>
                <a:schemeClr val="dk1"/>
              </a:solidFill>
              <a:effectLst/>
              <a:latin typeface="+mn-lt"/>
              <a:ea typeface="+mn-ea"/>
              <a:cs typeface="+mn-cs"/>
            </a:rPr>
            <a:t>併せて、充当可能基金が</a:t>
          </a:r>
          <a:r>
            <a:rPr kumimoji="1" lang="en-US" altLang="ja-JP" sz="1100">
              <a:solidFill>
                <a:schemeClr val="dk1"/>
              </a:solidFill>
              <a:effectLst/>
              <a:latin typeface="+mn-lt"/>
              <a:ea typeface="+mn-ea"/>
              <a:cs typeface="+mn-cs"/>
            </a:rPr>
            <a:t>1,461,453</a:t>
          </a:r>
          <a:r>
            <a:rPr kumimoji="1" lang="ja-JP" altLang="en-US" sz="1100">
              <a:solidFill>
                <a:schemeClr val="dk1"/>
              </a:solidFill>
              <a:effectLst/>
              <a:latin typeface="+mn-lt"/>
              <a:ea typeface="+mn-ea"/>
              <a:cs typeface="+mn-cs"/>
            </a:rPr>
            <a:t>千円増額したが、基準財政需要額算入見込額</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1,669,732</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減額したことなどで</a:t>
          </a:r>
          <a:r>
            <a:rPr kumimoji="1" lang="ja-JP" altLang="ja-JP" sz="1100">
              <a:solidFill>
                <a:schemeClr val="dk1"/>
              </a:solidFill>
              <a:effectLst/>
              <a:latin typeface="+mn-lt"/>
              <a:ea typeface="+mn-ea"/>
              <a:cs typeface="+mn-cs"/>
            </a:rPr>
            <a:t>充当可能財源等（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総計で</a:t>
          </a:r>
          <a:r>
            <a:rPr kumimoji="1" lang="en-US" altLang="ja-JP" sz="1100">
              <a:solidFill>
                <a:schemeClr val="dk1"/>
              </a:solidFill>
              <a:effectLst/>
              <a:latin typeface="+mn-lt"/>
              <a:ea typeface="+mn-ea"/>
              <a:cs typeface="+mn-cs"/>
            </a:rPr>
            <a:t>293,340</a:t>
          </a:r>
          <a:r>
            <a:rPr kumimoji="1" lang="ja-JP" altLang="en-US" sz="1100">
              <a:solidFill>
                <a:schemeClr val="dk1"/>
              </a:solidFill>
              <a:effectLst/>
              <a:latin typeface="+mn-lt"/>
              <a:ea typeface="+mn-ea"/>
              <a:cs typeface="+mn-cs"/>
            </a:rPr>
            <a:t>千円減額したことも</a:t>
          </a:r>
          <a:r>
            <a:rPr kumimoji="1" lang="ja-JP" altLang="ja-JP" sz="1100">
              <a:solidFill>
                <a:schemeClr val="dk1"/>
              </a:solidFill>
              <a:effectLst/>
              <a:latin typeface="+mn-lt"/>
              <a:ea typeface="+mn-ea"/>
              <a:cs typeface="+mn-cs"/>
            </a:rPr>
            <a:t>要因である。</a:t>
          </a:r>
          <a:endParaRPr lang="ja-JP" altLang="ja-JP" sz="1400">
            <a:effectLst/>
          </a:endParaRPr>
        </a:p>
        <a:p>
          <a:r>
            <a:rPr kumimoji="1" lang="ja-JP" altLang="ja-JP" sz="1100">
              <a:solidFill>
                <a:schemeClr val="dk1"/>
              </a:solidFill>
              <a:effectLst/>
              <a:latin typeface="+mn-lt"/>
              <a:ea typeface="+mn-ea"/>
              <a:cs typeface="+mn-cs"/>
            </a:rPr>
            <a:t>　今後も公債費等義務的経費の削減を中心とする行財政改革を推進し、財政の健全化に努める。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鹿児島県奄美市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44,250
44,143
308.27
33,143,154
32,178,131
926,540
16,976,315
37,701,199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51.9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総務省で算出式を精査中であり，平成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鹿児島県奄美市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44,250
44,143
308.27
33,143,154
32,178,131
926,540
16,976,315
37,701,199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51.9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鹿児島県奄美市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44,250
44,143
308.27
33,143,154
32,178,131
926,540
16,976,315
37,701,199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51.9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鹿児島県奄美市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44,250
44,143
308.27
33,143,154
32,178,131
926,540
16,976,315
37,701,199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51.9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昨年度より</a:t>
          </a:r>
          <a:r>
            <a:rPr lang="en-US" altLang="ja-JP" sz="1100" b="0" i="0" baseline="0">
              <a:solidFill>
                <a:schemeClr val="dk1"/>
              </a:solidFill>
              <a:effectLst/>
              <a:latin typeface="+mn-lt"/>
              <a:ea typeface="+mn-ea"/>
              <a:cs typeface="+mn-cs"/>
            </a:rPr>
            <a:t>0.01</a:t>
          </a:r>
          <a:r>
            <a:rPr lang="ja-JP" altLang="en-US" sz="1100" b="0" i="0" baseline="0">
              <a:solidFill>
                <a:schemeClr val="dk1"/>
              </a:solidFill>
              <a:effectLst/>
              <a:latin typeface="+mn-lt"/>
              <a:ea typeface="+mn-ea"/>
              <a:cs typeface="+mn-cs"/>
            </a:rPr>
            <a:t>ポイント高くなったが、</a:t>
          </a:r>
          <a:r>
            <a:rPr lang="ja-JP" altLang="ja-JP" sz="1100" b="0" i="0" baseline="0">
              <a:solidFill>
                <a:schemeClr val="dk1"/>
              </a:solidFill>
              <a:effectLst/>
              <a:latin typeface="+mn-lt"/>
              <a:ea typeface="+mn-ea"/>
              <a:cs typeface="+mn-cs"/>
            </a:rPr>
            <a:t>人口減少や高齢化、地域の産業低迷により財政基盤が弱く、</a:t>
          </a:r>
          <a:r>
            <a:rPr lang="ja-JP" altLang="en-US" sz="1100" b="0" i="0" baseline="0">
              <a:solidFill>
                <a:schemeClr val="dk1"/>
              </a:solidFill>
              <a:effectLst/>
              <a:latin typeface="+mn-lt"/>
              <a:ea typeface="+mn-ea"/>
              <a:cs typeface="+mn-cs"/>
            </a:rPr>
            <a:t>依然として</a:t>
          </a:r>
          <a:r>
            <a:rPr lang="en-US" altLang="ja-JP" sz="1100" b="0" i="0" baseline="0">
              <a:solidFill>
                <a:schemeClr val="dk1"/>
              </a:solidFill>
              <a:effectLst/>
              <a:latin typeface="+mn-lt"/>
              <a:ea typeface="+mn-ea"/>
              <a:cs typeface="+mn-cs"/>
            </a:rPr>
            <a:t>0.27</a:t>
          </a:r>
          <a:r>
            <a:rPr lang="ja-JP" altLang="ja-JP" sz="1100" b="0" i="0" baseline="0">
              <a:solidFill>
                <a:schemeClr val="dk1"/>
              </a:solidFill>
              <a:effectLst/>
              <a:latin typeface="+mn-lt"/>
              <a:ea typeface="+mn-ea"/>
              <a:cs typeface="+mn-cs"/>
            </a:rPr>
            <a:t>と類似団体平均を</a:t>
          </a:r>
          <a:r>
            <a:rPr lang="ja-JP" altLang="en-US" sz="1100" b="0" i="0" baseline="0">
              <a:solidFill>
                <a:schemeClr val="dk1"/>
              </a:solidFill>
              <a:effectLst/>
              <a:latin typeface="+mn-lt"/>
              <a:ea typeface="+mn-ea"/>
              <a:cs typeface="+mn-cs"/>
            </a:rPr>
            <a:t>大きく</a:t>
          </a:r>
          <a:r>
            <a:rPr lang="ja-JP" altLang="ja-JP" sz="1100" b="0" i="0" baseline="0">
              <a:solidFill>
                <a:schemeClr val="dk1"/>
              </a:solidFill>
              <a:effectLst/>
              <a:latin typeface="+mn-lt"/>
              <a:ea typeface="+mn-ea"/>
              <a:cs typeface="+mn-cs"/>
            </a:rPr>
            <a:t>下回っている。自主財源確保のため地域経済の活性化を図る施策を展開しつつ、定員適正化計画に沿って職員数の適正化や、徹底した経費削減に取り組み、財政の健全化に努める。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113393</xdr:rowOff>
    </xdr:to>
    <xdr:cxnSp macro="">
      <xdr:nvCxnSpPr>
        <xdr:cNvPr id="64" name="直線コネクタ 63"/>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9072</xdr:rowOff>
    </xdr:from>
    <xdr:to>
      <xdr:col>7</xdr:col>
      <xdr:colOff>152400</xdr:colOff>
      <xdr:row>43</xdr:row>
      <xdr:rowOff>26307</xdr:rowOff>
    </xdr:to>
    <xdr:cxnSp macro="">
      <xdr:nvCxnSpPr>
        <xdr:cNvPr id="69" name="直線コネクタ 68"/>
        <xdr:cNvCxnSpPr/>
      </xdr:nvCxnSpPr>
      <xdr:spPr>
        <a:xfrm flipV="1">
          <a:off x="4114800" y="73814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76399</xdr:rowOff>
    </xdr:from>
    <xdr:ext cx="762000" cy="259045"/>
    <xdr:sp macro="" textlink="">
      <xdr:nvSpPr>
        <xdr:cNvPr id="70" name="財政力平均値テキスト"/>
        <xdr:cNvSpPr txBox="1"/>
      </xdr:nvSpPr>
      <xdr:spPr>
        <a:xfrm>
          <a:off x="5041900" y="6934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71" name="フローチャート : 判断 70"/>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26307</xdr:rowOff>
    </xdr:from>
    <xdr:to>
      <xdr:col>6</xdr:col>
      <xdr:colOff>0</xdr:colOff>
      <xdr:row>43</xdr:row>
      <xdr:rowOff>26307</xdr:rowOff>
    </xdr:to>
    <xdr:cxnSp macro="">
      <xdr:nvCxnSpPr>
        <xdr:cNvPr id="72" name="直線コネクタ 71"/>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26307</xdr:rowOff>
    </xdr:from>
    <xdr:to>
      <xdr:col>4</xdr:col>
      <xdr:colOff>482600</xdr:colOff>
      <xdr:row>43</xdr:row>
      <xdr:rowOff>43543</xdr:rowOff>
    </xdr:to>
    <xdr:cxnSp macro="">
      <xdr:nvCxnSpPr>
        <xdr:cNvPr id="75" name="直線コネクタ 74"/>
        <xdr:cNvCxnSpPr/>
      </xdr:nvCxnSpPr>
      <xdr:spPr>
        <a:xfrm flipV="1">
          <a:off x="2336800" y="739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6" name="フローチャート : 判断 75"/>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77" name="テキスト ボックス 76"/>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43543</xdr:rowOff>
    </xdr:from>
    <xdr:to>
      <xdr:col>3</xdr:col>
      <xdr:colOff>279400</xdr:colOff>
      <xdr:row>43</xdr:row>
      <xdr:rowOff>43543</xdr:rowOff>
    </xdr:to>
    <xdr:cxnSp macro="">
      <xdr:nvCxnSpPr>
        <xdr:cNvPr id="78" name="直線コネクタ 77"/>
        <xdr:cNvCxnSpPr/>
      </xdr:nvCxnSpPr>
      <xdr:spPr>
        <a:xfrm>
          <a:off x="1447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0" name="テキスト ボックス 79"/>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1" name="フローチャート : 判断 80"/>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69142</xdr:rowOff>
    </xdr:from>
    <xdr:ext cx="762000" cy="259045"/>
    <xdr:sp macro="" textlink="">
      <xdr:nvSpPr>
        <xdr:cNvPr id="82" name="テキスト ボックス 81"/>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129722</xdr:rowOff>
    </xdr:from>
    <xdr:to>
      <xdr:col>7</xdr:col>
      <xdr:colOff>203200</xdr:colOff>
      <xdr:row>43</xdr:row>
      <xdr:rowOff>59872</xdr:rowOff>
    </xdr:to>
    <xdr:sp macro="" textlink="">
      <xdr:nvSpPr>
        <xdr:cNvPr id="88" name="円/楕円 87"/>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101799</xdr:rowOff>
    </xdr:from>
    <xdr:ext cx="762000" cy="259045"/>
    <xdr:sp macro="" textlink="">
      <xdr:nvSpPr>
        <xdr:cNvPr id="89" name="財政力該当値テキスト"/>
        <xdr:cNvSpPr txBox="1"/>
      </xdr:nvSpPr>
      <xdr:spPr>
        <a:xfrm>
          <a:off x="5041900" y="73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146957</xdr:rowOff>
    </xdr:from>
    <xdr:to>
      <xdr:col>6</xdr:col>
      <xdr:colOff>50800</xdr:colOff>
      <xdr:row>43</xdr:row>
      <xdr:rowOff>77107</xdr:rowOff>
    </xdr:to>
    <xdr:sp macro="" textlink="">
      <xdr:nvSpPr>
        <xdr:cNvPr id="90" name="円/楕円 89"/>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61884</xdr:rowOff>
    </xdr:from>
    <xdr:ext cx="736600" cy="259045"/>
    <xdr:sp macro="" textlink="">
      <xdr:nvSpPr>
        <xdr:cNvPr id="91" name="テキスト ボックス 90"/>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146957</xdr:rowOff>
    </xdr:from>
    <xdr:to>
      <xdr:col>4</xdr:col>
      <xdr:colOff>533400</xdr:colOff>
      <xdr:row>43</xdr:row>
      <xdr:rowOff>77107</xdr:rowOff>
    </xdr:to>
    <xdr:sp macro="" textlink="">
      <xdr:nvSpPr>
        <xdr:cNvPr id="92" name="円/楕円 91"/>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93" name="テキスト ボックス 92"/>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164193</xdr:rowOff>
    </xdr:from>
    <xdr:to>
      <xdr:col>3</xdr:col>
      <xdr:colOff>330200</xdr:colOff>
      <xdr:row>43</xdr:row>
      <xdr:rowOff>94343</xdr:rowOff>
    </xdr:to>
    <xdr:sp macro="" textlink="">
      <xdr:nvSpPr>
        <xdr:cNvPr id="94" name="円/楕円 93"/>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79120</xdr:rowOff>
    </xdr:from>
    <xdr:ext cx="762000" cy="259045"/>
    <xdr:sp macro="" textlink="">
      <xdr:nvSpPr>
        <xdr:cNvPr id="95" name="テキスト ボックス 94"/>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96" name="円/楕円 95"/>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79120</xdr:rowOff>
    </xdr:from>
    <xdr:ext cx="762000" cy="259045"/>
    <xdr:sp macro="" textlink="">
      <xdr:nvSpPr>
        <xdr:cNvPr id="97" name="テキスト ボックス 96"/>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昨年度と比較すると</a:t>
          </a:r>
          <a:r>
            <a:rPr lang="ja-JP" altLang="en-US" sz="1100" b="0" i="0" baseline="0">
              <a:solidFill>
                <a:schemeClr val="dk1"/>
              </a:solidFill>
              <a:effectLst/>
              <a:latin typeface="+mn-lt"/>
              <a:ea typeface="+mn-ea"/>
              <a:cs typeface="+mn-cs"/>
            </a:rPr>
            <a:t>歳入の地方消費税交付金や臨時財政対策債</a:t>
          </a:r>
          <a:r>
            <a:rPr lang="ja-JP" altLang="ja-JP" sz="1100" b="0" i="0" baseline="0">
              <a:solidFill>
                <a:schemeClr val="dk1"/>
              </a:solidFill>
              <a:effectLst/>
              <a:latin typeface="+mn-lt"/>
              <a:ea typeface="+mn-ea"/>
              <a:cs typeface="+mn-cs"/>
            </a:rPr>
            <a:t>が減少したため経常収支比率</a:t>
          </a:r>
          <a:r>
            <a:rPr lang="ja-JP" altLang="en-US" sz="1100" b="0" i="0" baseline="0">
              <a:solidFill>
                <a:schemeClr val="dk1"/>
              </a:solidFill>
              <a:effectLst/>
              <a:latin typeface="+mn-lt"/>
              <a:ea typeface="+mn-ea"/>
              <a:cs typeface="+mn-cs"/>
            </a:rPr>
            <a:t>が</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高</a:t>
          </a:r>
          <a:r>
            <a:rPr lang="ja-JP" altLang="ja-JP" sz="1100" b="0" i="0" baseline="0">
              <a:solidFill>
                <a:schemeClr val="dk1"/>
              </a:solidFill>
              <a:effectLst/>
              <a:latin typeface="+mn-lt"/>
              <a:ea typeface="+mn-ea"/>
              <a:cs typeface="+mn-cs"/>
            </a:rPr>
            <a:t>くな</a:t>
          </a:r>
          <a:r>
            <a:rPr lang="ja-JP" altLang="en-US" sz="1100" b="0" i="0" baseline="0">
              <a:solidFill>
                <a:schemeClr val="dk1"/>
              </a:solidFill>
              <a:effectLst/>
              <a:latin typeface="+mn-lt"/>
              <a:ea typeface="+mn-ea"/>
              <a:cs typeface="+mn-cs"/>
            </a:rPr>
            <a:t>ったが</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今後も、自主財源確保のため地域経済の活性化を図る施策を展開しつつ、定員適正化計画に沿って職員数の適正化、起債枠の遵守による公債費の抑制等により経常収支比率の改善を図る。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27178</xdr:rowOff>
    </xdr:to>
    <xdr:cxnSp macro="">
      <xdr:nvCxnSpPr>
        <xdr:cNvPr id="125" name="直線コネクタ 124"/>
        <xdr:cNvCxnSpPr/>
      </xdr:nvCxnSpPr>
      <xdr:spPr>
        <a:xfrm flipV="1">
          <a:off x="4953000" y="10109708"/>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170705</xdr:rowOff>
    </xdr:from>
    <xdr:ext cx="762000" cy="259045"/>
    <xdr:sp macro="" textlink="">
      <xdr:nvSpPr>
        <xdr:cNvPr id="126" name="財政構造の弾力性最小値テキスト"/>
        <xdr:cNvSpPr txBox="1"/>
      </xdr:nvSpPr>
      <xdr:spPr>
        <a:xfrm>
          <a:off x="5041900" y="1114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7</xdr:col>
      <xdr:colOff>63500</xdr:colOff>
      <xdr:row>65</xdr:row>
      <xdr:rowOff>27178</xdr:rowOff>
    </xdr:from>
    <xdr:to>
      <xdr:col>7</xdr:col>
      <xdr:colOff>241300</xdr:colOff>
      <xdr:row>65</xdr:row>
      <xdr:rowOff>27178</xdr:rowOff>
    </xdr:to>
    <xdr:cxnSp macro="">
      <xdr:nvCxnSpPr>
        <xdr:cNvPr id="127" name="直線コネクタ 126"/>
        <xdr:cNvCxnSpPr/>
      </xdr:nvCxnSpPr>
      <xdr:spPr>
        <a:xfrm>
          <a:off x="4864100" y="1117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56642</xdr:rowOff>
    </xdr:from>
    <xdr:to>
      <xdr:col>7</xdr:col>
      <xdr:colOff>152400</xdr:colOff>
      <xdr:row>61</xdr:row>
      <xdr:rowOff>114554</xdr:rowOff>
    </xdr:to>
    <xdr:cxnSp macro="">
      <xdr:nvCxnSpPr>
        <xdr:cNvPr id="130" name="直線コネクタ 129"/>
        <xdr:cNvCxnSpPr/>
      </xdr:nvCxnSpPr>
      <xdr:spPr>
        <a:xfrm>
          <a:off x="4114800" y="1051509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137177</xdr:rowOff>
    </xdr:from>
    <xdr:ext cx="762000" cy="259045"/>
    <xdr:sp macro="" textlink="">
      <xdr:nvSpPr>
        <xdr:cNvPr id="131" name="財政構造の弾力性平均値テキスト"/>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2" name="フローチャート : 判断 131"/>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56642</xdr:rowOff>
    </xdr:from>
    <xdr:to>
      <xdr:col>6</xdr:col>
      <xdr:colOff>0</xdr:colOff>
      <xdr:row>61</xdr:row>
      <xdr:rowOff>153162</xdr:rowOff>
    </xdr:to>
    <xdr:cxnSp macro="">
      <xdr:nvCxnSpPr>
        <xdr:cNvPr id="133" name="直線コネクタ 132"/>
        <xdr:cNvCxnSpPr/>
      </xdr:nvCxnSpPr>
      <xdr:spPr>
        <a:xfrm flipV="1">
          <a:off x="3225800" y="1051509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63754</xdr:rowOff>
    </xdr:from>
    <xdr:to>
      <xdr:col>6</xdr:col>
      <xdr:colOff>50800</xdr:colOff>
      <xdr:row>61</xdr:row>
      <xdr:rowOff>165354</xdr:rowOff>
    </xdr:to>
    <xdr:sp macro="" textlink="">
      <xdr:nvSpPr>
        <xdr:cNvPr id="134" name="フローチャート : 判断 133"/>
        <xdr:cNvSpPr/>
      </xdr:nvSpPr>
      <xdr:spPr>
        <a:xfrm>
          <a:off x="4064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150131</xdr:rowOff>
    </xdr:from>
    <xdr:ext cx="736600" cy="259045"/>
    <xdr:sp macro="" textlink="">
      <xdr:nvSpPr>
        <xdr:cNvPr id="135" name="テキスト ボックス 134"/>
        <xdr:cNvSpPr txBox="1"/>
      </xdr:nvSpPr>
      <xdr:spPr>
        <a:xfrm>
          <a:off x="3733800" y="1060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148336</xdr:rowOff>
    </xdr:from>
    <xdr:to>
      <xdr:col>4</xdr:col>
      <xdr:colOff>482600</xdr:colOff>
      <xdr:row>61</xdr:row>
      <xdr:rowOff>153162</xdr:rowOff>
    </xdr:to>
    <xdr:cxnSp macro="">
      <xdr:nvCxnSpPr>
        <xdr:cNvPr id="136" name="直線コネクタ 135"/>
        <xdr:cNvCxnSpPr/>
      </xdr:nvCxnSpPr>
      <xdr:spPr>
        <a:xfrm>
          <a:off x="2336800" y="1060678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102362</xdr:rowOff>
    </xdr:from>
    <xdr:to>
      <xdr:col>4</xdr:col>
      <xdr:colOff>533400</xdr:colOff>
      <xdr:row>62</xdr:row>
      <xdr:rowOff>32512</xdr:rowOff>
    </xdr:to>
    <xdr:sp macro="" textlink="">
      <xdr:nvSpPr>
        <xdr:cNvPr id="137" name="フローチャート : 判断 136"/>
        <xdr:cNvSpPr/>
      </xdr:nvSpPr>
      <xdr:spPr>
        <a:xfrm>
          <a:off x="3175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42689</xdr:rowOff>
    </xdr:from>
    <xdr:ext cx="762000" cy="259045"/>
    <xdr:sp macro="" textlink="">
      <xdr:nvSpPr>
        <xdr:cNvPr id="138" name="テキスト ボックス 137"/>
        <xdr:cNvSpPr txBox="1"/>
      </xdr:nvSpPr>
      <xdr:spPr>
        <a:xfrm>
          <a:off x="2844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148336</xdr:rowOff>
    </xdr:from>
    <xdr:to>
      <xdr:col>3</xdr:col>
      <xdr:colOff>279400</xdr:colOff>
      <xdr:row>62</xdr:row>
      <xdr:rowOff>145796</xdr:rowOff>
    </xdr:to>
    <xdr:cxnSp macro="">
      <xdr:nvCxnSpPr>
        <xdr:cNvPr id="139" name="直線コネクタ 138"/>
        <xdr:cNvCxnSpPr/>
      </xdr:nvCxnSpPr>
      <xdr:spPr>
        <a:xfrm flipV="1">
          <a:off x="1447800" y="1060678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151401</xdr:rowOff>
    </xdr:from>
    <xdr:ext cx="762000" cy="259045"/>
    <xdr:sp macro="" textlink="">
      <xdr:nvSpPr>
        <xdr:cNvPr id="141" name="テキスト ボックス 140"/>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44450</xdr:rowOff>
    </xdr:from>
    <xdr:to>
      <xdr:col>2</xdr:col>
      <xdr:colOff>127000</xdr:colOff>
      <xdr:row>61</xdr:row>
      <xdr:rowOff>146050</xdr:rowOff>
    </xdr:to>
    <xdr:sp macro="" textlink="">
      <xdr:nvSpPr>
        <xdr:cNvPr id="142" name="フローチャート : 判断 141"/>
        <xdr:cNvSpPr/>
      </xdr:nvSpPr>
      <xdr:spPr>
        <a:xfrm>
          <a:off x="1397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156227</xdr:rowOff>
    </xdr:from>
    <xdr:ext cx="762000" cy="259045"/>
    <xdr:sp macro="" textlink="">
      <xdr:nvSpPr>
        <xdr:cNvPr id="143" name="テキスト ボックス 142"/>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63754</xdr:rowOff>
    </xdr:from>
    <xdr:to>
      <xdr:col>7</xdr:col>
      <xdr:colOff>203200</xdr:colOff>
      <xdr:row>61</xdr:row>
      <xdr:rowOff>165354</xdr:rowOff>
    </xdr:to>
    <xdr:sp macro="" textlink="">
      <xdr:nvSpPr>
        <xdr:cNvPr id="149" name="円/楕円 148"/>
        <xdr:cNvSpPr/>
      </xdr:nvSpPr>
      <xdr:spPr>
        <a:xfrm>
          <a:off x="49022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80281</xdr:rowOff>
    </xdr:from>
    <xdr:ext cx="762000" cy="259045"/>
    <xdr:sp macro="" textlink="">
      <xdr:nvSpPr>
        <xdr:cNvPr id="150" name="財政構造の弾力性該当値テキスト"/>
        <xdr:cNvSpPr txBox="1"/>
      </xdr:nvSpPr>
      <xdr:spPr>
        <a:xfrm>
          <a:off x="5041900" y="103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5842</xdr:rowOff>
    </xdr:from>
    <xdr:to>
      <xdr:col>6</xdr:col>
      <xdr:colOff>50800</xdr:colOff>
      <xdr:row>61</xdr:row>
      <xdr:rowOff>107442</xdr:rowOff>
    </xdr:to>
    <xdr:sp macro="" textlink="">
      <xdr:nvSpPr>
        <xdr:cNvPr id="151" name="円/楕円 150"/>
        <xdr:cNvSpPr/>
      </xdr:nvSpPr>
      <xdr:spPr>
        <a:xfrm>
          <a:off x="4064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117619</xdr:rowOff>
    </xdr:from>
    <xdr:ext cx="736600" cy="259045"/>
    <xdr:sp macro="" textlink="">
      <xdr:nvSpPr>
        <xdr:cNvPr id="152" name="テキスト ボックス 151"/>
        <xdr:cNvSpPr txBox="1"/>
      </xdr:nvSpPr>
      <xdr:spPr>
        <a:xfrm>
          <a:off x="3733800" y="1023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102362</xdr:rowOff>
    </xdr:from>
    <xdr:to>
      <xdr:col>4</xdr:col>
      <xdr:colOff>533400</xdr:colOff>
      <xdr:row>62</xdr:row>
      <xdr:rowOff>32512</xdr:rowOff>
    </xdr:to>
    <xdr:sp macro="" textlink="">
      <xdr:nvSpPr>
        <xdr:cNvPr id="153" name="円/楕円 152"/>
        <xdr:cNvSpPr/>
      </xdr:nvSpPr>
      <xdr:spPr>
        <a:xfrm>
          <a:off x="3175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17289</xdr:rowOff>
    </xdr:from>
    <xdr:ext cx="762000" cy="259045"/>
    <xdr:sp macro="" textlink="">
      <xdr:nvSpPr>
        <xdr:cNvPr id="154" name="テキスト ボックス 153"/>
        <xdr:cNvSpPr txBox="1"/>
      </xdr:nvSpPr>
      <xdr:spPr>
        <a:xfrm>
          <a:off x="2844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97536</xdr:rowOff>
    </xdr:from>
    <xdr:to>
      <xdr:col>3</xdr:col>
      <xdr:colOff>330200</xdr:colOff>
      <xdr:row>62</xdr:row>
      <xdr:rowOff>27686</xdr:rowOff>
    </xdr:to>
    <xdr:sp macro="" textlink="">
      <xdr:nvSpPr>
        <xdr:cNvPr id="155" name="円/楕円 154"/>
        <xdr:cNvSpPr/>
      </xdr:nvSpPr>
      <xdr:spPr>
        <a:xfrm>
          <a:off x="2286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12463</xdr:rowOff>
    </xdr:from>
    <xdr:ext cx="762000" cy="259045"/>
    <xdr:sp macro="" textlink="">
      <xdr:nvSpPr>
        <xdr:cNvPr id="156" name="テキスト ボックス 155"/>
        <xdr:cNvSpPr txBox="1"/>
      </xdr:nvSpPr>
      <xdr:spPr>
        <a:xfrm>
          <a:off x="1955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94996</xdr:rowOff>
    </xdr:from>
    <xdr:to>
      <xdr:col>2</xdr:col>
      <xdr:colOff>127000</xdr:colOff>
      <xdr:row>63</xdr:row>
      <xdr:rowOff>25146</xdr:rowOff>
    </xdr:to>
    <xdr:sp macro="" textlink="">
      <xdr:nvSpPr>
        <xdr:cNvPr id="157" name="円/楕円 156"/>
        <xdr:cNvSpPr/>
      </xdr:nvSpPr>
      <xdr:spPr>
        <a:xfrm>
          <a:off x="1397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9923</xdr:rowOff>
    </xdr:from>
    <xdr:ext cx="762000" cy="259045"/>
    <xdr:sp macro="" textlink="">
      <xdr:nvSpPr>
        <xdr:cNvPr id="158" name="テキスト ボックス 157"/>
        <xdr:cNvSpPr txBox="1"/>
      </xdr:nvSpPr>
      <xdr:spPr>
        <a:xfrm>
          <a:off x="1066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[146,239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類似団体平均値と比較して低くなったのは、給料や退職手当など人件費が主な要因である。今後も定員適正化計画に沿って職員数の適正化を図り、また、より効果的・効率的にサービスを提供するため、すべての施設及び事務事業の総点検を行い、積極的に指定管理者制度・民間委託を活用し、事務事業と職員体制の見直しを常に図っ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163035</xdr:rowOff>
    </xdr:from>
    <xdr:to>
      <xdr:col>7</xdr:col>
      <xdr:colOff>152400</xdr:colOff>
      <xdr:row>89</xdr:row>
      <xdr:rowOff>94848</xdr:rowOff>
    </xdr:to>
    <xdr:cxnSp macro="">
      <xdr:nvCxnSpPr>
        <xdr:cNvPr id="186" name="直線コネクタ 185"/>
        <xdr:cNvCxnSpPr/>
      </xdr:nvCxnSpPr>
      <xdr:spPr>
        <a:xfrm flipV="1">
          <a:off x="4953000" y="13879035"/>
          <a:ext cx="0" cy="14748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66925</xdr:rowOff>
    </xdr:from>
    <xdr:ext cx="762000" cy="259045"/>
    <xdr:sp macro="" textlink="">
      <xdr:nvSpPr>
        <xdr:cNvPr id="187" name="人件費・物件費等の状況最小値テキスト"/>
        <xdr:cNvSpPr txBox="1"/>
      </xdr:nvSpPr>
      <xdr:spPr>
        <a:xfrm>
          <a:off x="5041900" y="1532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405,180</a:t>
          </a:r>
          <a:endParaRPr kumimoji="1" lang="ja-JP" altLang="en-US" sz="1000" b="1">
            <a:latin typeface="ＭＳ Ｐゴシック"/>
          </a:endParaRPr>
        </a:p>
      </xdr:txBody>
    </xdr:sp>
    <xdr:clientData/>
  </xdr:oneCellAnchor>
  <xdr:twoCellAnchor>
    <xdr:from>
      <xdr:col>7</xdr:col>
      <xdr:colOff>63500</xdr:colOff>
      <xdr:row>89</xdr:row>
      <xdr:rowOff>94848</xdr:rowOff>
    </xdr:from>
    <xdr:to>
      <xdr:col>7</xdr:col>
      <xdr:colOff>241300</xdr:colOff>
      <xdr:row>89</xdr:row>
      <xdr:rowOff>94848</xdr:rowOff>
    </xdr:to>
    <xdr:cxnSp macro="">
      <xdr:nvCxnSpPr>
        <xdr:cNvPr id="188" name="直線コネクタ 187"/>
        <xdr:cNvCxnSpPr/>
      </xdr:nvCxnSpPr>
      <xdr:spPr>
        <a:xfrm>
          <a:off x="4864100" y="1535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77962</xdr:rowOff>
    </xdr:from>
    <xdr:ext cx="762000" cy="259045"/>
    <xdr:sp macro="" textlink="">
      <xdr:nvSpPr>
        <xdr:cNvPr id="189" name="人件費・物件費等の状況最大値テキスト"/>
        <xdr:cNvSpPr txBox="1"/>
      </xdr:nvSpPr>
      <xdr:spPr>
        <a:xfrm>
          <a:off x="5041900" y="1362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99,572</a:t>
          </a:r>
          <a:endParaRPr kumimoji="1" lang="ja-JP" altLang="en-US" sz="1000" b="1">
            <a:latin typeface="ＭＳ Ｐゴシック"/>
          </a:endParaRPr>
        </a:p>
      </xdr:txBody>
    </xdr:sp>
    <xdr:clientData/>
  </xdr:oneCellAnchor>
  <xdr:twoCellAnchor>
    <xdr:from>
      <xdr:col>7</xdr:col>
      <xdr:colOff>63500</xdr:colOff>
      <xdr:row>80</xdr:row>
      <xdr:rowOff>163035</xdr:rowOff>
    </xdr:from>
    <xdr:to>
      <xdr:col>7</xdr:col>
      <xdr:colOff>241300</xdr:colOff>
      <xdr:row>80</xdr:row>
      <xdr:rowOff>163035</xdr:rowOff>
    </xdr:to>
    <xdr:cxnSp macro="">
      <xdr:nvCxnSpPr>
        <xdr:cNvPr id="190" name="直線コネクタ 189"/>
        <xdr:cNvCxnSpPr/>
      </xdr:nvCxnSpPr>
      <xdr:spPr>
        <a:xfrm>
          <a:off x="4864100" y="1387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45349</xdr:rowOff>
    </xdr:from>
    <xdr:to>
      <xdr:col>7</xdr:col>
      <xdr:colOff>152400</xdr:colOff>
      <xdr:row>82</xdr:row>
      <xdr:rowOff>85888</xdr:rowOff>
    </xdr:to>
    <xdr:cxnSp macro="">
      <xdr:nvCxnSpPr>
        <xdr:cNvPr id="191" name="直線コネクタ 190"/>
        <xdr:cNvCxnSpPr/>
      </xdr:nvCxnSpPr>
      <xdr:spPr>
        <a:xfrm flipV="1">
          <a:off x="4114800" y="14104249"/>
          <a:ext cx="838200" cy="4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161540</xdr:rowOff>
    </xdr:from>
    <xdr:ext cx="762000" cy="259045"/>
    <xdr:sp macro="" textlink="">
      <xdr:nvSpPr>
        <xdr:cNvPr id="192" name="人件費・物件費等の状況平均値テキスト"/>
        <xdr:cNvSpPr txBox="1"/>
      </xdr:nvSpPr>
      <xdr:spPr>
        <a:xfrm>
          <a:off x="5041900" y="14048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18013</xdr:rowOff>
    </xdr:from>
    <xdr:to>
      <xdr:col>7</xdr:col>
      <xdr:colOff>203200</xdr:colOff>
      <xdr:row>82</xdr:row>
      <xdr:rowOff>119613</xdr:rowOff>
    </xdr:to>
    <xdr:sp macro="" textlink="">
      <xdr:nvSpPr>
        <xdr:cNvPr id="193" name="フローチャート : 判断 192"/>
        <xdr:cNvSpPr/>
      </xdr:nvSpPr>
      <xdr:spPr>
        <a:xfrm>
          <a:off x="4902200" y="1407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67458</xdr:rowOff>
    </xdr:from>
    <xdr:to>
      <xdr:col>6</xdr:col>
      <xdr:colOff>0</xdr:colOff>
      <xdr:row>82</xdr:row>
      <xdr:rowOff>85888</xdr:rowOff>
    </xdr:to>
    <xdr:cxnSp macro="">
      <xdr:nvCxnSpPr>
        <xdr:cNvPr id="194" name="直線コネクタ 193"/>
        <xdr:cNvCxnSpPr/>
      </xdr:nvCxnSpPr>
      <xdr:spPr>
        <a:xfrm>
          <a:off x="3225800" y="14126358"/>
          <a:ext cx="889000" cy="1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141604</xdr:rowOff>
    </xdr:from>
    <xdr:to>
      <xdr:col>6</xdr:col>
      <xdr:colOff>50800</xdr:colOff>
      <xdr:row>82</xdr:row>
      <xdr:rowOff>71754</xdr:rowOff>
    </xdr:to>
    <xdr:sp macro="" textlink="">
      <xdr:nvSpPr>
        <xdr:cNvPr id="195" name="フローチャート : 判断 194"/>
        <xdr:cNvSpPr/>
      </xdr:nvSpPr>
      <xdr:spPr>
        <a:xfrm>
          <a:off x="40640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81931</xdr:rowOff>
    </xdr:from>
    <xdr:ext cx="736600" cy="259045"/>
    <xdr:sp macro="" textlink="">
      <xdr:nvSpPr>
        <xdr:cNvPr id="196" name="テキスト ボックス 195"/>
        <xdr:cNvSpPr txBox="1"/>
      </xdr:nvSpPr>
      <xdr:spPr>
        <a:xfrm>
          <a:off x="3733800" y="1379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43366</xdr:rowOff>
    </xdr:from>
    <xdr:to>
      <xdr:col>4</xdr:col>
      <xdr:colOff>482600</xdr:colOff>
      <xdr:row>82</xdr:row>
      <xdr:rowOff>67458</xdr:rowOff>
    </xdr:to>
    <xdr:cxnSp macro="">
      <xdr:nvCxnSpPr>
        <xdr:cNvPr id="197" name="直線コネクタ 196"/>
        <xdr:cNvCxnSpPr/>
      </xdr:nvCxnSpPr>
      <xdr:spPr>
        <a:xfrm>
          <a:off x="2336800" y="14102266"/>
          <a:ext cx="889000" cy="2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30614</xdr:rowOff>
    </xdr:from>
    <xdr:to>
      <xdr:col>4</xdr:col>
      <xdr:colOff>533400</xdr:colOff>
      <xdr:row>82</xdr:row>
      <xdr:rowOff>132214</xdr:rowOff>
    </xdr:to>
    <xdr:sp macro="" textlink="">
      <xdr:nvSpPr>
        <xdr:cNvPr id="198" name="フローチャート : 判断 197"/>
        <xdr:cNvSpPr/>
      </xdr:nvSpPr>
      <xdr:spPr>
        <a:xfrm>
          <a:off x="3175000" y="1408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116991</xdr:rowOff>
    </xdr:from>
    <xdr:ext cx="762000" cy="259045"/>
    <xdr:sp macro="" textlink="">
      <xdr:nvSpPr>
        <xdr:cNvPr id="199" name="テキスト ボックス 198"/>
        <xdr:cNvSpPr txBox="1"/>
      </xdr:nvSpPr>
      <xdr:spPr>
        <a:xfrm>
          <a:off x="2844800" y="1417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153,712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43366</xdr:rowOff>
    </xdr:from>
    <xdr:to>
      <xdr:col>3</xdr:col>
      <xdr:colOff>279400</xdr:colOff>
      <xdr:row>82</xdr:row>
      <xdr:rowOff>68219</xdr:rowOff>
    </xdr:to>
    <xdr:cxnSp macro="">
      <xdr:nvCxnSpPr>
        <xdr:cNvPr id="200" name="直線コネクタ 199"/>
        <xdr:cNvCxnSpPr/>
      </xdr:nvCxnSpPr>
      <xdr:spPr>
        <a:xfrm flipV="1">
          <a:off x="1447800" y="14102266"/>
          <a:ext cx="889000" cy="2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3057</xdr:rowOff>
    </xdr:from>
    <xdr:to>
      <xdr:col>3</xdr:col>
      <xdr:colOff>330200</xdr:colOff>
      <xdr:row>82</xdr:row>
      <xdr:rowOff>104657</xdr:rowOff>
    </xdr:to>
    <xdr:sp macro="" textlink="">
      <xdr:nvSpPr>
        <xdr:cNvPr id="201" name="フローチャート : 判断 200"/>
        <xdr:cNvSpPr/>
      </xdr:nvSpPr>
      <xdr:spPr>
        <a:xfrm>
          <a:off x="2286000" y="1406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89434</xdr:rowOff>
    </xdr:from>
    <xdr:ext cx="762000" cy="259045"/>
    <xdr:sp macro="" textlink="">
      <xdr:nvSpPr>
        <xdr:cNvPr id="202" name="テキスト ボックス 201"/>
        <xdr:cNvSpPr txBox="1"/>
      </xdr:nvSpPr>
      <xdr:spPr>
        <a:xfrm>
          <a:off x="1955800" y="1414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148,002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1326</xdr:rowOff>
    </xdr:from>
    <xdr:to>
      <xdr:col>2</xdr:col>
      <xdr:colOff>127000</xdr:colOff>
      <xdr:row>82</xdr:row>
      <xdr:rowOff>102926</xdr:rowOff>
    </xdr:to>
    <xdr:sp macro="" textlink="">
      <xdr:nvSpPr>
        <xdr:cNvPr id="203" name="フローチャート : 判断 202"/>
        <xdr:cNvSpPr/>
      </xdr:nvSpPr>
      <xdr:spPr>
        <a:xfrm>
          <a:off x="1397000" y="140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113103</xdr:rowOff>
    </xdr:from>
    <xdr:ext cx="762000" cy="259045"/>
    <xdr:sp macro="" textlink="">
      <xdr:nvSpPr>
        <xdr:cNvPr id="204" name="テキスト ボックス 203"/>
        <xdr:cNvSpPr txBox="1"/>
      </xdr:nvSpPr>
      <xdr:spPr>
        <a:xfrm>
          <a:off x="1066800" y="138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147,643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165999</xdr:rowOff>
    </xdr:from>
    <xdr:to>
      <xdr:col>7</xdr:col>
      <xdr:colOff>203200</xdr:colOff>
      <xdr:row>82</xdr:row>
      <xdr:rowOff>96149</xdr:rowOff>
    </xdr:to>
    <xdr:sp macro="" textlink="">
      <xdr:nvSpPr>
        <xdr:cNvPr id="210" name="円/楕円 209"/>
        <xdr:cNvSpPr/>
      </xdr:nvSpPr>
      <xdr:spPr>
        <a:xfrm>
          <a:off x="4902200" y="1405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11076</xdr:rowOff>
    </xdr:from>
    <xdr:ext cx="762000" cy="259045"/>
    <xdr:sp macro="" textlink="">
      <xdr:nvSpPr>
        <xdr:cNvPr id="211" name="人件費・物件費等の状況該当値テキスト"/>
        <xdr:cNvSpPr txBox="1"/>
      </xdr:nvSpPr>
      <xdr:spPr>
        <a:xfrm>
          <a:off x="5041900" y="138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146,239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35088</xdr:rowOff>
    </xdr:from>
    <xdr:to>
      <xdr:col>6</xdr:col>
      <xdr:colOff>50800</xdr:colOff>
      <xdr:row>82</xdr:row>
      <xdr:rowOff>136688</xdr:rowOff>
    </xdr:to>
    <xdr:sp macro="" textlink="">
      <xdr:nvSpPr>
        <xdr:cNvPr id="212" name="円/楕円 211"/>
        <xdr:cNvSpPr/>
      </xdr:nvSpPr>
      <xdr:spPr>
        <a:xfrm>
          <a:off x="4064000" y="140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121465</xdr:rowOff>
    </xdr:from>
    <xdr:ext cx="736600" cy="259045"/>
    <xdr:sp macro="" textlink="">
      <xdr:nvSpPr>
        <xdr:cNvPr id="213" name="テキスト ボックス 212"/>
        <xdr:cNvSpPr txBox="1"/>
      </xdr:nvSpPr>
      <xdr:spPr>
        <a:xfrm>
          <a:off x="3733800" y="14180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154,639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16658</xdr:rowOff>
    </xdr:from>
    <xdr:to>
      <xdr:col>4</xdr:col>
      <xdr:colOff>533400</xdr:colOff>
      <xdr:row>82</xdr:row>
      <xdr:rowOff>118258</xdr:rowOff>
    </xdr:to>
    <xdr:sp macro="" textlink="">
      <xdr:nvSpPr>
        <xdr:cNvPr id="214" name="円/楕円 213"/>
        <xdr:cNvSpPr/>
      </xdr:nvSpPr>
      <xdr:spPr>
        <a:xfrm>
          <a:off x="3175000" y="1407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128435</xdr:rowOff>
    </xdr:from>
    <xdr:ext cx="762000" cy="259045"/>
    <xdr:sp macro="" textlink="">
      <xdr:nvSpPr>
        <xdr:cNvPr id="215" name="テキスト ボックス 214"/>
        <xdr:cNvSpPr txBox="1"/>
      </xdr:nvSpPr>
      <xdr:spPr>
        <a:xfrm>
          <a:off x="2844800" y="13844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150,820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164016</xdr:rowOff>
    </xdr:from>
    <xdr:to>
      <xdr:col>3</xdr:col>
      <xdr:colOff>330200</xdr:colOff>
      <xdr:row>82</xdr:row>
      <xdr:rowOff>94166</xdr:rowOff>
    </xdr:to>
    <xdr:sp macro="" textlink="">
      <xdr:nvSpPr>
        <xdr:cNvPr id="216" name="円/楕円 215"/>
        <xdr:cNvSpPr/>
      </xdr:nvSpPr>
      <xdr:spPr>
        <a:xfrm>
          <a:off x="2286000" y="1405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104343</xdr:rowOff>
    </xdr:from>
    <xdr:ext cx="762000" cy="259045"/>
    <xdr:sp macro="" textlink="">
      <xdr:nvSpPr>
        <xdr:cNvPr id="217" name="テキスト ボックス 216"/>
        <xdr:cNvSpPr txBox="1"/>
      </xdr:nvSpPr>
      <xdr:spPr>
        <a:xfrm>
          <a:off x="1955800" y="1382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145,828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17419</xdr:rowOff>
    </xdr:from>
    <xdr:to>
      <xdr:col>2</xdr:col>
      <xdr:colOff>127000</xdr:colOff>
      <xdr:row>82</xdr:row>
      <xdr:rowOff>119019</xdr:rowOff>
    </xdr:to>
    <xdr:sp macro="" textlink="">
      <xdr:nvSpPr>
        <xdr:cNvPr id="218" name="円/楕円 217"/>
        <xdr:cNvSpPr/>
      </xdr:nvSpPr>
      <xdr:spPr>
        <a:xfrm>
          <a:off x="1397000" y="1407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103796</xdr:rowOff>
    </xdr:from>
    <xdr:ext cx="762000" cy="259045"/>
    <xdr:sp macro="" textlink="">
      <xdr:nvSpPr>
        <xdr:cNvPr id="219" name="テキスト ボックス 218"/>
        <xdr:cNvSpPr txBox="1"/>
      </xdr:nvSpPr>
      <xdr:spPr>
        <a:xfrm>
          <a:off x="1066800" y="14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150,978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ラスパイレス指数は、市の職員構成の変動が国に比べ大きい為に上昇し、類似団体平均を上回っている状況であるが、大量退職時代を迎え、その差は縮小傾向に向かっている</a:t>
          </a:r>
          <a:r>
            <a:rPr kumimoji="1" lang="ja-JP" altLang="en-US"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年度は昨年度より</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上昇した。</a:t>
          </a:r>
          <a:endParaRPr lang="ja-JP" altLang="ja-JP" sz="1400">
            <a:effectLst/>
          </a:endParaRPr>
        </a:p>
        <a:p>
          <a:r>
            <a:rPr kumimoji="1" lang="ja-JP" altLang="ja-JP" sz="1100">
              <a:solidFill>
                <a:schemeClr val="dk1"/>
              </a:solidFill>
              <a:effectLst/>
              <a:latin typeface="+mn-lt"/>
              <a:ea typeface="+mn-ea"/>
              <a:cs typeface="+mn-cs"/>
            </a:rPr>
            <a:t>　今後も大量退職（</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年度）を迎えるにあたり、年齢別職員構成の適正化と総人件費の縮減に努める。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136071</xdr:rowOff>
    </xdr:to>
    <xdr:cxnSp macro="">
      <xdr:nvCxnSpPr>
        <xdr:cNvPr id="250" name="直線コネクタ 249"/>
        <xdr:cNvCxnSpPr/>
      </xdr:nvCxnSpPr>
      <xdr:spPr>
        <a:xfrm flipV="1">
          <a:off x="17018000" y="13720234"/>
          <a:ext cx="0" cy="1160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108148</xdr:rowOff>
    </xdr:from>
    <xdr:ext cx="762000" cy="259045"/>
    <xdr:sp macro="" textlink="">
      <xdr:nvSpPr>
        <xdr:cNvPr id="251" name="給与水準   （国との比較）最小値テキスト"/>
        <xdr:cNvSpPr txBox="1"/>
      </xdr:nvSpPr>
      <xdr:spPr>
        <a:xfrm>
          <a:off x="17106900" y="1485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86</xdr:row>
      <xdr:rowOff>136071</xdr:rowOff>
    </xdr:from>
    <xdr:to>
      <xdr:col>24</xdr:col>
      <xdr:colOff>647700</xdr:colOff>
      <xdr:row>86</xdr:row>
      <xdr:rowOff>136071</xdr:rowOff>
    </xdr:to>
    <xdr:cxnSp macro="">
      <xdr:nvCxnSpPr>
        <xdr:cNvPr id="252" name="直線コネクタ 251"/>
        <xdr:cNvCxnSpPr/>
      </xdr:nvCxnSpPr>
      <xdr:spPr>
        <a:xfrm>
          <a:off x="169291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110368</xdr:rowOff>
    </xdr:from>
    <xdr:to>
      <xdr:col>24</xdr:col>
      <xdr:colOff>558800</xdr:colOff>
      <xdr:row>83</xdr:row>
      <xdr:rowOff>156332</xdr:rowOff>
    </xdr:to>
    <xdr:cxnSp macro="">
      <xdr:nvCxnSpPr>
        <xdr:cNvPr id="255" name="直線コネクタ 254"/>
        <xdr:cNvCxnSpPr/>
      </xdr:nvCxnSpPr>
      <xdr:spPr>
        <a:xfrm>
          <a:off x="16179800" y="14340718"/>
          <a:ext cx="838200" cy="4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132641</xdr:rowOff>
    </xdr:from>
    <xdr:ext cx="762000" cy="259045"/>
    <xdr:sp macro="" textlink="">
      <xdr:nvSpPr>
        <xdr:cNvPr id="256" name="給与水準   （国との比較）平均値テキスト"/>
        <xdr:cNvSpPr txBox="1"/>
      </xdr:nvSpPr>
      <xdr:spPr>
        <a:xfrm>
          <a:off x="17106900" y="14020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57" name="フローチャート : 判断 256"/>
        <xdr:cNvSpPr/>
      </xdr:nvSpPr>
      <xdr:spPr>
        <a:xfrm>
          <a:off x="169672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29936</xdr:rowOff>
    </xdr:from>
    <xdr:to>
      <xdr:col>23</xdr:col>
      <xdr:colOff>406400</xdr:colOff>
      <xdr:row>83</xdr:row>
      <xdr:rowOff>110368</xdr:rowOff>
    </xdr:to>
    <xdr:cxnSp macro="">
      <xdr:nvCxnSpPr>
        <xdr:cNvPr id="258" name="直線コネクタ 257"/>
        <xdr:cNvCxnSpPr/>
      </xdr:nvCxnSpPr>
      <xdr:spPr>
        <a:xfrm>
          <a:off x="15290800" y="14260286"/>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162077</xdr:rowOff>
    </xdr:from>
    <xdr:to>
      <xdr:col>23</xdr:col>
      <xdr:colOff>457200</xdr:colOff>
      <xdr:row>83</xdr:row>
      <xdr:rowOff>92227</xdr:rowOff>
    </xdr:to>
    <xdr:sp macro="" textlink="">
      <xdr:nvSpPr>
        <xdr:cNvPr id="259" name="フローチャート : 判断 258"/>
        <xdr:cNvSpPr/>
      </xdr:nvSpPr>
      <xdr:spPr>
        <a:xfrm>
          <a:off x="16129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102404</xdr:rowOff>
    </xdr:from>
    <xdr:ext cx="736600" cy="259045"/>
    <xdr:sp macro="" textlink="">
      <xdr:nvSpPr>
        <xdr:cNvPr id="260" name="テキスト ボックス 259"/>
        <xdr:cNvSpPr txBox="1"/>
      </xdr:nvSpPr>
      <xdr:spPr>
        <a:xfrm>
          <a:off x="15798800" y="1398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29936</xdr:rowOff>
    </xdr:from>
    <xdr:to>
      <xdr:col>22</xdr:col>
      <xdr:colOff>203200</xdr:colOff>
      <xdr:row>83</xdr:row>
      <xdr:rowOff>52916</xdr:rowOff>
    </xdr:to>
    <xdr:cxnSp macro="">
      <xdr:nvCxnSpPr>
        <xdr:cNvPr id="261" name="直線コネクタ 260"/>
        <xdr:cNvCxnSpPr/>
      </xdr:nvCxnSpPr>
      <xdr:spPr>
        <a:xfrm flipV="1">
          <a:off x="14401800" y="1426028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161168</xdr:rowOff>
    </xdr:from>
    <xdr:to>
      <xdr:col>22</xdr:col>
      <xdr:colOff>254000</xdr:colOff>
      <xdr:row>82</xdr:row>
      <xdr:rowOff>91318</xdr:rowOff>
    </xdr:to>
    <xdr:sp macro="" textlink="">
      <xdr:nvSpPr>
        <xdr:cNvPr id="262" name="フローチャート : 判断 261"/>
        <xdr:cNvSpPr/>
      </xdr:nvSpPr>
      <xdr:spPr>
        <a:xfrm>
          <a:off x="15240000" y="140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101495</xdr:rowOff>
    </xdr:from>
    <xdr:ext cx="762000" cy="259045"/>
    <xdr:sp macro="" textlink="">
      <xdr:nvSpPr>
        <xdr:cNvPr id="263" name="テキスト ボックス 262"/>
        <xdr:cNvSpPr txBox="1"/>
      </xdr:nvSpPr>
      <xdr:spPr>
        <a:xfrm>
          <a:off x="14909800" y="138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52916</xdr:rowOff>
    </xdr:from>
    <xdr:to>
      <xdr:col>21</xdr:col>
      <xdr:colOff>0</xdr:colOff>
      <xdr:row>88</xdr:row>
      <xdr:rowOff>160866</xdr:rowOff>
    </xdr:to>
    <xdr:cxnSp macro="">
      <xdr:nvCxnSpPr>
        <xdr:cNvPr id="264" name="直線コネクタ 263"/>
        <xdr:cNvCxnSpPr/>
      </xdr:nvCxnSpPr>
      <xdr:spPr>
        <a:xfrm flipV="1">
          <a:off x="13512800" y="14283266"/>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57755</xdr:rowOff>
    </xdr:from>
    <xdr:to>
      <xdr:col>21</xdr:col>
      <xdr:colOff>50800</xdr:colOff>
      <xdr:row>81</xdr:row>
      <xdr:rowOff>159355</xdr:rowOff>
    </xdr:to>
    <xdr:sp macro="" textlink="">
      <xdr:nvSpPr>
        <xdr:cNvPr id="265" name="フローチャート : 判断 264"/>
        <xdr:cNvSpPr/>
      </xdr:nvSpPr>
      <xdr:spPr>
        <a:xfrm>
          <a:off x="14351000" y="139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169532</xdr:rowOff>
    </xdr:from>
    <xdr:ext cx="762000" cy="259045"/>
    <xdr:sp macro="" textlink="">
      <xdr:nvSpPr>
        <xdr:cNvPr id="266" name="テキスト ボックス 265"/>
        <xdr:cNvSpPr txBox="1"/>
      </xdr:nvSpPr>
      <xdr:spPr>
        <a:xfrm>
          <a:off x="14020800" y="137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16329</xdr:rowOff>
    </xdr:from>
    <xdr:to>
      <xdr:col>19</xdr:col>
      <xdr:colOff>533400</xdr:colOff>
      <xdr:row>86</xdr:row>
      <xdr:rowOff>117929</xdr:rowOff>
    </xdr:to>
    <xdr:sp macro="" textlink="">
      <xdr:nvSpPr>
        <xdr:cNvPr id="267" name="フローチャート : 判断 266"/>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128106</xdr:rowOff>
    </xdr:from>
    <xdr:ext cx="762000" cy="259045"/>
    <xdr:sp macro="" textlink="">
      <xdr:nvSpPr>
        <xdr:cNvPr id="268" name="テキスト ボックス 267"/>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74" name="円/楕円 273"/>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77609</xdr:rowOff>
    </xdr:from>
    <xdr:ext cx="762000" cy="259045"/>
    <xdr:sp macro="" textlink="">
      <xdr:nvSpPr>
        <xdr:cNvPr id="275" name="給与水準   （国との比較）該当値テキスト"/>
        <xdr:cNvSpPr txBox="1"/>
      </xdr:nvSpPr>
      <xdr:spPr>
        <a:xfrm>
          <a:off x="17106900" y="14307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59568</xdr:rowOff>
    </xdr:from>
    <xdr:to>
      <xdr:col>23</xdr:col>
      <xdr:colOff>457200</xdr:colOff>
      <xdr:row>83</xdr:row>
      <xdr:rowOff>161168</xdr:rowOff>
    </xdr:to>
    <xdr:sp macro="" textlink="">
      <xdr:nvSpPr>
        <xdr:cNvPr id="276" name="円/楕円 275"/>
        <xdr:cNvSpPr/>
      </xdr:nvSpPr>
      <xdr:spPr>
        <a:xfrm>
          <a:off x="16129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145945</xdr:rowOff>
    </xdr:from>
    <xdr:ext cx="736600" cy="259045"/>
    <xdr:sp macro="" textlink="">
      <xdr:nvSpPr>
        <xdr:cNvPr id="277" name="テキスト ボックス 276"/>
        <xdr:cNvSpPr txBox="1"/>
      </xdr:nvSpPr>
      <xdr:spPr>
        <a:xfrm>
          <a:off x="15798800" y="14376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150586</xdr:rowOff>
    </xdr:from>
    <xdr:to>
      <xdr:col>22</xdr:col>
      <xdr:colOff>254000</xdr:colOff>
      <xdr:row>83</xdr:row>
      <xdr:rowOff>80736</xdr:rowOff>
    </xdr:to>
    <xdr:sp macro="" textlink="">
      <xdr:nvSpPr>
        <xdr:cNvPr id="278" name="円/楕円 277"/>
        <xdr:cNvSpPr/>
      </xdr:nvSpPr>
      <xdr:spPr>
        <a:xfrm>
          <a:off x="15240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65513</xdr:rowOff>
    </xdr:from>
    <xdr:ext cx="762000" cy="259045"/>
    <xdr:sp macro="" textlink="">
      <xdr:nvSpPr>
        <xdr:cNvPr id="279" name="テキスト ボックス 278"/>
        <xdr:cNvSpPr txBox="1"/>
      </xdr:nvSpPr>
      <xdr:spPr>
        <a:xfrm>
          <a:off x="149098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2116</xdr:rowOff>
    </xdr:from>
    <xdr:to>
      <xdr:col>21</xdr:col>
      <xdr:colOff>50800</xdr:colOff>
      <xdr:row>83</xdr:row>
      <xdr:rowOff>103716</xdr:rowOff>
    </xdr:to>
    <xdr:sp macro="" textlink="">
      <xdr:nvSpPr>
        <xdr:cNvPr id="280" name="円/楕円 279"/>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88493</xdr:rowOff>
    </xdr:from>
    <xdr:ext cx="762000" cy="259045"/>
    <xdr:sp macro="" textlink="">
      <xdr:nvSpPr>
        <xdr:cNvPr id="281" name="テキスト ボックス 280"/>
        <xdr:cNvSpPr txBox="1"/>
      </xdr:nvSpPr>
      <xdr:spPr>
        <a:xfrm>
          <a:off x="14020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2" name="円/楕円 281"/>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83" name="テキスト ボックス 282"/>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３市町村合併後も各地区で総合支所方式を採ることや、生活保護事務従事職員、空港管理事務所職員等により、類似団体と比較し職員数が上回っている。定員適正化計画に沿って職員数の適正化を図り、また、より効果的・効率的にサービスを提供するため、すべての施設及び事務事業の総点検を行い、積極的に指定管理者制度・民間委託を活用し、事務事業と職員体制の見直しを常に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68834</xdr:rowOff>
    </xdr:from>
    <xdr:to>
      <xdr:col>24</xdr:col>
      <xdr:colOff>558800</xdr:colOff>
      <xdr:row>66</xdr:row>
      <xdr:rowOff>138532</xdr:rowOff>
    </xdr:to>
    <xdr:cxnSp macro="">
      <xdr:nvCxnSpPr>
        <xdr:cNvPr id="310" name="直線コネクタ 309"/>
        <xdr:cNvCxnSpPr/>
      </xdr:nvCxnSpPr>
      <xdr:spPr>
        <a:xfrm flipV="1">
          <a:off x="17018000" y="10355834"/>
          <a:ext cx="0" cy="10983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110609</xdr:rowOff>
    </xdr:from>
    <xdr:ext cx="762000" cy="259045"/>
    <xdr:sp macro="" textlink="">
      <xdr:nvSpPr>
        <xdr:cNvPr id="311" name="定員管理の状況最小値テキスト"/>
        <xdr:cNvSpPr txBox="1"/>
      </xdr:nvSpPr>
      <xdr:spPr>
        <a:xfrm>
          <a:off x="17106900" y="114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28.66</a:t>
          </a:r>
          <a:endParaRPr kumimoji="1" lang="ja-JP" altLang="en-US" sz="1000" b="1">
            <a:latin typeface="ＭＳ Ｐゴシック"/>
          </a:endParaRPr>
        </a:p>
      </xdr:txBody>
    </xdr:sp>
    <xdr:clientData/>
  </xdr:oneCellAnchor>
  <xdr:twoCellAnchor>
    <xdr:from>
      <xdr:col>24</xdr:col>
      <xdr:colOff>469900</xdr:colOff>
      <xdr:row>66</xdr:row>
      <xdr:rowOff>138532</xdr:rowOff>
    </xdr:from>
    <xdr:to>
      <xdr:col>24</xdr:col>
      <xdr:colOff>647700</xdr:colOff>
      <xdr:row>66</xdr:row>
      <xdr:rowOff>138532</xdr:rowOff>
    </xdr:to>
    <xdr:cxnSp macro="">
      <xdr:nvCxnSpPr>
        <xdr:cNvPr id="312" name="直線コネクタ 311"/>
        <xdr:cNvCxnSpPr/>
      </xdr:nvCxnSpPr>
      <xdr:spPr>
        <a:xfrm>
          <a:off x="16929100" y="1145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155211</xdr:rowOff>
    </xdr:from>
    <xdr:ext cx="762000" cy="259045"/>
    <xdr:sp macro="" textlink="">
      <xdr:nvSpPr>
        <xdr:cNvPr id="313" name="定員管理の状況最大値テキスト"/>
        <xdr:cNvSpPr txBox="1"/>
      </xdr:nvSpPr>
      <xdr:spPr>
        <a:xfrm>
          <a:off x="17106900" y="1009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24</xdr:col>
      <xdr:colOff>469900</xdr:colOff>
      <xdr:row>60</xdr:row>
      <xdr:rowOff>68834</xdr:rowOff>
    </xdr:from>
    <xdr:to>
      <xdr:col>24</xdr:col>
      <xdr:colOff>647700</xdr:colOff>
      <xdr:row>60</xdr:row>
      <xdr:rowOff>68834</xdr:rowOff>
    </xdr:to>
    <xdr:cxnSp macro="">
      <xdr:nvCxnSpPr>
        <xdr:cNvPr id="314" name="直線コネクタ 313"/>
        <xdr:cNvCxnSpPr/>
      </xdr:nvCxnSpPr>
      <xdr:spPr>
        <a:xfrm>
          <a:off x="16929100" y="1035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144475</xdr:rowOff>
    </xdr:from>
    <xdr:to>
      <xdr:col>24</xdr:col>
      <xdr:colOff>558800</xdr:colOff>
      <xdr:row>61</xdr:row>
      <xdr:rowOff>157023</xdr:rowOff>
    </xdr:to>
    <xdr:cxnSp macro="">
      <xdr:nvCxnSpPr>
        <xdr:cNvPr id="315" name="直線コネクタ 314"/>
        <xdr:cNvCxnSpPr/>
      </xdr:nvCxnSpPr>
      <xdr:spPr>
        <a:xfrm>
          <a:off x="16179800" y="10602925"/>
          <a:ext cx="8382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21403</xdr:rowOff>
    </xdr:from>
    <xdr:ext cx="762000" cy="259045"/>
    <xdr:sp macro="" textlink="">
      <xdr:nvSpPr>
        <xdr:cNvPr id="316" name="定員管理の状況平均値テキスト"/>
        <xdr:cNvSpPr txBox="1"/>
      </xdr:nvSpPr>
      <xdr:spPr>
        <a:xfrm>
          <a:off x="17106900" y="10308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4876</xdr:rowOff>
    </xdr:from>
    <xdr:to>
      <xdr:col>24</xdr:col>
      <xdr:colOff>609600</xdr:colOff>
      <xdr:row>61</xdr:row>
      <xdr:rowOff>106476</xdr:rowOff>
    </xdr:to>
    <xdr:sp macro="" textlink="">
      <xdr:nvSpPr>
        <xdr:cNvPr id="317" name="フローチャート : 判断 316"/>
        <xdr:cNvSpPr/>
      </xdr:nvSpPr>
      <xdr:spPr>
        <a:xfrm>
          <a:off x="169672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144475</xdr:rowOff>
    </xdr:from>
    <xdr:to>
      <xdr:col>23</xdr:col>
      <xdr:colOff>406400</xdr:colOff>
      <xdr:row>61</xdr:row>
      <xdr:rowOff>152197</xdr:rowOff>
    </xdr:to>
    <xdr:cxnSp macro="">
      <xdr:nvCxnSpPr>
        <xdr:cNvPr id="318" name="直線コネクタ 317"/>
        <xdr:cNvCxnSpPr/>
      </xdr:nvCxnSpPr>
      <xdr:spPr>
        <a:xfrm flipV="1">
          <a:off x="15290800" y="10602925"/>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157505</xdr:rowOff>
    </xdr:from>
    <xdr:to>
      <xdr:col>23</xdr:col>
      <xdr:colOff>457200</xdr:colOff>
      <xdr:row>61</xdr:row>
      <xdr:rowOff>87655</xdr:rowOff>
    </xdr:to>
    <xdr:sp macro="" textlink="">
      <xdr:nvSpPr>
        <xdr:cNvPr id="319" name="フローチャート : 判断 318"/>
        <xdr:cNvSpPr/>
      </xdr:nvSpPr>
      <xdr:spPr>
        <a:xfrm>
          <a:off x="16129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97832</xdr:rowOff>
    </xdr:from>
    <xdr:ext cx="736600" cy="259045"/>
    <xdr:sp macro="" textlink="">
      <xdr:nvSpPr>
        <xdr:cNvPr id="320" name="テキスト ボックス 319"/>
        <xdr:cNvSpPr txBox="1"/>
      </xdr:nvSpPr>
      <xdr:spPr>
        <a:xfrm>
          <a:off x="15798800" y="10213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152197</xdr:rowOff>
    </xdr:from>
    <xdr:to>
      <xdr:col>22</xdr:col>
      <xdr:colOff>203200</xdr:colOff>
      <xdr:row>61</xdr:row>
      <xdr:rowOff>153645</xdr:rowOff>
    </xdr:to>
    <xdr:cxnSp macro="">
      <xdr:nvCxnSpPr>
        <xdr:cNvPr id="321" name="直線コネクタ 320"/>
        <xdr:cNvCxnSpPr/>
      </xdr:nvCxnSpPr>
      <xdr:spPr>
        <a:xfrm flipV="1">
          <a:off x="14401800" y="10610647"/>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2" name="フローチャート : 判断 321"/>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3115</xdr:rowOff>
    </xdr:from>
    <xdr:ext cx="762000" cy="259045"/>
    <xdr:sp macro="" textlink="">
      <xdr:nvSpPr>
        <xdr:cNvPr id="323" name="テキスト ボックス 322"/>
        <xdr:cNvSpPr txBox="1"/>
      </xdr:nvSpPr>
      <xdr:spPr>
        <a:xfrm>
          <a:off x="14909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153645</xdr:rowOff>
    </xdr:from>
    <xdr:to>
      <xdr:col>21</xdr:col>
      <xdr:colOff>0</xdr:colOff>
      <xdr:row>61</xdr:row>
      <xdr:rowOff>162814</xdr:rowOff>
    </xdr:to>
    <xdr:cxnSp macro="">
      <xdr:nvCxnSpPr>
        <xdr:cNvPr id="324" name="直線コネクタ 323"/>
        <xdr:cNvCxnSpPr/>
      </xdr:nvCxnSpPr>
      <xdr:spPr>
        <a:xfrm flipV="1">
          <a:off x="13512800" y="10612095"/>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68580</xdr:rowOff>
    </xdr:from>
    <xdr:to>
      <xdr:col>21</xdr:col>
      <xdr:colOff>50800</xdr:colOff>
      <xdr:row>61</xdr:row>
      <xdr:rowOff>170180</xdr:rowOff>
    </xdr:to>
    <xdr:sp macro="" textlink="">
      <xdr:nvSpPr>
        <xdr:cNvPr id="325" name="フローチャート : 判断 324"/>
        <xdr:cNvSpPr/>
      </xdr:nvSpPr>
      <xdr:spPr>
        <a:xfrm>
          <a:off x="14351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8907</xdr:rowOff>
    </xdr:from>
    <xdr:ext cx="762000" cy="259045"/>
    <xdr:sp macro="" textlink="">
      <xdr:nvSpPr>
        <xdr:cNvPr id="326" name="テキスト ボックス 325"/>
        <xdr:cNvSpPr txBox="1"/>
      </xdr:nvSpPr>
      <xdr:spPr>
        <a:xfrm>
          <a:off x="14020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75336</xdr:rowOff>
    </xdr:from>
    <xdr:to>
      <xdr:col>19</xdr:col>
      <xdr:colOff>533400</xdr:colOff>
      <xdr:row>62</xdr:row>
      <xdr:rowOff>5486</xdr:rowOff>
    </xdr:to>
    <xdr:sp macro="" textlink="">
      <xdr:nvSpPr>
        <xdr:cNvPr id="327" name="フローチャート : 判断 326"/>
        <xdr:cNvSpPr/>
      </xdr:nvSpPr>
      <xdr:spPr>
        <a:xfrm>
          <a:off x="13462000" y="105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15663</xdr:rowOff>
    </xdr:from>
    <xdr:ext cx="762000" cy="259045"/>
    <xdr:sp macro="" textlink="">
      <xdr:nvSpPr>
        <xdr:cNvPr id="328" name="テキスト ボックス 327"/>
        <xdr:cNvSpPr txBox="1"/>
      </xdr:nvSpPr>
      <xdr:spPr>
        <a:xfrm>
          <a:off x="13131800" y="1030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106223</xdr:rowOff>
    </xdr:from>
    <xdr:to>
      <xdr:col>24</xdr:col>
      <xdr:colOff>609600</xdr:colOff>
      <xdr:row>62</xdr:row>
      <xdr:rowOff>36373</xdr:rowOff>
    </xdr:to>
    <xdr:sp macro="" textlink="">
      <xdr:nvSpPr>
        <xdr:cNvPr id="334" name="円/楕円 333"/>
        <xdr:cNvSpPr/>
      </xdr:nvSpPr>
      <xdr:spPr>
        <a:xfrm>
          <a:off x="16967200" y="1056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78300</xdr:rowOff>
    </xdr:from>
    <xdr:ext cx="762000" cy="259045"/>
    <xdr:sp macro="" textlink="">
      <xdr:nvSpPr>
        <xdr:cNvPr id="335" name="定員管理の状況該当値テキスト"/>
        <xdr:cNvSpPr txBox="1"/>
      </xdr:nvSpPr>
      <xdr:spPr>
        <a:xfrm>
          <a:off x="17106900" y="105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93675</xdr:rowOff>
    </xdr:from>
    <xdr:to>
      <xdr:col>23</xdr:col>
      <xdr:colOff>457200</xdr:colOff>
      <xdr:row>62</xdr:row>
      <xdr:rowOff>23825</xdr:rowOff>
    </xdr:to>
    <xdr:sp macro="" textlink="">
      <xdr:nvSpPr>
        <xdr:cNvPr id="336" name="円/楕円 335"/>
        <xdr:cNvSpPr/>
      </xdr:nvSpPr>
      <xdr:spPr>
        <a:xfrm>
          <a:off x="16129000" y="1055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8602</xdr:rowOff>
    </xdr:from>
    <xdr:ext cx="736600" cy="259045"/>
    <xdr:sp macro="" textlink="">
      <xdr:nvSpPr>
        <xdr:cNvPr id="337" name="テキスト ボックス 336"/>
        <xdr:cNvSpPr txBox="1"/>
      </xdr:nvSpPr>
      <xdr:spPr>
        <a:xfrm>
          <a:off x="15798800" y="10638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101397</xdr:rowOff>
    </xdr:from>
    <xdr:to>
      <xdr:col>22</xdr:col>
      <xdr:colOff>254000</xdr:colOff>
      <xdr:row>62</xdr:row>
      <xdr:rowOff>31547</xdr:rowOff>
    </xdr:to>
    <xdr:sp macro="" textlink="">
      <xdr:nvSpPr>
        <xdr:cNvPr id="338" name="円/楕円 337"/>
        <xdr:cNvSpPr/>
      </xdr:nvSpPr>
      <xdr:spPr>
        <a:xfrm>
          <a:off x="15240000" y="1055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16324</xdr:rowOff>
    </xdr:from>
    <xdr:ext cx="762000" cy="259045"/>
    <xdr:sp macro="" textlink="">
      <xdr:nvSpPr>
        <xdr:cNvPr id="339" name="テキスト ボックス 338"/>
        <xdr:cNvSpPr txBox="1"/>
      </xdr:nvSpPr>
      <xdr:spPr>
        <a:xfrm>
          <a:off x="14909800" y="10646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102845</xdr:rowOff>
    </xdr:from>
    <xdr:to>
      <xdr:col>21</xdr:col>
      <xdr:colOff>50800</xdr:colOff>
      <xdr:row>62</xdr:row>
      <xdr:rowOff>32995</xdr:rowOff>
    </xdr:to>
    <xdr:sp macro="" textlink="">
      <xdr:nvSpPr>
        <xdr:cNvPr id="340" name="円/楕円 339"/>
        <xdr:cNvSpPr/>
      </xdr:nvSpPr>
      <xdr:spPr>
        <a:xfrm>
          <a:off x="14351000" y="1056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17772</xdr:rowOff>
    </xdr:from>
    <xdr:ext cx="762000" cy="259045"/>
    <xdr:sp macro="" textlink="">
      <xdr:nvSpPr>
        <xdr:cNvPr id="341" name="テキスト ボックス 340"/>
        <xdr:cNvSpPr txBox="1"/>
      </xdr:nvSpPr>
      <xdr:spPr>
        <a:xfrm>
          <a:off x="14020800" y="1064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112014</xdr:rowOff>
    </xdr:from>
    <xdr:to>
      <xdr:col>19</xdr:col>
      <xdr:colOff>533400</xdr:colOff>
      <xdr:row>62</xdr:row>
      <xdr:rowOff>42164</xdr:rowOff>
    </xdr:to>
    <xdr:sp macro="" textlink="">
      <xdr:nvSpPr>
        <xdr:cNvPr id="342" name="円/楕円 341"/>
        <xdr:cNvSpPr/>
      </xdr:nvSpPr>
      <xdr:spPr>
        <a:xfrm>
          <a:off x="13462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26941</xdr:rowOff>
    </xdr:from>
    <xdr:ext cx="762000" cy="259045"/>
    <xdr:sp macro="" textlink="">
      <xdr:nvSpPr>
        <xdr:cNvPr id="343" name="テキスト ボックス 342"/>
        <xdr:cNvSpPr txBox="1"/>
      </xdr:nvSpPr>
      <xdr:spPr>
        <a:xfrm>
          <a:off x="13131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年度から実施している起債抑制策により、実質公債費比率は</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％となり、前年度決算より良化しており、前年度同様類似団体平均よりも下回った。</a:t>
          </a:r>
          <a:endParaRPr lang="ja-JP" altLang="ja-JP" sz="1400">
            <a:effectLst/>
          </a:endParaRPr>
        </a:p>
        <a:p>
          <a:r>
            <a:rPr kumimoji="1" lang="ja-JP" altLang="ja-JP" sz="1100">
              <a:solidFill>
                <a:schemeClr val="dk1"/>
              </a:solidFill>
              <a:effectLst/>
              <a:latin typeface="+mn-lt"/>
              <a:ea typeface="+mn-ea"/>
              <a:cs typeface="+mn-cs"/>
            </a:rPr>
            <a:t>　引き続き、地方債現在高の縮減と、辺地債、過疎債、合併特例債といった有利な起債の活用を図り、同比率の更なる改善に努める。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59267</xdr:rowOff>
    </xdr:from>
    <xdr:to>
      <xdr:col>24</xdr:col>
      <xdr:colOff>558800</xdr:colOff>
      <xdr:row>44</xdr:row>
      <xdr:rowOff>52494</xdr:rowOff>
    </xdr:to>
    <xdr:cxnSp macro="">
      <xdr:nvCxnSpPr>
        <xdr:cNvPr id="372" name="直線コネクタ 371"/>
        <xdr:cNvCxnSpPr/>
      </xdr:nvCxnSpPr>
      <xdr:spPr>
        <a:xfrm flipV="1">
          <a:off x="17018000" y="6060017"/>
          <a:ext cx="0" cy="15362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3"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74" name="直線コネクタ 373"/>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145644</xdr:rowOff>
    </xdr:from>
    <xdr:ext cx="762000" cy="259045"/>
    <xdr:sp macro="" textlink="">
      <xdr:nvSpPr>
        <xdr:cNvPr id="375"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59267</xdr:rowOff>
    </xdr:from>
    <xdr:to>
      <xdr:col>24</xdr:col>
      <xdr:colOff>647700</xdr:colOff>
      <xdr:row>35</xdr:row>
      <xdr:rowOff>59267</xdr:rowOff>
    </xdr:to>
    <xdr:cxnSp macro="">
      <xdr:nvCxnSpPr>
        <xdr:cNvPr id="376" name="直線コネクタ 375"/>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46567</xdr:rowOff>
    </xdr:from>
    <xdr:to>
      <xdr:col>24</xdr:col>
      <xdr:colOff>558800</xdr:colOff>
      <xdr:row>40</xdr:row>
      <xdr:rowOff>86783</xdr:rowOff>
    </xdr:to>
    <xdr:cxnSp macro="">
      <xdr:nvCxnSpPr>
        <xdr:cNvPr id="377" name="直線コネクタ 376"/>
        <xdr:cNvCxnSpPr/>
      </xdr:nvCxnSpPr>
      <xdr:spPr>
        <a:xfrm flipV="1">
          <a:off x="16179800" y="69045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155381</xdr:rowOff>
    </xdr:from>
    <xdr:ext cx="762000" cy="259045"/>
    <xdr:sp macro="" textlink="">
      <xdr:nvSpPr>
        <xdr:cNvPr id="378"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11854</xdr:rowOff>
    </xdr:from>
    <xdr:to>
      <xdr:col>24</xdr:col>
      <xdr:colOff>609600</xdr:colOff>
      <xdr:row>40</xdr:row>
      <xdr:rowOff>113454</xdr:rowOff>
    </xdr:to>
    <xdr:sp macro="" textlink="">
      <xdr:nvSpPr>
        <xdr:cNvPr id="379" name="フローチャート : 判断 378"/>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86783</xdr:rowOff>
    </xdr:from>
    <xdr:to>
      <xdr:col>23</xdr:col>
      <xdr:colOff>406400</xdr:colOff>
      <xdr:row>40</xdr:row>
      <xdr:rowOff>151130</xdr:rowOff>
    </xdr:to>
    <xdr:cxnSp macro="">
      <xdr:nvCxnSpPr>
        <xdr:cNvPr id="380" name="直線コネクタ 379"/>
        <xdr:cNvCxnSpPr/>
      </xdr:nvCxnSpPr>
      <xdr:spPr>
        <a:xfrm flipV="1">
          <a:off x="15290800" y="694478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44027</xdr:rowOff>
    </xdr:from>
    <xdr:to>
      <xdr:col>23</xdr:col>
      <xdr:colOff>457200</xdr:colOff>
      <xdr:row>40</xdr:row>
      <xdr:rowOff>145627</xdr:rowOff>
    </xdr:to>
    <xdr:sp macro="" textlink="">
      <xdr:nvSpPr>
        <xdr:cNvPr id="381" name="フローチャート : 判断 380"/>
        <xdr:cNvSpPr/>
      </xdr:nvSpPr>
      <xdr:spPr>
        <a:xfrm>
          <a:off x="16129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130404</xdr:rowOff>
    </xdr:from>
    <xdr:ext cx="736600" cy="259045"/>
    <xdr:sp macro="" textlink="">
      <xdr:nvSpPr>
        <xdr:cNvPr id="382" name="テキスト ボックス 381"/>
        <xdr:cNvSpPr txBox="1"/>
      </xdr:nvSpPr>
      <xdr:spPr>
        <a:xfrm>
          <a:off x="15798800" y="698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151130</xdr:rowOff>
    </xdr:from>
    <xdr:to>
      <xdr:col>22</xdr:col>
      <xdr:colOff>203200</xdr:colOff>
      <xdr:row>41</xdr:row>
      <xdr:rowOff>68156</xdr:rowOff>
    </xdr:to>
    <xdr:cxnSp macro="">
      <xdr:nvCxnSpPr>
        <xdr:cNvPr id="383" name="直線コネクタ 382"/>
        <xdr:cNvCxnSpPr/>
      </xdr:nvCxnSpPr>
      <xdr:spPr>
        <a:xfrm flipV="1">
          <a:off x="14401800" y="700913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113877</xdr:rowOff>
    </xdr:from>
    <xdr:to>
      <xdr:col>22</xdr:col>
      <xdr:colOff>254000</xdr:colOff>
      <xdr:row>42</xdr:row>
      <xdr:rowOff>44027</xdr:rowOff>
    </xdr:to>
    <xdr:sp macro="" textlink="">
      <xdr:nvSpPr>
        <xdr:cNvPr id="384" name="フローチャート : 判断 383"/>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28804</xdr:rowOff>
    </xdr:from>
    <xdr:ext cx="762000" cy="259045"/>
    <xdr:sp macro="" textlink="">
      <xdr:nvSpPr>
        <xdr:cNvPr id="385" name="テキスト ボックス 384"/>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68156</xdr:rowOff>
    </xdr:from>
    <xdr:to>
      <xdr:col>21</xdr:col>
      <xdr:colOff>0</xdr:colOff>
      <xdr:row>41</xdr:row>
      <xdr:rowOff>108373</xdr:rowOff>
    </xdr:to>
    <xdr:cxnSp macro="">
      <xdr:nvCxnSpPr>
        <xdr:cNvPr id="386" name="直線コネクタ 385"/>
        <xdr:cNvCxnSpPr/>
      </xdr:nvCxnSpPr>
      <xdr:spPr>
        <a:xfrm flipV="1">
          <a:off x="13512800" y="70976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162137</xdr:rowOff>
    </xdr:from>
    <xdr:to>
      <xdr:col>21</xdr:col>
      <xdr:colOff>50800</xdr:colOff>
      <xdr:row>42</xdr:row>
      <xdr:rowOff>92287</xdr:rowOff>
    </xdr:to>
    <xdr:sp macro="" textlink="">
      <xdr:nvSpPr>
        <xdr:cNvPr id="387" name="フローチャート : 判断 386"/>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77064</xdr:rowOff>
    </xdr:from>
    <xdr:ext cx="762000" cy="259045"/>
    <xdr:sp macro="" textlink="">
      <xdr:nvSpPr>
        <xdr:cNvPr id="388" name="テキスト ボックス 387"/>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6773</xdr:rowOff>
    </xdr:from>
    <xdr:to>
      <xdr:col>19</xdr:col>
      <xdr:colOff>533400</xdr:colOff>
      <xdr:row>42</xdr:row>
      <xdr:rowOff>108373</xdr:rowOff>
    </xdr:to>
    <xdr:sp macro="" textlink="">
      <xdr:nvSpPr>
        <xdr:cNvPr id="389" name="フローチャート : 判断 388"/>
        <xdr:cNvSpPr/>
      </xdr:nvSpPr>
      <xdr:spPr>
        <a:xfrm>
          <a:off x="134620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93150</xdr:rowOff>
    </xdr:from>
    <xdr:ext cx="762000" cy="259045"/>
    <xdr:sp macro="" textlink="">
      <xdr:nvSpPr>
        <xdr:cNvPr id="390" name="テキスト ボックス 389"/>
        <xdr:cNvSpPr txBox="1"/>
      </xdr:nvSpPr>
      <xdr:spPr>
        <a:xfrm>
          <a:off x="13131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167217</xdr:rowOff>
    </xdr:from>
    <xdr:to>
      <xdr:col>24</xdr:col>
      <xdr:colOff>609600</xdr:colOff>
      <xdr:row>40</xdr:row>
      <xdr:rowOff>97367</xdr:rowOff>
    </xdr:to>
    <xdr:sp macro="" textlink="">
      <xdr:nvSpPr>
        <xdr:cNvPr id="396" name="円/楕円 395"/>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12294</xdr:rowOff>
    </xdr:from>
    <xdr:ext cx="762000" cy="259045"/>
    <xdr:sp macro="" textlink="">
      <xdr:nvSpPr>
        <xdr:cNvPr id="397" name="公債費負担の状況該当値テキスト"/>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35983</xdr:rowOff>
    </xdr:from>
    <xdr:to>
      <xdr:col>23</xdr:col>
      <xdr:colOff>457200</xdr:colOff>
      <xdr:row>40</xdr:row>
      <xdr:rowOff>137583</xdr:rowOff>
    </xdr:to>
    <xdr:sp macro="" textlink="">
      <xdr:nvSpPr>
        <xdr:cNvPr id="398" name="円/楕円 397"/>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147760</xdr:rowOff>
    </xdr:from>
    <xdr:ext cx="736600" cy="259045"/>
    <xdr:sp macro="" textlink="">
      <xdr:nvSpPr>
        <xdr:cNvPr id="399" name="テキスト ボックス 398"/>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100330</xdr:rowOff>
    </xdr:from>
    <xdr:to>
      <xdr:col>22</xdr:col>
      <xdr:colOff>254000</xdr:colOff>
      <xdr:row>41</xdr:row>
      <xdr:rowOff>30480</xdr:rowOff>
    </xdr:to>
    <xdr:sp macro="" textlink="">
      <xdr:nvSpPr>
        <xdr:cNvPr id="400" name="円/楕円 399"/>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40657</xdr:rowOff>
    </xdr:from>
    <xdr:ext cx="762000" cy="259045"/>
    <xdr:sp macro="" textlink="">
      <xdr:nvSpPr>
        <xdr:cNvPr id="401" name="テキスト ボックス 400"/>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17356</xdr:rowOff>
    </xdr:from>
    <xdr:to>
      <xdr:col>21</xdr:col>
      <xdr:colOff>50800</xdr:colOff>
      <xdr:row>41</xdr:row>
      <xdr:rowOff>118956</xdr:rowOff>
    </xdr:to>
    <xdr:sp macro="" textlink="">
      <xdr:nvSpPr>
        <xdr:cNvPr id="402" name="円/楕円 401"/>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129133</xdr:rowOff>
    </xdr:from>
    <xdr:ext cx="762000" cy="259045"/>
    <xdr:sp macro="" textlink="">
      <xdr:nvSpPr>
        <xdr:cNvPr id="403" name="テキスト ボックス 402"/>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57573</xdr:rowOff>
    </xdr:from>
    <xdr:to>
      <xdr:col>19</xdr:col>
      <xdr:colOff>533400</xdr:colOff>
      <xdr:row>41</xdr:row>
      <xdr:rowOff>159173</xdr:rowOff>
    </xdr:to>
    <xdr:sp macro="" textlink="">
      <xdr:nvSpPr>
        <xdr:cNvPr id="404" name="円/楕円 403"/>
        <xdr:cNvSpPr/>
      </xdr:nvSpPr>
      <xdr:spPr>
        <a:xfrm>
          <a:off x="13462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169350</xdr:rowOff>
    </xdr:from>
    <xdr:ext cx="762000" cy="259045"/>
    <xdr:sp macro="" textlink="">
      <xdr:nvSpPr>
        <xdr:cNvPr id="405" name="テキスト ボックス 404"/>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a:t>
          </a:r>
          <a:r>
            <a:rPr kumimoji="1" lang="ja-JP" altLang="en-US" sz="1100">
              <a:solidFill>
                <a:schemeClr val="dk1"/>
              </a:solidFill>
              <a:effectLst/>
              <a:latin typeface="+mn-lt"/>
              <a:ea typeface="+mn-ea"/>
              <a:cs typeface="+mn-cs"/>
            </a:rPr>
            <a:t>は、地方債の残高</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設立法人の負債額等負担見込額</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となったことや</a:t>
          </a:r>
          <a:r>
            <a:rPr kumimoji="1" lang="ja-JP" altLang="en-US" sz="1100">
              <a:solidFill>
                <a:schemeClr val="dk1"/>
              </a:solidFill>
              <a:effectLst/>
              <a:latin typeface="+mn-lt"/>
              <a:ea typeface="+mn-ea"/>
              <a:cs typeface="+mn-cs"/>
            </a:rPr>
            <a:t>、基準財政需要額算入見込額</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したこと等により、将来負担比率は</a:t>
          </a:r>
          <a:r>
            <a:rPr kumimoji="1" lang="en-US" altLang="ja-JP" sz="1100">
              <a:solidFill>
                <a:schemeClr val="dk1"/>
              </a:solidFill>
              <a:effectLst/>
              <a:latin typeface="+mn-lt"/>
              <a:ea typeface="+mn-ea"/>
              <a:cs typeface="+mn-cs"/>
            </a:rPr>
            <a:t>11.2%</a:t>
          </a:r>
          <a:r>
            <a:rPr kumimoji="1" lang="ja-JP" altLang="en-US" sz="1100">
              <a:solidFill>
                <a:schemeClr val="dk1"/>
              </a:solidFill>
              <a:effectLst/>
              <a:latin typeface="+mn-lt"/>
              <a:ea typeface="+mn-ea"/>
              <a:cs typeface="+mn-cs"/>
            </a:rPr>
            <a:t>増加となり</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回った。今後</a:t>
          </a:r>
          <a:r>
            <a:rPr kumimoji="1" lang="ja-JP" altLang="en-US" sz="1100">
              <a:solidFill>
                <a:schemeClr val="dk1"/>
              </a:solidFill>
              <a:effectLst/>
              <a:latin typeface="+mn-lt"/>
              <a:ea typeface="+mn-ea"/>
              <a:cs typeface="+mn-cs"/>
            </a:rPr>
            <a:t>数年間は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大型事業が続くので増えていく見込みだが、</a:t>
          </a:r>
          <a:r>
            <a:rPr kumimoji="1" lang="ja-JP" altLang="ja-JP" sz="1100">
              <a:solidFill>
                <a:schemeClr val="dk1"/>
              </a:solidFill>
              <a:effectLst/>
              <a:latin typeface="+mn-lt"/>
              <a:ea typeface="+mn-ea"/>
              <a:cs typeface="+mn-cs"/>
            </a:rPr>
            <a:t>起債枠の上限を堅持し、地方債現在高の縮減に努め</a:t>
          </a:r>
          <a:r>
            <a:rPr kumimoji="1" lang="ja-JP" altLang="en-US" sz="1100">
              <a:solidFill>
                <a:schemeClr val="dk1"/>
              </a:solidFill>
              <a:effectLst/>
              <a:latin typeface="+mn-lt"/>
              <a:ea typeface="+mn-ea"/>
              <a:cs typeface="+mn-cs"/>
            </a:rPr>
            <a:t>たい</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117757</xdr:rowOff>
    </xdr:to>
    <xdr:cxnSp macro="">
      <xdr:nvCxnSpPr>
        <xdr:cNvPr id="434" name="直線コネクタ 433"/>
        <xdr:cNvCxnSpPr/>
      </xdr:nvCxnSpPr>
      <xdr:spPr>
        <a:xfrm flipV="1">
          <a:off x="17018000" y="2370667"/>
          <a:ext cx="0" cy="16904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89834</xdr:rowOff>
    </xdr:from>
    <xdr:ext cx="762000" cy="259045"/>
    <xdr:sp macro="" textlink="">
      <xdr:nvSpPr>
        <xdr:cNvPr id="435" name="将来負担の状況最小値テキスト"/>
        <xdr:cNvSpPr txBox="1"/>
      </xdr:nvSpPr>
      <xdr:spPr>
        <a:xfrm>
          <a:off x="17106900" y="403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24</xdr:col>
      <xdr:colOff>469900</xdr:colOff>
      <xdr:row>23</xdr:row>
      <xdr:rowOff>117757</xdr:rowOff>
    </xdr:from>
    <xdr:to>
      <xdr:col>24</xdr:col>
      <xdr:colOff>647700</xdr:colOff>
      <xdr:row>23</xdr:row>
      <xdr:rowOff>117757</xdr:rowOff>
    </xdr:to>
    <xdr:cxnSp macro="">
      <xdr:nvCxnSpPr>
        <xdr:cNvPr id="436" name="直線コネクタ 435"/>
        <xdr:cNvCxnSpPr/>
      </xdr:nvCxnSpPr>
      <xdr:spPr>
        <a:xfrm>
          <a:off x="16929100" y="406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1623</xdr:rowOff>
    </xdr:from>
    <xdr:to>
      <xdr:col>24</xdr:col>
      <xdr:colOff>558800</xdr:colOff>
      <xdr:row>17</xdr:row>
      <xdr:rowOff>151765</xdr:rowOff>
    </xdr:to>
    <xdr:cxnSp macro="">
      <xdr:nvCxnSpPr>
        <xdr:cNvPr id="439" name="直線コネクタ 438"/>
        <xdr:cNvCxnSpPr/>
      </xdr:nvCxnSpPr>
      <xdr:spPr>
        <a:xfrm>
          <a:off x="16179800" y="2916273"/>
          <a:ext cx="838200" cy="15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83837</xdr:rowOff>
    </xdr:from>
    <xdr:ext cx="762000" cy="259045"/>
    <xdr:sp macro="" textlink="">
      <xdr:nvSpPr>
        <xdr:cNvPr id="440" name="将来負担の状況平均値テキスト"/>
        <xdr:cNvSpPr txBox="1"/>
      </xdr:nvSpPr>
      <xdr:spPr>
        <a:xfrm>
          <a:off x="17106900" y="265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67310</xdr:rowOff>
    </xdr:from>
    <xdr:to>
      <xdr:col>24</xdr:col>
      <xdr:colOff>609600</xdr:colOff>
      <xdr:row>16</xdr:row>
      <xdr:rowOff>168910</xdr:rowOff>
    </xdr:to>
    <xdr:sp macro="" textlink="">
      <xdr:nvSpPr>
        <xdr:cNvPr id="441" name="フローチャート : 判断 440"/>
        <xdr:cNvSpPr/>
      </xdr:nvSpPr>
      <xdr:spPr>
        <a:xfrm>
          <a:off x="169672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1623</xdr:rowOff>
    </xdr:from>
    <xdr:to>
      <xdr:col>23</xdr:col>
      <xdr:colOff>406400</xdr:colOff>
      <xdr:row>18</xdr:row>
      <xdr:rowOff>59408</xdr:rowOff>
    </xdr:to>
    <xdr:cxnSp macro="">
      <xdr:nvCxnSpPr>
        <xdr:cNvPr id="442" name="直線コネクタ 441"/>
        <xdr:cNvCxnSpPr/>
      </xdr:nvCxnSpPr>
      <xdr:spPr>
        <a:xfrm flipV="1">
          <a:off x="15290800" y="2916273"/>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132997</xdr:rowOff>
    </xdr:from>
    <xdr:to>
      <xdr:col>23</xdr:col>
      <xdr:colOff>457200</xdr:colOff>
      <xdr:row>17</xdr:row>
      <xdr:rowOff>63147</xdr:rowOff>
    </xdr:to>
    <xdr:sp macro="" textlink="">
      <xdr:nvSpPr>
        <xdr:cNvPr id="443" name="フローチャート : 判断 442"/>
        <xdr:cNvSpPr/>
      </xdr:nvSpPr>
      <xdr:spPr>
        <a:xfrm>
          <a:off x="16129000" y="287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47924</xdr:rowOff>
    </xdr:from>
    <xdr:ext cx="736600" cy="259045"/>
    <xdr:sp macro="" textlink="">
      <xdr:nvSpPr>
        <xdr:cNvPr id="444" name="テキスト ボックス 443"/>
        <xdr:cNvSpPr txBox="1"/>
      </xdr:nvSpPr>
      <xdr:spPr>
        <a:xfrm>
          <a:off x="15798800" y="2962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59408</xdr:rowOff>
    </xdr:from>
    <xdr:to>
      <xdr:col>22</xdr:col>
      <xdr:colOff>203200</xdr:colOff>
      <xdr:row>19</xdr:row>
      <xdr:rowOff>94403</xdr:rowOff>
    </xdr:to>
    <xdr:cxnSp macro="">
      <xdr:nvCxnSpPr>
        <xdr:cNvPr id="445" name="直線コネクタ 444"/>
        <xdr:cNvCxnSpPr/>
      </xdr:nvCxnSpPr>
      <xdr:spPr>
        <a:xfrm flipV="1">
          <a:off x="14401800" y="3145508"/>
          <a:ext cx="889000" cy="20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50165</xdr:rowOff>
    </xdr:from>
    <xdr:to>
      <xdr:col>22</xdr:col>
      <xdr:colOff>254000</xdr:colOff>
      <xdr:row>18</xdr:row>
      <xdr:rowOff>151765</xdr:rowOff>
    </xdr:to>
    <xdr:sp macro="" textlink="">
      <xdr:nvSpPr>
        <xdr:cNvPr id="446" name="フローチャート : 判断 445"/>
        <xdr:cNvSpPr/>
      </xdr:nvSpPr>
      <xdr:spPr>
        <a:xfrm>
          <a:off x="15240000" y="31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136542</xdr:rowOff>
    </xdr:from>
    <xdr:ext cx="762000" cy="259045"/>
    <xdr:sp macro="" textlink="">
      <xdr:nvSpPr>
        <xdr:cNvPr id="447" name="テキスト ボックス 446"/>
        <xdr:cNvSpPr txBox="1"/>
      </xdr:nvSpPr>
      <xdr:spPr>
        <a:xfrm>
          <a:off x="14909800" y="322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94403</xdr:rowOff>
    </xdr:from>
    <xdr:to>
      <xdr:col>21</xdr:col>
      <xdr:colOff>0</xdr:colOff>
      <xdr:row>20</xdr:row>
      <xdr:rowOff>42263</xdr:rowOff>
    </xdr:to>
    <xdr:cxnSp macro="">
      <xdr:nvCxnSpPr>
        <xdr:cNvPr id="448" name="直線コネクタ 447"/>
        <xdr:cNvCxnSpPr/>
      </xdr:nvCxnSpPr>
      <xdr:spPr>
        <a:xfrm flipV="1">
          <a:off x="13512800" y="3351953"/>
          <a:ext cx="889000" cy="11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89182</xdr:rowOff>
    </xdr:from>
    <xdr:to>
      <xdr:col>21</xdr:col>
      <xdr:colOff>50800</xdr:colOff>
      <xdr:row>20</xdr:row>
      <xdr:rowOff>19332</xdr:rowOff>
    </xdr:to>
    <xdr:sp macro="" textlink="">
      <xdr:nvSpPr>
        <xdr:cNvPr id="449" name="フローチャート : 判断 448"/>
        <xdr:cNvSpPr/>
      </xdr:nvSpPr>
      <xdr:spPr>
        <a:xfrm>
          <a:off x="14351000" y="334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4109</xdr:rowOff>
    </xdr:from>
    <xdr:ext cx="762000" cy="259045"/>
    <xdr:sp macro="" textlink="">
      <xdr:nvSpPr>
        <xdr:cNvPr id="450" name="テキスト ボックス 449"/>
        <xdr:cNvSpPr txBox="1"/>
      </xdr:nvSpPr>
      <xdr:spPr>
        <a:xfrm>
          <a:off x="14020800" y="343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76.6</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41063</xdr:rowOff>
    </xdr:from>
    <xdr:to>
      <xdr:col>19</xdr:col>
      <xdr:colOff>533400</xdr:colOff>
      <xdr:row>20</xdr:row>
      <xdr:rowOff>142663</xdr:rowOff>
    </xdr:to>
    <xdr:sp macro="" textlink="">
      <xdr:nvSpPr>
        <xdr:cNvPr id="451" name="フローチャート : 判断 450"/>
        <xdr:cNvSpPr/>
      </xdr:nvSpPr>
      <xdr:spPr>
        <a:xfrm>
          <a:off x="13462000" y="347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127440</xdr:rowOff>
    </xdr:from>
    <xdr:ext cx="762000" cy="259045"/>
    <xdr:sp macro="" textlink="">
      <xdr:nvSpPr>
        <xdr:cNvPr id="452" name="テキスト ボックス 451"/>
        <xdr:cNvSpPr txBox="1"/>
      </xdr:nvSpPr>
      <xdr:spPr>
        <a:xfrm>
          <a:off x="13131800" y="355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100965</xdr:rowOff>
    </xdr:from>
    <xdr:to>
      <xdr:col>24</xdr:col>
      <xdr:colOff>609600</xdr:colOff>
      <xdr:row>18</xdr:row>
      <xdr:rowOff>31115</xdr:rowOff>
    </xdr:to>
    <xdr:sp macro="" textlink="">
      <xdr:nvSpPr>
        <xdr:cNvPr id="458" name="円/楕円 457"/>
        <xdr:cNvSpPr/>
      </xdr:nvSpPr>
      <xdr:spPr>
        <a:xfrm>
          <a:off x="16967200" y="301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73042</xdr:rowOff>
    </xdr:from>
    <xdr:ext cx="762000" cy="259045"/>
    <xdr:sp macro="" textlink="">
      <xdr:nvSpPr>
        <xdr:cNvPr id="459" name="将来負担の状況該当値テキスト"/>
        <xdr:cNvSpPr txBox="1"/>
      </xdr:nvSpPr>
      <xdr:spPr>
        <a:xfrm>
          <a:off x="17106900" y="298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122273</xdr:rowOff>
    </xdr:from>
    <xdr:to>
      <xdr:col>23</xdr:col>
      <xdr:colOff>457200</xdr:colOff>
      <xdr:row>17</xdr:row>
      <xdr:rowOff>52423</xdr:rowOff>
    </xdr:to>
    <xdr:sp macro="" textlink="">
      <xdr:nvSpPr>
        <xdr:cNvPr id="460" name="円/楕円 459"/>
        <xdr:cNvSpPr/>
      </xdr:nvSpPr>
      <xdr:spPr>
        <a:xfrm>
          <a:off x="16129000" y="286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62600</xdr:rowOff>
    </xdr:from>
    <xdr:ext cx="736600" cy="259045"/>
    <xdr:sp macro="" textlink="">
      <xdr:nvSpPr>
        <xdr:cNvPr id="461" name="テキスト ボックス 460"/>
        <xdr:cNvSpPr txBox="1"/>
      </xdr:nvSpPr>
      <xdr:spPr>
        <a:xfrm>
          <a:off x="15798800" y="2634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8608</xdr:rowOff>
    </xdr:from>
    <xdr:to>
      <xdr:col>22</xdr:col>
      <xdr:colOff>254000</xdr:colOff>
      <xdr:row>18</xdr:row>
      <xdr:rowOff>110208</xdr:rowOff>
    </xdr:to>
    <xdr:sp macro="" textlink="">
      <xdr:nvSpPr>
        <xdr:cNvPr id="462" name="円/楕円 461"/>
        <xdr:cNvSpPr/>
      </xdr:nvSpPr>
      <xdr:spPr>
        <a:xfrm>
          <a:off x="15240000" y="30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120385</xdr:rowOff>
    </xdr:from>
    <xdr:ext cx="762000" cy="259045"/>
    <xdr:sp macro="" textlink="">
      <xdr:nvSpPr>
        <xdr:cNvPr id="463" name="テキスト ボックス 462"/>
        <xdr:cNvSpPr txBox="1"/>
      </xdr:nvSpPr>
      <xdr:spPr>
        <a:xfrm>
          <a:off x="14909800" y="286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43603</xdr:rowOff>
    </xdr:from>
    <xdr:to>
      <xdr:col>21</xdr:col>
      <xdr:colOff>50800</xdr:colOff>
      <xdr:row>19</xdr:row>
      <xdr:rowOff>145203</xdr:rowOff>
    </xdr:to>
    <xdr:sp macro="" textlink="">
      <xdr:nvSpPr>
        <xdr:cNvPr id="464" name="円/楕円 463"/>
        <xdr:cNvSpPr/>
      </xdr:nvSpPr>
      <xdr:spPr>
        <a:xfrm>
          <a:off x="14351000" y="330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155380</xdr:rowOff>
    </xdr:from>
    <xdr:ext cx="762000" cy="259045"/>
    <xdr:sp macro="" textlink="">
      <xdr:nvSpPr>
        <xdr:cNvPr id="465" name="テキスト ボックス 464"/>
        <xdr:cNvSpPr txBox="1"/>
      </xdr:nvSpPr>
      <xdr:spPr>
        <a:xfrm>
          <a:off x="14020800" y="307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162913</xdr:rowOff>
    </xdr:from>
    <xdr:to>
      <xdr:col>19</xdr:col>
      <xdr:colOff>533400</xdr:colOff>
      <xdr:row>20</xdr:row>
      <xdr:rowOff>93063</xdr:rowOff>
    </xdr:to>
    <xdr:sp macro="" textlink="">
      <xdr:nvSpPr>
        <xdr:cNvPr id="466" name="円/楕円 465"/>
        <xdr:cNvSpPr/>
      </xdr:nvSpPr>
      <xdr:spPr>
        <a:xfrm>
          <a:off x="13462000" y="342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103240</xdr:rowOff>
    </xdr:from>
    <xdr:ext cx="762000" cy="259045"/>
    <xdr:sp macro="" textlink="">
      <xdr:nvSpPr>
        <xdr:cNvPr id="467" name="テキスト ボックス 466"/>
        <xdr:cNvSpPr txBox="1"/>
      </xdr:nvSpPr>
      <xdr:spPr>
        <a:xfrm>
          <a:off x="13131800" y="318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鹿児島県奄美市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44,250
44,143
308.27
33,143,154
32,178,131
926,540
16,976,315
37,701,199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51.9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人件費総額については、引き続き行っている定員適正化計画に基づき職員数が減となった為、前年度決算よりも</a:t>
          </a:r>
          <a:r>
            <a:rPr kumimoji="1" lang="en-US" altLang="ja-JP" sz="1100">
              <a:solidFill>
                <a:schemeClr val="dk1"/>
              </a:solidFill>
              <a:effectLst/>
              <a:latin typeface="+mn-lt"/>
              <a:ea typeface="+mn-ea"/>
              <a:cs typeface="+mn-cs"/>
            </a:rPr>
            <a:t>168,171</a:t>
          </a:r>
          <a:r>
            <a:rPr kumimoji="1" lang="ja-JP" altLang="ja-JP" sz="1100">
              <a:solidFill>
                <a:schemeClr val="dk1"/>
              </a:solidFill>
              <a:effectLst/>
              <a:latin typeface="+mn-lt"/>
              <a:ea typeface="+mn-ea"/>
              <a:cs typeface="+mn-cs"/>
            </a:rPr>
            <a:t>千円減額になり、経常収支比率も</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％減少し、類似団体平均を下回っている。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今後も、定員適正化計画に基づき、本市において適正な職員数を維持し、総人件費の抑制に努める。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41</xdr:row>
      <xdr:rowOff>5842</xdr:rowOff>
    </xdr:to>
    <xdr:cxnSp macro="">
      <xdr:nvCxnSpPr>
        <xdr:cNvPr id="59" name="直線コネクタ 58"/>
        <xdr:cNvCxnSpPr/>
      </xdr:nvCxnSpPr>
      <xdr:spPr>
        <a:xfrm flipV="1">
          <a:off x="4826000" y="563626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149369</xdr:rowOff>
    </xdr:from>
    <xdr:ext cx="762000" cy="259045"/>
    <xdr:sp macro="" textlink="">
      <xdr:nvSpPr>
        <xdr:cNvPr id="60" name="人件費最小値テキスト"/>
        <xdr:cNvSpPr txBox="1"/>
      </xdr:nvSpPr>
      <xdr:spPr>
        <a:xfrm>
          <a:off x="4914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41</xdr:row>
      <xdr:rowOff>5842</xdr:rowOff>
    </xdr:from>
    <xdr:to>
      <xdr:col>7</xdr:col>
      <xdr:colOff>104775</xdr:colOff>
      <xdr:row>41</xdr:row>
      <xdr:rowOff>5842</xdr:rowOff>
    </xdr:to>
    <xdr:cxnSp macro="">
      <xdr:nvCxnSpPr>
        <xdr:cNvPr id="61" name="直線コネクタ 60"/>
        <xdr:cNvCxnSpPr/>
      </xdr:nvCxnSpPr>
      <xdr:spPr>
        <a:xfrm>
          <a:off x="4737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2"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3" name="直線コネクタ 62"/>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163576</xdr:rowOff>
    </xdr:from>
    <xdr:to>
      <xdr:col>7</xdr:col>
      <xdr:colOff>15875</xdr:colOff>
      <xdr:row>35</xdr:row>
      <xdr:rowOff>19558</xdr:rowOff>
    </xdr:to>
    <xdr:cxnSp macro="">
      <xdr:nvCxnSpPr>
        <xdr:cNvPr id="64" name="直線コネクタ 63"/>
        <xdr:cNvCxnSpPr/>
      </xdr:nvCxnSpPr>
      <xdr:spPr>
        <a:xfrm flipV="1">
          <a:off x="3987800" y="59928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32275</xdr:rowOff>
    </xdr:from>
    <xdr:ext cx="762000" cy="259045"/>
    <xdr:sp macro="" textlink="">
      <xdr:nvSpPr>
        <xdr:cNvPr id="65" name="人件費平均値テキスト"/>
        <xdr:cNvSpPr txBox="1"/>
      </xdr:nvSpPr>
      <xdr:spPr>
        <a:xfrm>
          <a:off x="4914900" y="60330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60198</xdr:rowOff>
    </xdr:from>
    <xdr:to>
      <xdr:col>7</xdr:col>
      <xdr:colOff>66675</xdr:colOff>
      <xdr:row>35</xdr:row>
      <xdr:rowOff>161798</xdr:rowOff>
    </xdr:to>
    <xdr:sp macro="" textlink="">
      <xdr:nvSpPr>
        <xdr:cNvPr id="66" name="フローチャート : 判断 65"/>
        <xdr:cNvSpPr/>
      </xdr:nvSpPr>
      <xdr:spPr>
        <a:xfrm>
          <a:off x="4775200" y="606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19558</xdr:rowOff>
    </xdr:from>
    <xdr:to>
      <xdr:col>5</xdr:col>
      <xdr:colOff>549275</xdr:colOff>
      <xdr:row>36</xdr:row>
      <xdr:rowOff>21844</xdr:rowOff>
    </xdr:to>
    <xdr:cxnSp macro="">
      <xdr:nvCxnSpPr>
        <xdr:cNvPr id="67" name="直線コネクタ 66"/>
        <xdr:cNvCxnSpPr/>
      </xdr:nvCxnSpPr>
      <xdr:spPr>
        <a:xfrm flipV="1">
          <a:off x="3098800" y="602030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158496</xdr:rowOff>
    </xdr:from>
    <xdr:to>
      <xdr:col>5</xdr:col>
      <xdr:colOff>600075</xdr:colOff>
      <xdr:row>35</xdr:row>
      <xdr:rowOff>88646</xdr:rowOff>
    </xdr:to>
    <xdr:sp macro="" textlink="">
      <xdr:nvSpPr>
        <xdr:cNvPr id="68" name="フローチャート : 判断 67"/>
        <xdr:cNvSpPr/>
      </xdr:nvSpPr>
      <xdr:spPr>
        <a:xfrm>
          <a:off x="3937000" y="598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73423</xdr:rowOff>
    </xdr:from>
    <xdr:ext cx="736600" cy="259045"/>
    <xdr:sp macro="" textlink="">
      <xdr:nvSpPr>
        <xdr:cNvPr id="69" name="テキスト ボックス 68"/>
        <xdr:cNvSpPr txBox="1"/>
      </xdr:nvSpPr>
      <xdr:spPr>
        <a:xfrm>
          <a:off x="3606800" y="60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165862</xdr:rowOff>
    </xdr:from>
    <xdr:to>
      <xdr:col>4</xdr:col>
      <xdr:colOff>346075</xdr:colOff>
      <xdr:row>36</xdr:row>
      <xdr:rowOff>21844</xdr:rowOff>
    </xdr:to>
    <xdr:cxnSp macro="">
      <xdr:nvCxnSpPr>
        <xdr:cNvPr id="70" name="直線コネクタ 69"/>
        <xdr:cNvCxnSpPr/>
      </xdr:nvCxnSpPr>
      <xdr:spPr>
        <a:xfrm>
          <a:off x="2209800" y="61666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xdr:rowOff>
    </xdr:from>
    <xdr:to>
      <xdr:col>4</xdr:col>
      <xdr:colOff>396875</xdr:colOff>
      <xdr:row>36</xdr:row>
      <xdr:rowOff>118364</xdr:rowOff>
    </xdr:to>
    <xdr:sp macro="" textlink="">
      <xdr:nvSpPr>
        <xdr:cNvPr id="71" name="フローチャート : 判断 70"/>
        <xdr:cNvSpPr/>
      </xdr:nvSpPr>
      <xdr:spPr>
        <a:xfrm>
          <a:off x="3048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103141</xdr:rowOff>
    </xdr:from>
    <xdr:ext cx="762000" cy="259045"/>
    <xdr:sp macro="" textlink="">
      <xdr:nvSpPr>
        <xdr:cNvPr id="72" name="テキスト ボックス 71"/>
        <xdr:cNvSpPr txBox="1"/>
      </xdr:nvSpPr>
      <xdr:spPr>
        <a:xfrm>
          <a:off x="2717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165862</xdr:rowOff>
    </xdr:from>
    <xdr:to>
      <xdr:col>3</xdr:col>
      <xdr:colOff>142875</xdr:colOff>
      <xdr:row>36</xdr:row>
      <xdr:rowOff>122428</xdr:rowOff>
    </xdr:to>
    <xdr:cxnSp macro="">
      <xdr:nvCxnSpPr>
        <xdr:cNvPr id="73" name="直線コネクタ 72"/>
        <xdr:cNvCxnSpPr/>
      </xdr:nvCxnSpPr>
      <xdr:spPr>
        <a:xfrm flipV="1">
          <a:off x="1320800" y="616661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160782</xdr:rowOff>
    </xdr:from>
    <xdr:to>
      <xdr:col>3</xdr:col>
      <xdr:colOff>193675</xdr:colOff>
      <xdr:row>36</xdr:row>
      <xdr:rowOff>90932</xdr:rowOff>
    </xdr:to>
    <xdr:sp macro="" textlink="">
      <xdr:nvSpPr>
        <xdr:cNvPr id="74" name="フローチャート : 判断 73"/>
        <xdr:cNvSpPr/>
      </xdr:nvSpPr>
      <xdr:spPr>
        <a:xfrm>
          <a:off x="2159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75709</xdr:rowOff>
    </xdr:from>
    <xdr:ext cx="762000" cy="259045"/>
    <xdr:sp macro="" textlink="">
      <xdr:nvSpPr>
        <xdr:cNvPr id="75" name="テキスト ボックス 74"/>
        <xdr:cNvSpPr txBox="1"/>
      </xdr:nvSpPr>
      <xdr:spPr>
        <a:xfrm>
          <a:off x="1828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80772</xdr:rowOff>
    </xdr:from>
    <xdr:to>
      <xdr:col>1</xdr:col>
      <xdr:colOff>676275</xdr:colOff>
      <xdr:row>37</xdr:row>
      <xdr:rowOff>10922</xdr:rowOff>
    </xdr:to>
    <xdr:sp macro="" textlink="">
      <xdr:nvSpPr>
        <xdr:cNvPr id="76" name="フローチャート :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112776</xdr:rowOff>
    </xdr:from>
    <xdr:to>
      <xdr:col>7</xdr:col>
      <xdr:colOff>66675</xdr:colOff>
      <xdr:row>35</xdr:row>
      <xdr:rowOff>42926</xdr:rowOff>
    </xdr:to>
    <xdr:sp macro="" textlink="">
      <xdr:nvSpPr>
        <xdr:cNvPr id="83" name="円/楕円 82"/>
        <xdr:cNvSpPr/>
      </xdr:nvSpPr>
      <xdr:spPr>
        <a:xfrm>
          <a:off x="47752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129303</xdr:rowOff>
    </xdr:from>
    <xdr:ext cx="762000" cy="259045"/>
    <xdr:sp macro="" textlink="">
      <xdr:nvSpPr>
        <xdr:cNvPr id="84" name="人件費該当値テキスト"/>
        <xdr:cNvSpPr txBox="1"/>
      </xdr:nvSpPr>
      <xdr:spPr>
        <a:xfrm>
          <a:off x="4914900" y="578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140208</xdr:rowOff>
    </xdr:from>
    <xdr:to>
      <xdr:col>5</xdr:col>
      <xdr:colOff>600075</xdr:colOff>
      <xdr:row>35</xdr:row>
      <xdr:rowOff>70358</xdr:rowOff>
    </xdr:to>
    <xdr:sp macro="" textlink="">
      <xdr:nvSpPr>
        <xdr:cNvPr id="85" name="円/楕円 84"/>
        <xdr:cNvSpPr/>
      </xdr:nvSpPr>
      <xdr:spPr>
        <a:xfrm>
          <a:off x="3937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80535</xdr:rowOff>
    </xdr:from>
    <xdr:ext cx="736600" cy="259045"/>
    <xdr:sp macro="" textlink="">
      <xdr:nvSpPr>
        <xdr:cNvPr id="86" name="テキスト ボックス 85"/>
        <xdr:cNvSpPr txBox="1"/>
      </xdr:nvSpPr>
      <xdr:spPr>
        <a:xfrm>
          <a:off x="3606800" y="5738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142494</xdr:rowOff>
    </xdr:from>
    <xdr:to>
      <xdr:col>4</xdr:col>
      <xdr:colOff>396875</xdr:colOff>
      <xdr:row>36</xdr:row>
      <xdr:rowOff>72644</xdr:rowOff>
    </xdr:to>
    <xdr:sp macro="" textlink="">
      <xdr:nvSpPr>
        <xdr:cNvPr id="87" name="円/楕円 86"/>
        <xdr:cNvSpPr/>
      </xdr:nvSpPr>
      <xdr:spPr>
        <a:xfrm>
          <a:off x="3048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82821</xdr:rowOff>
    </xdr:from>
    <xdr:ext cx="762000" cy="259045"/>
    <xdr:sp macro="" textlink="">
      <xdr:nvSpPr>
        <xdr:cNvPr id="88" name="テキスト ボックス 87"/>
        <xdr:cNvSpPr txBox="1"/>
      </xdr:nvSpPr>
      <xdr:spPr>
        <a:xfrm>
          <a:off x="2717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115062</xdr:rowOff>
    </xdr:from>
    <xdr:to>
      <xdr:col>3</xdr:col>
      <xdr:colOff>193675</xdr:colOff>
      <xdr:row>36</xdr:row>
      <xdr:rowOff>45212</xdr:rowOff>
    </xdr:to>
    <xdr:sp macro="" textlink="">
      <xdr:nvSpPr>
        <xdr:cNvPr id="89" name="円/楕円 88"/>
        <xdr:cNvSpPr/>
      </xdr:nvSpPr>
      <xdr:spPr>
        <a:xfrm>
          <a:off x="2159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55389</xdr:rowOff>
    </xdr:from>
    <xdr:ext cx="762000" cy="259045"/>
    <xdr:sp macro="" textlink="">
      <xdr:nvSpPr>
        <xdr:cNvPr id="90" name="テキスト ボックス 89"/>
        <xdr:cNvSpPr txBox="1"/>
      </xdr:nvSpPr>
      <xdr:spPr>
        <a:xfrm>
          <a:off x="1828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71628</xdr:rowOff>
    </xdr:from>
    <xdr:to>
      <xdr:col>1</xdr:col>
      <xdr:colOff>676275</xdr:colOff>
      <xdr:row>37</xdr:row>
      <xdr:rowOff>1778</xdr:rowOff>
    </xdr:to>
    <xdr:sp macro="" textlink="">
      <xdr:nvSpPr>
        <xdr:cNvPr id="91" name="円/楕円 90"/>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11955</xdr:rowOff>
    </xdr:from>
    <xdr:ext cx="762000" cy="259045"/>
    <xdr:sp macro="" textlink="">
      <xdr:nvSpPr>
        <xdr:cNvPr id="92" name="テキスト ボックス 91"/>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物件費に係る経常収支比率は、類似団体平均、全国平均及び県平均よりも下回っているが、前年度より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％増となっている。この要因は、前年度決算額に比べて、</a:t>
          </a:r>
          <a:r>
            <a:rPr kumimoji="1" lang="ja-JP" altLang="en-US" sz="1100">
              <a:solidFill>
                <a:schemeClr val="dk1"/>
              </a:solidFill>
              <a:effectLst/>
              <a:latin typeface="+mn-lt"/>
              <a:ea typeface="+mn-ea"/>
              <a:cs typeface="+mn-cs"/>
            </a:rPr>
            <a:t>ふるさと納税宣伝事業（</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百万円）などが挙げられる。</a:t>
          </a:r>
          <a:endParaRPr lang="ja-JP" altLang="ja-JP" sz="1400">
            <a:effectLst/>
          </a:endParaRPr>
        </a:p>
        <a:p>
          <a:r>
            <a:rPr kumimoji="1" lang="ja-JP" altLang="ja-JP" sz="1100">
              <a:solidFill>
                <a:schemeClr val="dk1"/>
              </a:solidFill>
              <a:effectLst/>
              <a:latin typeface="+mn-lt"/>
              <a:ea typeface="+mn-ea"/>
              <a:cs typeface="+mn-cs"/>
            </a:rPr>
            <a:t>　引き続き、本市において、平成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年度から実施している経常経費抑制策を継続し、各種経費の縮減に努める。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22</xdr:row>
      <xdr:rowOff>27940</xdr:rowOff>
    </xdr:to>
    <xdr:cxnSp macro="">
      <xdr:nvCxnSpPr>
        <xdr:cNvPr id="119" name="直線コネクタ 118"/>
        <xdr:cNvCxnSpPr/>
      </xdr:nvCxnSpPr>
      <xdr:spPr>
        <a:xfrm flipV="1">
          <a:off x="16510000" y="24358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17</xdr:rowOff>
    </xdr:from>
    <xdr:ext cx="762000" cy="259045"/>
    <xdr:sp macro="" textlink="">
      <xdr:nvSpPr>
        <xdr:cNvPr id="120" name="物件費最小値テキスト"/>
        <xdr:cNvSpPr txBox="1"/>
      </xdr:nvSpPr>
      <xdr:spPr>
        <a:xfrm>
          <a:off x="16598900" y="377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22</xdr:row>
      <xdr:rowOff>27940</xdr:rowOff>
    </xdr:from>
    <xdr:to>
      <xdr:col>24</xdr:col>
      <xdr:colOff>120650</xdr:colOff>
      <xdr:row>22</xdr:row>
      <xdr:rowOff>27940</xdr:rowOff>
    </xdr:to>
    <xdr:cxnSp macro="">
      <xdr:nvCxnSpPr>
        <xdr:cNvPr id="121" name="直線コネクタ 120"/>
        <xdr:cNvCxnSpPr/>
      </xdr:nvCxnSpPr>
      <xdr:spPr>
        <a:xfrm>
          <a:off x="16421100" y="3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2"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3" name="直線コネクタ 122"/>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127000</xdr:rowOff>
    </xdr:from>
    <xdr:to>
      <xdr:col>24</xdr:col>
      <xdr:colOff>31750</xdr:colOff>
      <xdr:row>16</xdr:row>
      <xdr:rowOff>149860</xdr:rowOff>
    </xdr:to>
    <xdr:cxnSp macro="">
      <xdr:nvCxnSpPr>
        <xdr:cNvPr id="124" name="直線コネクタ 123"/>
        <xdr:cNvCxnSpPr/>
      </xdr:nvCxnSpPr>
      <xdr:spPr>
        <a:xfrm>
          <a:off x="15671800" y="2870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18</xdr:row>
      <xdr:rowOff>25417</xdr:rowOff>
    </xdr:from>
    <xdr:ext cx="762000" cy="259045"/>
    <xdr:sp macro="" textlink="">
      <xdr:nvSpPr>
        <xdr:cNvPr id="125" name="物件費平均値テキスト"/>
        <xdr:cNvSpPr txBox="1"/>
      </xdr:nvSpPr>
      <xdr:spPr>
        <a:xfrm>
          <a:off x="16598900" y="3111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26" name="フローチャート : 判断 125"/>
        <xdr:cNvSpPr/>
      </xdr:nvSpPr>
      <xdr:spPr>
        <a:xfrm>
          <a:off x="164592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104140</xdr:rowOff>
    </xdr:from>
    <xdr:to>
      <xdr:col>22</xdr:col>
      <xdr:colOff>565150</xdr:colOff>
      <xdr:row>16</xdr:row>
      <xdr:rowOff>127000</xdr:rowOff>
    </xdr:to>
    <xdr:cxnSp macro="">
      <xdr:nvCxnSpPr>
        <xdr:cNvPr id="127" name="直線コネクタ 126"/>
        <xdr:cNvCxnSpPr/>
      </xdr:nvCxnSpPr>
      <xdr:spPr>
        <a:xfrm>
          <a:off x="14782800" y="2847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68580</xdr:rowOff>
    </xdr:from>
    <xdr:to>
      <xdr:col>22</xdr:col>
      <xdr:colOff>615950</xdr:colOff>
      <xdr:row>18</xdr:row>
      <xdr:rowOff>170180</xdr:rowOff>
    </xdr:to>
    <xdr:sp macro="" textlink="">
      <xdr:nvSpPr>
        <xdr:cNvPr id="128" name="フローチャート : 判断 127"/>
        <xdr:cNvSpPr/>
      </xdr:nvSpPr>
      <xdr:spPr>
        <a:xfrm>
          <a:off x="15621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154957</xdr:rowOff>
    </xdr:from>
    <xdr:ext cx="736600" cy="259045"/>
    <xdr:sp macro="" textlink="">
      <xdr:nvSpPr>
        <xdr:cNvPr id="129" name="テキスト ボックス 128"/>
        <xdr:cNvSpPr txBox="1"/>
      </xdr:nvSpPr>
      <xdr:spPr>
        <a:xfrm>
          <a:off x="15290800" y="324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81280</xdr:rowOff>
    </xdr:from>
    <xdr:to>
      <xdr:col>21</xdr:col>
      <xdr:colOff>361950</xdr:colOff>
      <xdr:row>16</xdr:row>
      <xdr:rowOff>104140</xdr:rowOff>
    </xdr:to>
    <xdr:cxnSp macro="">
      <xdr:nvCxnSpPr>
        <xdr:cNvPr id="130" name="直線コネクタ 129"/>
        <xdr:cNvCxnSpPr/>
      </xdr:nvCxnSpPr>
      <xdr:spPr>
        <a:xfrm>
          <a:off x="13893800" y="2824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41910</xdr:rowOff>
    </xdr:from>
    <xdr:to>
      <xdr:col>21</xdr:col>
      <xdr:colOff>412750</xdr:colOff>
      <xdr:row>17</xdr:row>
      <xdr:rowOff>143510</xdr:rowOff>
    </xdr:to>
    <xdr:sp macro="" textlink="">
      <xdr:nvSpPr>
        <xdr:cNvPr id="131" name="フローチャート : 判断 130"/>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128287</xdr:rowOff>
    </xdr:from>
    <xdr:ext cx="762000" cy="259045"/>
    <xdr:sp macro="" textlink="">
      <xdr:nvSpPr>
        <xdr:cNvPr id="132" name="テキスト ボックス 131"/>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73660</xdr:rowOff>
    </xdr:from>
    <xdr:to>
      <xdr:col>20</xdr:col>
      <xdr:colOff>158750</xdr:colOff>
      <xdr:row>16</xdr:row>
      <xdr:rowOff>81280</xdr:rowOff>
    </xdr:to>
    <xdr:cxnSp macro="">
      <xdr:nvCxnSpPr>
        <xdr:cNvPr id="133" name="直線コネクタ 132"/>
        <xdr:cNvCxnSpPr/>
      </xdr:nvCxnSpPr>
      <xdr:spPr>
        <a:xfrm>
          <a:off x="13004800" y="2816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11430</xdr:rowOff>
    </xdr:from>
    <xdr:to>
      <xdr:col>20</xdr:col>
      <xdr:colOff>209550</xdr:colOff>
      <xdr:row>17</xdr:row>
      <xdr:rowOff>113030</xdr:rowOff>
    </xdr:to>
    <xdr:sp macro="" textlink="">
      <xdr:nvSpPr>
        <xdr:cNvPr id="134" name="フローチャート : 判断 133"/>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97807</xdr:rowOff>
    </xdr:from>
    <xdr:ext cx="762000" cy="259045"/>
    <xdr:sp macro="" textlink="">
      <xdr:nvSpPr>
        <xdr:cNvPr id="135" name="テキスト ボックス 134"/>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137160</xdr:rowOff>
    </xdr:from>
    <xdr:to>
      <xdr:col>19</xdr:col>
      <xdr:colOff>6350</xdr:colOff>
      <xdr:row>17</xdr:row>
      <xdr:rowOff>67310</xdr:rowOff>
    </xdr:to>
    <xdr:sp macro="" textlink="">
      <xdr:nvSpPr>
        <xdr:cNvPr id="136" name="フローチャート : 判断 135"/>
        <xdr:cNvSpPr/>
      </xdr:nvSpPr>
      <xdr:spPr>
        <a:xfrm>
          <a:off x="12954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52087</xdr:rowOff>
    </xdr:from>
    <xdr:ext cx="762000" cy="259045"/>
    <xdr:sp macro="" textlink="">
      <xdr:nvSpPr>
        <xdr:cNvPr id="137" name="テキスト ボックス 136"/>
        <xdr:cNvSpPr txBox="1"/>
      </xdr:nvSpPr>
      <xdr:spPr>
        <a:xfrm>
          <a:off x="12623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43" name="円/楕円 142"/>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115587</xdr:rowOff>
    </xdr:from>
    <xdr:ext cx="762000" cy="259045"/>
    <xdr:sp macro="" textlink="">
      <xdr:nvSpPr>
        <xdr:cNvPr id="144" name="物件費該当値テキスト"/>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76200</xdr:rowOff>
    </xdr:from>
    <xdr:to>
      <xdr:col>22</xdr:col>
      <xdr:colOff>615950</xdr:colOff>
      <xdr:row>17</xdr:row>
      <xdr:rowOff>6350</xdr:rowOff>
    </xdr:to>
    <xdr:sp macro="" textlink="">
      <xdr:nvSpPr>
        <xdr:cNvPr id="145" name="円/楕円 144"/>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46" name="テキスト ボックス 145"/>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53340</xdr:rowOff>
    </xdr:from>
    <xdr:to>
      <xdr:col>21</xdr:col>
      <xdr:colOff>412750</xdr:colOff>
      <xdr:row>16</xdr:row>
      <xdr:rowOff>154940</xdr:rowOff>
    </xdr:to>
    <xdr:sp macro="" textlink="">
      <xdr:nvSpPr>
        <xdr:cNvPr id="147" name="円/楕円 146"/>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48" name="テキスト ボックス 147"/>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30480</xdr:rowOff>
    </xdr:from>
    <xdr:to>
      <xdr:col>20</xdr:col>
      <xdr:colOff>209550</xdr:colOff>
      <xdr:row>16</xdr:row>
      <xdr:rowOff>132080</xdr:rowOff>
    </xdr:to>
    <xdr:sp macro="" textlink="">
      <xdr:nvSpPr>
        <xdr:cNvPr id="149" name="円/楕円 148"/>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50" name="テキスト ボックス 149"/>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22860</xdr:rowOff>
    </xdr:from>
    <xdr:to>
      <xdr:col>19</xdr:col>
      <xdr:colOff>6350</xdr:colOff>
      <xdr:row>16</xdr:row>
      <xdr:rowOff>124460</xdr:rowOff>
    </xdr:to>
    <xdr:sp macro="" textlink="">
      <xdr:nvSpPr>
        <xdr:cNvPr id="151" name="円/楕円 150"/>
        <xdr:cNvSpPr/>
      </xdr:nvSpPr>
      <xdr:spPr>
        <a:xfrm>
          <a:off x="12954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134637</xdr:rowOff>
    </xdr:from>
    <xdr:ext cx="762000" cy="259045"/>
    <xdr:sp macro="" textlink="">
      <xdr:nvSpPr>
        <xdr:cNvPr id="152" name="テキスト ボックス 151"/>
        <xdr:cNvSpPr txBox="1"/>
      </xdr:nvSpPr>
      <xdr:spPr>
        <a:xfrm>
          <a:off x="12623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扶助費総額については前年度決算よりも</a:t>
          </a:r>
          <a:r>
            <a:rPr kumimoji="1" lang="en-US" altLang="ja-JP" sz="1100">
              <a:solidFill>
                <a:schemeClr val="dk1"/>
              </a:solidFill>
              <a:effectLst/>
              <a:latin typeface="+mn-lt"/>
              <a:ea typeface="+mn-ea"/>
              <a:cs typeface="+mn-cs"/>
            </a:rPr>
            <a:t>369,829</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額になっているが、経常収支比率</a:t>
          </a:r>
          <a:r>
            <a:rPr kumimoji="1" lang="ja-JP" altLang="en-US" sz="1100">
              <a:solidFill>
                <a:schemeClr val="dk1"/>
              </a:solidFill>
              <a:effectLst/>
              <a:latin typeface="+mn-lt"/>
              <a:ea typeface="+mn-ea"/>
              <a:cs typeface="+mn-cs"/>
            </a:rPr>
            <a:t>に変動は無かった。</a:t>
          </a:r>
          <a:r>
            <a:rPr kumimoji="1" lang="ja-JP" altLang="ja-JP" sz="1100">
              <a:solidFill>
                <a:schemeClr val="dk1"/>
              </a:solidFill>
              <a:effectLst/>
              <a:latin typeface="+mn-lt"/>
              <a:ea typeface="+mn-ea"/>
              <a:cs typeface="+mn-cs"/>
            </a:rPr>
            <a:t>類似団体平均を上回っているのは、生活保護費受給率が全国的にみても高く、また介護給付等事業費（対前年比</a:t>
          </a:r>
          <a:r>
            <a:rPr kumimoji="1" lang="en-US" altLang="ja-JP" sz="1100">
              <a:solidFill>
                <a:schemeClr val="dk1"/>
              </a:solidFill>
              <a:effectLst/>
              <a:latin typeface="+mn-lt"/>
              <a:ea typeface="+mn-ea"/>
              <a:cs typeface="+mn-cs"/>
            </a:rPr>
            <a:t>+107</a:t>
          </a:r>
          <a:r>
            <a:rPr kumimoji="1" lang="ja-JP" altLang="ja-JP" sz="1100">
              <a:solidFill>
                <a:schemeClr val="dk1"/>
              </a:solidFill>
              <a:effectLst/>
              <a:latin typeface="+mn-lt"/>
              <a:ea typeface="+mn-ea"/>
              <a:cs typeface="+mn-cs"/>
            </a:rPr>
            <a:t>百万円）がサービス利用者増により年々増加傾向にあるためである。資格審査等の適正化を進め、制度の適正な運用に努める。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50800</xdr:rowOff>
    </xdr:to>
    <xdr:cxnSp macro="">
      <xdr:nvCxnSpPr>
        <xdr:cNvPr id="184" name="直線コネクタ 183"/>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5"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6" name="直線コネクタ 185"/>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8" name="直線コネクタ 18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50800</xdr:rowOff>
    </xdr:from>
    <xdr:to>
      <xdr:col>7</xdr:col>
      <xdr:colOff>15875</xdr:colOff>
      <xdr:row>59</xdr:row>
      <xdr:rowOff>50800</xdr:rowOff>
    </xdr:to>
    <xdr:cxnSp macro="">
      <xdr:nvCxnSpPr>
        <xdr:cNvPr id="189" name="直線コネクタ 188"/>
        <xdr:cNvCxnSpPr/>
      </xdr:nvCxnSpPr>
      <xdr:spPr>
        <a:xfrm>
          <a:off x="3987800" y="10166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90"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1" name="フローチャート : 判断 190"/>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69850</xdr:rowOff>
    </xdr:from>
    <xdr:to>
      <xdr:col>5</xdr:col>
      <xdr:colOff>549275</xdr:colOff>
      <xdr:row>59</xdr:row>
      <xdr:rowOff>50800</xdr:rowOff>
    </xdr:to>
    <xdr:cxnSp macro="">
      <xdr:nvCxnSpPr>
        <xdr:cNvPr id="192" name="直線コネクタ 191"/>
        <xdr:cNvCxnSpPr/>
      </xdr:nvCxnSpPr>
      <xdr:spPr>
        <a:xfrm>
          <a:off x="3098800" y="100139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3" name="フローチャート : 判断 192"/>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4" name="テキスト ボックス 193"/>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69850</xdr:rowOff>
    </xdr:from>
    <xdr:to>
      <xdr:col>4</xdr:col>
      <xdr:colOff>346075</xdr:colOff>
      <xdr:row>58</xdr:row>
      <xdr:rowOff>98425</xdr:rowOff>
    </xdr:to>
    <xdr:cxnSp macro="">
      <xdr:nvCxnSpPr>
        <xdr:cNvPr id="195" name="直線コネクタ 194"/>
        <xdr:cNvCxnSpPr/>
      </xdr:nvCxnSpPr>
      <xdr:spPr>
        <a:xfrm flipV="1">
          <a:off x="2209800" y="100139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6" name="フローチャート : 判断 195"/>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7" name="テキスト ボックス 196"/>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98425</xdr:rowOff>
    </xdr:from>
    <xdr:to>
      <xdr:col>3</xdr:col>
      <xdr:colOff>142875</xdr:colOff>
      <xdr:row>59</xdr:row>
      <xdr:rowOff>12700</xdr:rowOff>
    </xdr:to>
    <xdr:cxnSp macro="">
      <xdr:nvCxnSpPr>
        <xdr:cNvPr id="198" name="直線コネクタ 197"/>
        <xdr:cNvCxnSpPr/>
      </xdr:nvCxnSpPr>
      <xdr:spPr>
        <a:xfrm flipV="1">
          <a:off x="1320800" y="100425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152400</xdr:rowOff>
    </xdr:from>
    <xdr:to>
      <xdr:col>3</xdr:col>
      <xdr:colOff>193675</xdr:colOff>
      <xdr:row>56</xdr:row>
      <xdr:rowOff>82550</xdr:rowOff>
    </xdr:to>
    <xdr:sp macro="" textlink="">
      <xdr:nvSpPr>
        <xdr:cNvPr id="199" name="フローチャート : 判断 198"/>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92727</xdr:rowOff>
    </xdr:from>
    <xdr:ext cx="762000" cy="259045"/>
    <xdr:sp macro="" textlink="">
      <xdr:nvSpPr>
        <xdr:cNvPr id="200" name="テキスト ボックス 199"/>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9525</xdr:rowOff>
    </xdr:from>
    <xdr:to>
      <xdr:col>1</xdr:col>
      <xdr:colOff>676275</xdr:colOff>
      <xdr:row>56</xdr:row>
      <xdr:rowOff>111125</xdr:rowOff>
    </xdr:to>
    <xdr:sp macro="" textlink="">
      <xdr:nvSpPr>
        <xdr:cNvPr id="201" name="フローチャート : 判断 200"/>
        <xdr:cNvSpPr/>
      </xdr:nvSpPr>
      <xdr:spPr>
        <a:xfrm>
          <a:off x="1270000" y="961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121302</xdr:rowOff>
    </xdr:from>
    <xdr:ext cx="762000" cy="259045"/>
    <xdr:sp macro="" textlink="">
      <xdr:nvSpPr>
        <xdr:cNvPr id="202" name="テキスト ボックス 201"/>
        <xdr:cNvSpPr txBox="1"/>
      </xdr:nvSpPr>
      <xdr:spPr>
        <a:xfrm>
          <a:off x="939800" y="937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0</xdr:rowOff>
    </xdr:from>
    <xdr:to>
      <xdr:col>7</xdr:col>
      <xdr:colOff>66675</xdr:colOff>
      <xdr:row>59</xdr:row>
      <xdr:rowOff>101600</xdr:rowOff>
    </xdr:to>
    <xdr:sp macro="" textlink="">
      <xdr:nvSpPr>
        <xdr:cNvPr id="208" name="円/楕円 207"/>
        <xdr:cNvSpPr/>
      </xdr:nvSpPr>
      <xdr:spPr>
        <a:xfrm>
          <a:off x="47752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143527</xdr:rowOff>
    </xdr:from>
    <xdr:ext cx="762000" cy="259045"/>
    <xdr:sp macro="" textlink="">
      <xdr:nvSpPr>
        <xdr:cNvPr id="209" name="扶助費該当値テキスト"/>
        <xdr:cNvSpPr txBox="1"/>
      </xdr:nvSpPr>
      <xdr:spPr>
        <a:xfrm>
          <a:off x="49149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0</xdr:rowOff>
    </xdr:from>
    <xdr:to>
      <xdr:col>5</xdr:col>
      <xdr:colOff>600075</xdr:colOff>
      <xdr:row>59</xdr:row>
      <xdr:rowOff>101600</xdr:rowOff>
    </xdr:to>
    <xdr:sp macro="" textlink="">
      <xdr:nvSpPr>
        <xdr:cNvPr id="210" name="円/楕円 209"/>
        <xdr:cNvSpPr/>
      </xdr:nvSpPr>
      <xdr:spPr>
        <a:xfrm>
          <a:off x="3937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86377</xdr:rowOff>
    </xdr:from>
    <xdr:ext cx="736600" cy="259045"/>
    <xdr:sp macro="" textlink="">
      <xdr:nvSpPr>
        <xdr:cNvPr id="211" name="テキスト ボックス 210"/>
        <xdr:cNvSpPr txBox="1"/>
      </xdr:nvSpPr>
      <xdr:spPr>
        <a:xfrm>
          <a:off x="3606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19050</xdr:rowOff>
    </xdr:from>
    <xdr:to>
      <xdr:col>4</xdr:col>
      <xdr:colOff>396875</xdr:colOff>
      <xdr:row>58</xdr:row>
      <xdr:rowOff>120650</xdr:rowOff>
    </xdr:to>
    <xdr:sp macro="" textlink="">
      <xdr:nvSpPr>
        <xdr:cNvPr id="212" name="円/楕円 211"/>
        <xdr:cNvSpPr/>
      </xdr:nvSpPr>
      <xdr:spPr>
        <a:xfrm>
          <a:off x="3048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105427</xdr:rowOff>
    </xdr:from>
    <xdr:ext cx="762000" cy="259045"/>
    <xdr:sp macro="" textlink="">
      <xdr:nvSpPr>
        <xdr:cNvPr id="213" name="テキスト ボックス 212"/>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47625</xdr:rowOff>
    </xdr:from>
    <xdr:to>
      <xdr:col>3</xdr:col>
      <xdr:colOff>193675</xdr:colOff>
      <xdr:row>58</xdr:row>
      <xdr:rowOff>149225</xdr:rowOff>
    </xdr:to>
    <xdr:sp macro="" textlink="">
      <xdr:nvSpPr>
        <xdr:cNvPr id="214" name="円/楕円 213"/>
        <xdr:cNvSpPr/>
      </xdr:nvSpPr>
      <xdr:spPr>
        <a:xfrm>
          <a:off x="2159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134002</xdr:rowOff>
    </xdr:from>
    <xdr:ext cx="762000" cy="259045"/>
    <xdr:sp macro="" textlink="">
      <xdr:nvSpPr>
        <xdr:cNvPr id="215" name="テキスト ボックス 214"/>
        <xdr:cNvSpPr txBox="1"/>
      </xdr:nvSpPr>
      <xdr:spPr>
        <a:xfrm>
          <a:off x="1828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133350</xdr:rowOff>
    </xdr:from>
    <xdr:to>
      <xdr:col>1</xdr:col>
      <xdr:colOff>676275</xdr:colOff>
      <xdr:row>59</xdr:row>
      <xdr:rowOff>63500</xdr:rowOff>
    </xdr:to>
    <xdr:sp macro="" textlink="">
      <xdr:nvSpPr>
        <xdr:cNvPr id="216" name="円/楕円 215"/>
        <xdr:cNvSpPr/>
      </xdr:nvSpPr>
      <xdr:spPr>
        <a:xfrm>
          <a:off x="1270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48277</xdr:rowOff>
    </xdr:from>
    <xdr:ext cx="762000" cy="259045"/>
    <xdr:sp macro="" textlink="">
      <xdr:nvSpPr>
        <xdr:cNvPr id="217" name="テキスト ボックス 216"/>
        <xdr:cNvSpPr txBox="1"/>
      </xdr:nvSpPr>
      <xdr:spPr>
        <a:xfrm>
          <a:off x="939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その他に係る経常収支比率は、類似団体平均を下回って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、前年度決算より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上昇して</a:t>
          </a:r>
          <a:r>
            <a:rPr kumimoji="1" lang="ja-JP" altLang="ja-JP" sz="1100">
              <a:solidFill>
                <a:schemeClr val="dk1"/>
              </a:solidFill>
              <a:effectLst/>
              <a:latin typeface="+mn-lt"/>
              <a:ea typeface="+mn-ea"/>
              <a:cs typeface="+mn-cs"/>
            </a:rPr>
            <a:t>いる。これは、主</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地方創生関連経費財源分や平田浄水事業や名瀬・住用給食センターなど大型事業の償還分の積立</a:t>
          </a:r>
          <a:r>
            <a:rPr kumimoji="1" lang="ja-JP" altLang="en-US" sz="1100">
              <a:solidFill>
                <a:schemeClr val="dk1"/>
              </a:solidFill>
              <a:effectLst/>
              <a:latin typeface="+mn-lt"/>
              <a:ea typeface="+mn-ea"/>
              <a:cs typeface="+mn-cs"/>
            </a:rPr>
            <a:t>が増えたため昨年度</a:t>
          </a:r>
          <a:r>
            <a:rPr kumimoji="1" lang="ja-JP" altLang="ja-JP" sz="1100">
              <a:solidFill>
                <a:schemeClr val="dk1"/>
              </a:solidFill>
              <a:effectLst/>
              <a:latin typeface="+mn-lt"/>
              <a:ea typeface="+mn-ea"/>
              <a:cs typeface="+mn-cs"/>
            </a:rPr>
            <a:t>決算よりも</a:t>
          </a:r>
          <a:r>
            <a:rPr kumimoji="1" lang="ja-JP" altLang="en-US" sz="1100">
              <a:solidFill>
                <a:schemeClr val="dk1"/>
              </a:solidFill>
              <a:effectLst/>
              <a:latin typeface="+mn-lt"/>
              <a:ea typeface="+mn-ea"/>
              <a:cs typeface="+mn-cs"/>
            </a:rPr>
            <a:t>総額で</a:t>
          </a:r>
          <a:r>
            <a:rPr kumimoji="1" lang="en-US" altLang="ja-JP" sz="1100">
              <a:solidFill>
                <a:schemeClr val="dk1"/>
              </a:solidFill>
              <a:effectLst/>
              <a:latin typeface="+mn-lt"/>
              <a:ea typeface="+mn-ea"/>
              <a:cs typeface="+mn-cs"/>
            </a:rPr>
            <a:t>395,243</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したためである。</a:t>
          </a:r>
          <a:endParaRPr lang="ja-JP" altLang="ja-JP" sz="1400">
            <a:effectLst/>
          </a:endParaRPr>
        </a:p>
        <a:p>
          <a:r>
            <a:rPr kumimoji="1" lang="ja-JP" altLang="ja-JP" sz="1100">
              <a:solidFill>
                <a:schemeClr val="dk1"/>
              </a:solidFill>
              <a:effectLst/>
              <a:latin typeface="+mn-lt"/>
              <a:ea typeface="+mn-ea"/>
              <a:cs typeface="+mn-cs"/>
            </a:rPr>
            <a:t>　今後も、各特別会計の事業の見直し等を含め経費の節減に努め、繰出金の減少に努める。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73660</xdr:rowOff>
    </xdr:from>
    <xdr:to>
      <xdr:col>24</xdr:col>
      <xdr:colOff>31750</xdr:colOff>
      <xdr:row>61</xdr:row>
      <xdr:rowOff>100330</xdr:rowOff>
    </xdr:to>
    <xdr:cxnSp macro="">
      <xdr:nvCxnSpPr>
        <xdr:cNvPr id="245" name="直線コネクタ 244"/>
        <xdr:cNvCxnSpPr/>
      </xdr:nvCxnSpPr>
      <xdr:spPr>
        <a:xfrm flipV="1">
          <a:off x="16510000" y="93319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6"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7" name="直線コネクタ 246"/>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160037</xdr:rowOff>
    </xdr:from>
    <xdr:ext cx="762000" cy="259045"/>
    <xdr:sp macro="" textlink="">
      <xdr:nvSpPr>
        <xdr:cNvPr id="248" name="その他最大値テキスト"/>
        <xdr:cNvSpPr txBox="1"/>
      </xdr:nvSpPr>
      <xdr:spPr>
        <a:xfrm>
          <a:off x="16598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54</xdr:row>
      <xdr:rowOff>73660</xdr:rowOff>
    </xdr:from>
    <xdr:to>
      <xdr:col>24</xdr:col>
      <xdr:colOff>120650</xdr:colOff>
      <xdr:row>54</xdr:row>
      <xdr:rowOff>73660</xdr:rowOff>
    </xdr:to>
    <xdr:cxnSp macro="">
      <xdr:nvCxnSpPr>
        <xdr:cNvPr id="249" name="直線コネクタ 248"/>
        <xdr:cNvCxnSpPr/>
      </xdr:nvCxnSpPr>
      <xdr:spPr>
        <a:xfrm>
          <a:off x="16421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157480</xdr:rowOff>
    </xdr:from>
    <xdr:to>
      <xdr:col>24</xdr:col>
      <xdr:colOff>31750</xdr:colOff>
      <xdr:row>57</xdr:row>
      <xdr:rowOff>1270</xdr:rowOff>
    </xdr:to>
    <xdr:cxnSp macro="">
      <xdr:nvCxnSpPr>
        <xdr:cNvPr id="250" name="直線コネクタ 249"/>
        <xdr:cNvCxnSpPr/>
      </xdr:nvCxnSpPr>
      <xdr:spPr>
        <a:xfrm>
          <a:off x="15671800" y="97586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52087</xdr:rowOff>
    </xdr:from>
    <xdr:ext cx="762000" cy="259045"/>
    <xdr:sp macro="" textlink="">
      <xdr:nvSpPr>
        <xdr:cNvPr id="251" name="その他平均値テキスト"/>
        <xdr:cNvSpPr txBox="1"/>
      </xdr:nvSpPr>
      <xdr:spPr>
        <a:xfrm>
          <a:off x="16598900" y="9824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52" name="フローチャート : 判断 251"/>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157480</xdr:rowOff>
    </xdr:from>
    <xdr:to>
      <xdr:col>22</xdr:col>
      <xdr:colOff>565150</xdr:colOff>
      <xdr:row>57</xdr:row>
      <xdr:rowOff>31750</xdr:rowOff>
    </xdr:to>
    <xdr:cxnSp macro="">
      <xdr:nvCxnSpPr>
        <xdr:cNvPr id="253" name="直線コネクタ 252"/>
        <xdr:cNvCxnSpPr/>
      </xdr:nvCxnSpPr>
      <xdr:spPr>
        <a:xfrm flipV="1">
          <a:off x="14782800" y="9758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49530</xdr:rowOff>
    </xdr:from>
    <xdr:to>
      <xdr:col>22</xdr:col>
      <xdr:colOff>615950</xdr:colOff>
      <xdr:row>57</xdr:row>
      <xdr:rowOff>151130</xdr:rowOff>
    </xdr:to>
    <xdr:sp macro="" textlink="">
      <xdr:nvSpPr>
        <xdr:cNvPr id="254" name="フローチャート : 判断 253"/>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135907</xdr:rowOff>
    </xdr:from>
    <xdr:ext cx="736600" cy="259045"/>
    <xdr:sp macro="" textlink="">
      <xdr:nvSpPr>
        <xdr:cNvPr id="255" name="テキスト ボックス 254"/>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16510</xdr:rowOff>
    </xdr:from>
    <xdr:to>
      <xdr:col>21</xdr:col>
      <xdr:colOff>361950</xdr:colOff>
      <xdr:row>57</xdr:row>
      <xdr:rowOff>31750</xdr:rowOff>
    </xdr:to>
    <xdr:cxnSp macro="">
      <xdr:nvCxnSpPr>
        <xdr:cNvPr id="256" name="直線コネクタ 255"/>
        <xdr:cNvCxnSpPr/>
      </xdr:nvCxnSpPr>
      <xdr:spPr>
        <a:xfrm>
          <a:off x="13893800" y="9789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57" name="フローチャート : 判断 256"/>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58" name="テキスト ボックス 257"/>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16510</xdr:rowOff>
    </xdr:from>
    <xdr:to>
      <xdr:col>20</xdr:col>
      <xdr:colOff>158750</xdr:colOff>
      <xdr:row>57</xdr:row>
      <xdr:rowOff>46990</xdr:rowOff>
    </xdr:to>
    <xdr:cxnSp macro="">
      <xdr:nvCxnSpPr>
        <xdr:cNvPr id="259" name="直線コネクタ 258"/>
        <xdr:cNvCxnSpPr/>
      </xdr:nvCxnSpPr>
      <xdr:spPr>
        <a:xfrm flipV="1">
          <a:off x="13004800" y="9789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95250</xdr:rowOff>
    </xdr:from>
    <xdr:to>
      <xdr:col>20</xdr:col>
      <xdr:colOff>209550</xdr:colOff>
      <xdr:row>58</xdr:row>
      <xdr:rowOff>25400</xdr:rowOff>
    </xdr:to>
    <xdr:sp macro="" textlink="">
      <xdr:nvSpPr>
        <xdr:cNvPr id="260" name="フローチャート : 判断 259"/>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10177</xdr:rowOff>
    </xdr:from>
    <xdr:ext cx="762000" cy="259045"/>
    <xdr:sp macro="" textlink="">
      <xdr:nvSpPr>
        <xdr:cNvPr id="261" name="テキスト ボックス 260"/>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57150</xdr:rowOff>
    </xdr:from>
    <xdr:to>
      <xdr:col>19</xdr:col>
      <xdr:colOff>6350</xdr:colOff>
      <xdr:row>57</xdr:row>
      <xdr:rowOff>158750</xdr:rowOff>
    </xdr:to>
    <xdr:sp macro="" textlink="">
      <xdr:nvSpPr>
        <xdr:cNvPr id="262" name="フローチャート : 判断 261"/>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143527</xdr:rowOff>
    </xdr:from>
    <xdr:ext cx="762000" cy="259045"/>
    <xdr:sp macro="" textlink="">
      <xdr:nvSpPr>
        <xdr:cNvPr id="263" name="テキスト ボックス 262"/>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69" name="円/楕円 268"/>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138447</xdr:rowOff>
    </xdr:from>
    <xdr:ext cx="762000" cy="259045"/>
    <xdr:sp macro="" textlink="">
      <xdr:nvSpPr>
        <xdr:cNvPr id="270" name="その他該当値テキスト"/>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106680</xdr:rowOff>
    </xdr:from>
    <xdr:to>
      <xdr:col>22</xdr:col>
      <xdr:colOff>615950</xdr:colOff>
      <xdr:row>57</xdr:row>
      <xdr:rowOff>36830</xdr:rowOff>
    </xdr:to>
    <xdr:sp macro="" textlink="">
      <xdr:nvSpPr>
        <xdr:cNvPr id="271" name="円/楕円 270"/>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72" name="テキスト ボックス 271"/>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152400</xdr:rowOff>
    </xdr:from>
    <xdr:to>
      <xdr:col>21</xdr:col>
      <xdr:colOff>412750</xdr:colOff>
      <xdr:row>57</xdr:row>
      <xdr:rowOff>82550</xdr:rowOff>
    </xdr:to>
    <xdr:sp macro="" textlink="">
      <xdr:nvSpPr>
        <xdr:cNvPr id="273" name="円/楕円 272"/>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74" name="テキスト ボックス 273"/>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137160</xdr:rowOff>
    </xdr:from>
    <xdr:to>
      <xdr:col>20</xdr:col>
      <xdr:colOff>209550</xdr:colOff>
      <xdr:row>57</xdr:row>
      <xdr:rowOff>67310</xdr:rowOff>
    </xdr:to>
    <xdr:sp macro="" textlink="">
      <xdr:nvSpPr>
        <xdr:cNvPr id="275" name="円/楕円 274"/>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77487</xdr:rowOff>
    </xdr:from>
    <xdr:ext cx="762000" cy="259045"/>
    <xdr:sp macro="" textlink="">
      <xdr:nvSpPr>
        <xdr:cNvPr id="276" name="テキスト ボックス 275"/>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77" name="円/楕円 276"/>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107967</xdr:rowOff>
    </xdr:from>
    <xdr:ext cx="762000" cy="259045"/>
    <xdr:sp macro="" textlink="">
      <xdr:nvSpPr>
        <xdr:cNvPr id="278" name="テキスト ボックス 277"/>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補助費等に係る経常収支比率は、前年度よりは</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昨年に続き、</a:t>
          </a:r>
          <a:r>
            <a:rPr kumimoji="1" lang="ja-JP" altLang="ja-JP" sz="1100">
              <a:solidFill>
                <a:schemeClr val="dk1"/>
              </a:solidFill>
              <a:effectLst/>
              <a:latin typeface="+mn-lt"/>
              <a:ea typeface="+mn-ea"/>
              <a:cs typeface="+mn-cs"/>
            </a:rPr>
            <a:t>類似団体平均を下回っている。</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した要因</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生活保護国</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庫支出返還金</a:t>
          </a:r>
          <a:r>
            <a:rPr kumimoji="1" lang="en-US" altLang="ja-JP" sz="1100">
              <a:solidFill>
                <a:schemeClr val="dk1"/>
              </a:solidFill>
              <a:effectLst/>
              <a:latin typeface="+mn-lt"/>
              <a:ea typeface="+mn-ea"/>
              <a:cs typeface="+mn-cs"/>
            </a:rPr>
            <a:t>(+102</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などがある。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今後も補助金交付について見直しや廃止を含めた評価を行っていく方針である。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74422</xdr:rowOff>
    </xdr:to>
    <xdr:cxnSp macro="">
      <xdr:nvCxnSpPr>
        <xdr:cNvPr id="303" name="直線コネクタ 302"/>
        <xdr:cNvCxnSpPr/>
      </xdr:nvCxnSpPr>
      <xdr:spPr>
        <a:xfrm flipV="1">
          <a:off x="16510000" y="579170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46499</xdr:rowOff>
    </xdr:from>
    <xdr:ext cx="762000" cy="259045"/>
    <xdr:sp macro="" textlink="">
      <xdr:nvSpPr>
        <xdr:cNvPr id="304" name="補助費等最小値テキスト"/>
        <xdr:cNvSpPr txBox="1"/>
      </xdr:nvSpPr>
      <xdr:spPr>
        <a:xfrm>
          <a:off x="16598900" y="673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39</xdr:row>
      <xdr:rowOff>74422</xdr:rowOff>
    </xdr:from>
    <xdr:to>
      <xdr:col>24</xdr:col>
      <xdr:colOff>120650</xdr:colOff>
      <xdr:row>39</xdr:row>
      <xdr:rowOff>74422</xdr:rowOff>
    </xdr:to>
    <xdr:cxnSp macro="">
      <xdr:nvCxnSpPr>
        <xdr:cNvPr id="305" name="直線コネクタ 304"/>
        <xdr:cNvCxnSpPr/>
      </xdr:nvCxnSpPr>
      <xdr:spPr>
        <a:xfrm>
          <a:off x="16421100" y="6760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51562</xdr:rowOff>
    </xdr:from>
    <xdr:to>
      <xdr:col>24</xdr:col>
      <xdr:colOff>31750</xdr:colOff>
      <xdr:row>35</xdr:row>
      <xdr:rowOff>78994</xdr:rowOff>
    </xdr:to>
    <xdr:cxnSp macro="">
      <xdr:nvCxnSpPr>
        <xdr:cNvPr id="308" name="直線コネクタ 307"/>
        <xdr:cNvCxnSpPr/>
      </xdr:nvCxnSpPr>
      <xdr:spPr>
        <a:xfrm>
          <a:off x="15671800" y="60523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164863</xdr:rowOff>
    </xdr:from>
    <xdr:ext cx="762000" cy="259045"/>
    <xdr:sp macro="" textlink="">
      <xdr:nvSpPr>
        <xdr:cNvPr id="309"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51562</xdr:rowOff>
    </xdr:from>
    <xdr:to>
      <xdr:col>22</xdr:col>
      <xdr:colOff>565150</xdr:colOff>
      <xdr:row>35</xdr:row>
      <xdr:rowOff>101854</xdr:rowOff>
    </xdr:to>
    <xdr:cxnSp macro="">
      <xdr:nvCxnSpPr>
        <xdr:cNvPr id="311" name="直線コネクタ 310"/>
        <xdr:cNvCxnSpPr/>
      </xdr:nvCxnSpPr>
      <xdr:spPr>
        <a:xfrm flipV="1">
          <a:off x="14782800" y="60523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21336</xdr:rowOff>
    </xdr:from>
    <xdr:to>
      <xdr:col>22</xdr:col>
      <xdr:colOff>615950</xdr:colOff>
      <xdr:row>36</xdr:row>
      <xdr:rowOff>122936</xdr:rowOff>
    </xdr:to>
    <xdr:sp macro="" textlink="">
      <xdr:nvSpPr>
        <xdr:cNvPr id="312" name="フローチャート : 判断 311"/>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107713</xdr:rowOff>
    </xdr:from>
    <xdr:ext cx="736600" cy="259045"/>
    <xdr:sp macro="" textlink="">
      <xdr:nvSpPr>
        <xdr:cNvPr id="313" name="テキスト ボックス 312"/>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97282</xdr:rowOff>
    </xdr:from>
    <xdr:to>
      <xdr:col>21</xdr:col>
      <xdr:colOff>361950</xdr:colOff>
      <xdr:row>35</xdr:row>
      <xdr:rowOff>101854</xdr:rowOff>
    </xdr:to>
    <xdr:cxnSp macro="">
      <xdr:nvCxnSpPr>
        <xdr:cNvPr id="314" name="直線コネクタ 313"/>
        <xdr:cNvCxnSpPr/>
      </xdr:nvCxnSpPr>
      <xdr:spPr>
        <a:xfrm>
          <a:off x="13893800" y="6098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83058</xdr:rowOff>
    </xdr:from>
    <xdr:to>
      <xdr:col>21</xdr:col>
      <xdr:colOff>412750</xdr:colOff>
      <xdr:row>36</xdr:row>
      <xdr:rowOff>13208</xdr:rowOff>
    </xdr:to>
    <xdr:sp macro="" textlink="">
      <xdr:nvSpPr>
        <xdr:cNvPr id="315" name="フローチャート : 判断 314"/>
        <xdr:cNvSpPr/>
      </xdr:nvSpPr>
      <xdr:spPr>
        <a:xfrm>
          <a:off x="14732000" y="608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169435</xdr:rowOff>
    </xdr:from>
    <xdr:ext cx="762000" cy="259045"/>
    <xdr:sp macro="" textlink="">
      <xdr:nvSpPr>
        <xdr:cNvPr id="316" name="テキスト ボックス 315"/>
        <xdr:cNvSpPr txBox="1"/>
      </xdr:nvSpPr>
      <xdr:spPr>
        <a:xfrm>
          <a:off x="14401800" y="61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97282</xdr:rowOff>
    </xdr:from>
    <xdr:to>
      <xdr:col>20</xdr:col>
      <xdr:colOff>158750</xdr:colOff>
      <xdr:row>35</xdr:row>
      <xdr:rowOff>115570</xdr:rowOff>
    </xdr:to>
    <xdr:cxnSp macro="">
      <xdr:nvCxnSpPr>
        <xdr:cNvPr id="317" name="直線コネクタ 316"/>
        <xdr:cNvCxnSpPr/>
      </xdr:nvCxnSpPr>
      <xdr:spPr>
        <a:xfrm flipV="1">
          <a:off x="13004800" y="60980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51054</xdr:rowOff>
    </xdr:from>
    <xdr:to>
      <xdr:col>20</xdr:col>
      <xdr:colOff>209550</xdr:colOff>
      <xdr:row>35</xdr:row>
      <xdr:rowOff>152654</xdr:rowOff>
    </xdr:to>
    <xdr:sp macro="" textlink="">
      <xdr:nvSpPr>
        <xdr:cNvPr id="318" name="フローチャート : 判断 317"/>
        <xdr:cNvSpPr/>
      </xdr:nvSpPr>
      <xdr:spPr>
        <a:xfrm>
          <a:off x="13843000" y="60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137431</xdr:rowOff>
    </xdr:from>
    <xdr:ext cx="762000" cy="259045"/>
    <xdr:sp macro="" textlink="">
      <xdr:nvSpPr>
        <xdr:cNvPr id="319" name="テキスト ボックス 318"/>
        <xdr:cNvSpPr txBox="1"/>
      </xdr:nvSpPr>
      <xdr:spPr>
        <a:xfrm>
          <a:off x="13512800" y="61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46482</xdr:rowOff>
    </xdr:from>
    <xdr:to>
      <xdr:col>19</xdr:col>
      <xdr:colOff>6350</xdr:colOff>
      <xdr:row>35</xdr:row>
      <xdr:rowOff>148082</xdr:rowOff>
    </xdr:to>
    <xdr:sp macro="" textlink="">
      <xdr:nvSpPr>
        <xdr:cNvPr id="320" name="フローチャート : 判断 319"/>
        <xdr:cNvSpPr/>
      </xdr:nvSpPr>
      <xdr:spPr>
        <a:xfrm>
          <a:off x="12954000" y="604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158259</xdr:rowOff>
    </xdr:from>
    <xdr:ext cx="762000" cy="259045"/>
    <xdr:sp macro="" textlink="">
      <xdr:nvSpPr>
        <xdr:cNvPr id="321" name="テキスト ボックス 320"/>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28194</xdr:rowOff>
    </xdr:from>
    <xdr:to>
      <xdr:col>24</xdr:col>
      <xdr:colOff>82550</xdr:colOff>
      <xdr:row>35</xdr:row>
      <xdr:rowOff>129794</xdr:rowOff>
    </xdr:to>
    <xdr:sp macro="" textlink="">
      <xdr:nvSpPr>
        <xdr:cNvPr id="327" name="円/楕円 326"/>
        <xdr:cNvSpPr/>
      </xdr:nvSpPr>
      <xdr:spPr>
        <a:xfrm>
          <a:off x="16459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44721</xdr:rowOff>
    </xdr:from>
    <xdr:ext cx="762000" cy="259045"/>
    <xdr:sp macro="" textlink="">
      <xdr:nvSpPr>
        <xdr:cNvPr id="328" name="補助費等該当値テキスト"/>
        <xdr:cNvSpPr txBox="1"/>
      </xdr:nvSpPr>
      <xdr:spPr>
        <a:xfrm>
          <a:off x="16598900" y="58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762</xdr:rowOff>
    </xdr:from>
    <xdr:to>
      <xdr:col>22</xdr:col>
      <xdr:colOff>615950</xdr:colOff>
      <xdr:row>35</xdr:row>
      <xdr:rowOff>102362</xdr:rowOff>
    </xdr:to>
    <xdr:sp macro="" textlink="">
      <xdr:nvSpPr>
        <xdr:cNvPr id="329" name="円/楕円 328"/>
        <xdr:cNvSpPr/>
      </xdr:nvSpPr>
      <xdr:spPr>
        <a:xfrm>
          <a:off x="15621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112539</xdr:rowOff>
    </xdr:from>
    <xdr:ext cx="736600" cy="259045"/>
    <xdr:sp macro="" textlink="">
      <xdr:nvSpPr>
        <xdr:cNvPr id="330" name="テキスト ボックス 329"/>
        <xdr:cNvSpPr txBox="1"/>
      </xdr:nvSpPr>
      <xdr:spPr>
        <a:xfrm>
          <a:off x="15290800" y="577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51054</xdr:rowOff>
    </xdr:from>
    <xdr:to>
      <xdr:col>21</xdr:col>
      <xdr:colOff>412750</xdr:colOff>
      <xdr:row>35</xdr:row>
      <xdr:rowOff>152654</xdr:rowOff>
    </xdr:to>
    <xdr:sp macro="" textlink="">
      <xdr:nvSpPr>
        <xdr:cNvPr id="331" name="円/楕円 330"/>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162831</xdr:rowOff>
    </xdr:from>
    <xdr:ext cx="762000" cy="259045"/>
    <xdr:sp macro="" textlink="">
      <xdr:nvSpPr>
        <xdr:cNvPr id="332" name="テキスト ボックス 331"/>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46482</xdr:rowOff>
    </xdr:from>
    <xdr:to>
      <xdr:col>20</xdr:col>
      <xdr:colOff>209550</xdr:colOff>
      <xdr:row>35</xdr:row>
      <xdr:rowOff>148082</xdr:rowOff>
    </xdr:to>
    <xdr:sp macro="" textlink="">
      <xdr:nvSpPr>
        <xdr:cNvPr id="333" name="円/楕円 332"/>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158259</xdr:rowOff>
    </xdr:from>
    <xdr:ext cx="762000" cy="259045"/>
    <xdr:sp macro="" textlink="">
      <xdr:nvSpPr>
        <xdr:cNvPr id="334" name="テキスト ボックス 333"/>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64770</xdr:rowOff>
    </xdr:from>
    <xdr:to>
      <xdr:col>19</xdr:col>
      <xdr:colOff>6350</xdr:colOff>
      <xdr:row>35</xdr:row>
      <xdr:rowOff>166370</xdr:rowOff>
    </xdr:to>
    <xdr:sp macro="" textlink="">
      <xdr:nvSpPr>
        <xdr:cNvPr id="335" name="円/楕円 334"/>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151147</xdr:rowOff>
    </xdr:from>
    <xdr:ext cx="762000" cy="259045"/>
    <xdr:sp macro="" textlink="">
      <xdr:nvSpPr>
        <xdr:cNvPr id="336" name="テキスト ボックス 335"/>
        <xdr:cNvSpPr txBox="1"/>
      </xdr:nvSpPr>
      <xdr:spPr>
        <a:xfrm>
          <a:off x="12623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大きな災害が発生していない近年は、高利率の起債の繰上償還、起債利率の低下、起債枠の遵守等により公債費が減少へ転じてい</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年度は昨年度より</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上昇し、</a:t>
          </a:r>
          <a:r>
            <a:rPr kumimoji="1" lang="ja-JP" altLang="ja-JP" sz="1100">
              <a:solidFill>
                <a:schemeClr val="dk1"/>
              </a:solidFill>
              <a:effectLst/>
              <a:latin typeface="+mn-lt"/>
              <a:ea typeface="+mn-ea"/>
              <a:cs typeface="+mn-cs"/>
            </a:rPr>
            <a:t>公債費に係る経常収支比率</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ポイント上回っている。今後</a:t>
          </a:r>
          <a:r>
            <a:rPr kumimoji="1" lang="ja-JP" altLang="en-US" sz="1100">
              <a:solidFill>
                <a:schemeClr val="dk1"/>
              </a:solidFill>
              <a:effectLst/>
              <a:latin typeface="+mn-lt"/>
              <a:ea typeface="+mn-ea"/>
              <a:cs typeface="+mn-cs"/>
            </a:rPr>
            <a:t>、大型事業が続くため、公債費は増加する見込みだが、</a:t>
          </a:r>
          <a:r>
            <a:rPr kumimoji="1" lang="ja-JP" altLang="ja-JP" sz="1100">
              <a:solidFill>
                <a:schemeClr val="dk1"/>
              </a:solidFill>
              <a:effectLst/>
              <a:latin typeface="+mn-lt"/>
              <a:ea typeface="+mn-ea"/>
              <a:cs typeface="+mn-cs"/>
            </a:rPr>
            <a:t>起債枠を考慮した事業実施計画に沿って事業をすすめ、健全な財政運営に努める。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54611</xdr:rowOff>
    </xdr:to>
    <xdr:cxnSp macro="">
      <xdr:nvCxnSpPr>
        <xdr:cNvPr id="364" name="直線コネクタ 363"/>
        <xdr:cNvCxnSpPr/>
      </xdr:nvCxnSpPr>
      <xdr:spPr>
        <a:xfrm flipV="1">
          <a:off x="4826000" y="12539980"/>
          <a:ext cx="0" cy="140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65"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66" name="直線コネクタ 365"/>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7"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8" name="直線コネクタ 367"/>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153670</xdr:rowOff>
    </xdr:from>
    <xdr:to>
      <xdr:col>7</xdr:col>
      <xdr:colOff>15875</xdr:colOff>
      <xdr:row>78</xdr:row>
      <xdr:rowOff>12700</xdr:rowOff>
    </xdr:to>
    <xdr:cxnSp macro="">
      <xdr:nvCxnSpPr>
        <xdr:cNvPr id="369" name="直線コネクタ 368"/>
        <xdr:cNvCxnSpPr/>
      </xdr:nvCxnSpPr>
      <xdr:spPr>
        <a:xfrm>
          <a:off x="3987800" y="13355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77487</xdr:rowOff>
    </xdr:from>
    <xdr:ext cx="762000" cy="259045"/>
    <xdr:sp macro="" textlink="">
      <xdr:nvSpPr>
        <xdr:cNvPr id="370" name="公債費平均値テキスト"/>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71" name="フローチャート : 判断 370"/>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153670</xdr:rowOff>
    </xdr:from>
    <xdr:to>
      <xdr:col>5</xdr:col>
      <xdr:colOff>549275</xdr:colOff>
      <xdr:row>78</xdr:row>
      <xdr:rowOff>5080</xdr:rowOff>
    </xdr:to>
    <xdr:cxnSp macro="">
      <xdr:nvCxnSpPr>
        <xdr:cNvPr id="372" name="直線コネクタ 371"/>
        <xdr:cNvCxnSpPr/>
      </xdr:nvCxnSpPr>
      <xdr:spPr>
        <a:xfrm flipV="1">
          <a:off x="3098800" y="1335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133350</xdr:rowOff>
    </xdr:from>
    <xdr:to>
      <xdr:col>5</xdr:col>
      <xdr:colOff>600075</xdr:colOff>
      <xdr:row>76</xdr:row>
      <xdr:rowOff>63500</xdr:rowOff>
    </xdr:to>
    <xdr:sp macro="" textlink="">
      <xdr:nvSpPr>
        <xdr:cNvPr id="373" name="フローチャート : 判断 372"/>
        <xdr:cNvSpPr/>
      </xdr:nvSpPr>
      <xdr:spPr>
        <a:xfrm>
          <a:off x="3937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73677</xdr:rowOff>
    </xdr:from>
    <xdr:ext cx="736600" cy="259045"/>
    <xdr:sp macro="" textlink="">
      <xdr:nvSpPr>
        <xdr:cNvPr id="374" name="テキスト ボックス 373"/>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5080</xdr:rowOff>
    </xdr:from>
    <xdr:to>
      <xdr:col>4</xdr:col>
      <xdr:colOff>346075</xdr:colOff>
      <xdr:row>78</xdr:row>
      <xdr:rowOff>43180</xdr:rowOff>
    </xdr:to>
    <xdr:cxnSp macro="">
      <xdr:nvCxnSpPr>
        <xdr:cNvPr id="375" name="直線コネクタ 374"/>
        <xdr:cNvCxnSpPr/>
      </xdr:nvCxnSpPr>
      <xdr:spPr>
        <a:xfrm flipV="1">
          <a:off x="2209800" y="13378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6" name="フローチャート : 判断 375"/>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77" name="テキスト ボックス 376"/>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43180</xdr:rowOff>
    </xdr:from>
    <xdr:to>
      <xdr:col>3</xdr:col>
      <xdr:colOff>142875</xdr:colOff>
      <xdr:row>78</xdr:row>
      <xdr:rowOff>81280</xdr:rowOff>
    </xdr:to>
    <xdr:cxnSp macro="">
      <xdr:nvCxnSpPr>
        <xdr:cNvPr id="378" name="直線コネクタ 377"/>
        <xdr:cNvCxnSpPr/>
      </xdr:nvCxnSpPr>
      <xdr:spPr>
        <a:xfrm flipV="1">
          <a:off x="1320800" y="13416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72389</xdr:rowOff>
    </xdr:from>
    <xdr:to>
      <xdr:col>3</xdr:col>
      <xdr:colOff>193675</xdr:colOff>
      <xdr:row>78</xdr:row>
      <xdr:rowOff>2539</xdr:rowOff>
    </xdr:to>
    <xdr:sp macro="" textlink="">
      <xdr:nvSpPr>
        <xdr:cNvPr id="379" name="フローチャート : 判断 378"/>
        <xdr:cNvSpPr/>
      </xdr:nvSpPr>
      <xdr:spPr>
        <a:xfrm>
          <a:off x="2159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12716</xdr:rowOff>
    </xdr:from>
    <xdr:ext cx="762000" cy="259045"/>
    <xdr:sp macro="" textlink="">
      <xdr:nvSpPr>
        <xdr:cNvPr id="380" name="テキスト ボックス 379"/>
        <xdr:cNvSpPr txBox="1"/>
      </xdr:nvSpPr>
      <xdr:spPr>
        <a:xfrm>
          <a:off x="1828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72389</xdr:rowOff>
    </xdr:from>
    <xdr:to>
      <xdr:col>1</xdr:col>
      <xdr:colOff>676275</xdr:colOff>
      <xdr:row>78</xdr:row>
      <xdr:rowOff>2539</xdr:rowOff>
    </xdr:to>
    <xdr:sp macro="" textlink="">
      <xdr:nvSpPr>
        <xdr:cNvPr id="381" name="フローチャート : 判断 380"/>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12716</xdr:rowOff>
    </xdr:from>
    <xdr:ext cx="762000" cy="259045"/>
    <xdr:sp macro="" textlink="">
      <xdr:nvSpPr>
        <xdr:cNvPr id="382" name="テキスト ボックス 381"/>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88" name="円/楕円 387"/>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105427</xdr:rowOff>
    </xdr:from>
    <xdr:ext cx="762000" cy="259045"/>
    <xdr:sp macro="" textlink="">
      <xdr:nvSpPr>
        <xdr:cNvPr id="389"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102870</xdr:rowOff>
    </xdr:from>
    <xdr:to>
      <xdr:col>5</xdr:col>
      <xdr:colOff>600075</xdr:colOff>
      <xdr:row>78</xdr:row>
      <xdr:rowOff>33020</xdr:rowOff>
    </xdr:to>
    <xdr:sp macro="" textlink="">
      <xdr:nvSpPr>
        <xdr:cNvPr id="390" name="円/楕円 389"/>
        <xdr:cNvSpPr/>
      </xdr:nvSpPr>
      <xdr:spPr>
        <a:xfrm>
          <a:off x="3937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17797</xdr:rowOff>
    </xdr:from>
    <xdr:ext cx="736600" cy="259045"/>
    <xdr:sp macro="" textlink="">
      <xdr:nvSpPr>
        <xdr:cNvPr id="391" name="テキスト ボックス 390"/>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125730</xdr:rowOff>
    </xdr:from>
    <xdr:to>
      <xdr:col>4</xdr:col>
      <xdr:colOff>396875</xdr:colOff>
      <xdr:row>78</xdr:row>
      <xdr:rowOff>55880</xdr:rowOff>
    </xdr:to>
    <xdr:sp macro="" textlink="">
      <xdr:nvSpPr>
        <xdr:cNvPr id="392" name="円/楕円 391"/>
        <xdr:cNvSpPr/>
      </xdr:nvSpPr>
      <xdr:spPr>
        <a:xfrm>
          <a:off x="3048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40657</xdr:rowOff>
    </xdr:from>
    <xdr:ext cx="762000" cy="259045"/>
    <xdr:sp macro="" textlink="">
      <xdr:nvSpPr>
        <xdr:cNvPr id="393" name="テキスト ボックス 392"/>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163830</xdr:rowOff>
    </xdr:from>
    <xdr:to>
      <xdr:col>3</xdr:col>
      <xdr:colOff>193675</xdr:colOff>
      <xdr:row>78</xdr:row>
      <xdr:rowOff>93980</xdr:rowOff>
    </xdr:to>
    <xdr:sp macro="" textlink="">
      <xdr:nvSpPr>
        <xdr:cNvPr id="394" name="円/楕円 393"/>
        <xdr:cNvSpPr/>
      </xdr:nvSpPr>
      <xdr:spPr>
        <a:xfrm>
          <a:off x="2159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78757</xdr:rowOff>
    </xdr:from>
    <xdr:ext cx="762000" cy="259045"/>
    <xdr:sp macro="" textlink="">
      <xdr:nvSpPr>
        <xdr:cNvPr id="395" name="テキスト ボックス 394"/>
        <xdr:cNvSpPr txBox="1"/>
      </xdr:nvSpPr>
      <xdr:spPr>
        <a:xfrm>
          <a:off x="1828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96" name="円/楕円 395"/>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397" name="テキスト ボックス 396"/>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公債費以外の経常収支比率は、類似団体平均、全国平均及び県平均よりも下回って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積立金</a:t>
          </a:r>
          <a:r>
            <a:rPr kumimoji="1" lang="ja-JP" altLang="ja-JP" sz="1100">
              <a:solidFill>
                <a:schemeClr val="dk1"/>
              </a:solidFill>
              <a:effectLst/>
              <a:latin typeface="+mn-lt"/>
              <a:ea typeface="+mn-ea"/>
              <a:cs typeface="+mn-cs"/>
            </a:rPr>
            <a:t>等が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したためである。</a:t>
          </a:r>
          <a:endParaRPr lang="ja-JP" altLang="ja-JP" sz="1400">
            <a:effectLst/>
          </a:endParaRPr>
        </a:p>
        <a:p>
          <a:r>
            <a:rPr kumimoji="1" lang="ja-JP" altLang="ja-JP" sz="1100">
              <a:solidFill>
                <a:schemeClr val="dk1"/>
              </a:solidFill>
              <a:effectLst/>
              <a:latin typeface="+mn-lt"/>
              <a:ea typeface="+mn-ea"/>
              <a:cs typeface="+mn-cs"/>
            </a:rPr>
            <a:t>今後も制度の適切な運用、各種経費の縮減に取り組み、健全な財政運営に努める。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73661</xdr:rowOff>
    </xdr:to>
    <xdr:cxnSp macro="">
      <xdr:nvCxnSpPr>
        <xdr:cNvPr id="425" name="直線コネクタ 424"/>
        <xdr:cNvCxnSpPr/>
      </xdr:nvCxnSpPr>
      <xdr:spPr>
        <a:xfrm flipV="1">
          <a:off x="16510000" y="12768580"/>
          <a:ext cx="0" cy="1192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45738</xdr:rowOff>
    </xdr:from>
    <xdr:ext cx="762000" cy="259045"/>
    <xdr:sp macro="" textlink="">
      <xdr:nvSpPr>
        <xdr:cNvPr id="426" name="公債費以外最小値テキスト"/>
        <xdr:cNvSpPr txBox="1"/>
      </xdr:nvSpPr>
      <xdr:spPr>
        <a:xfrm>
          <a:off x="16598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81</xdr:row>
      <xdr:rowOff>73661</xdr:rowOff>
    </xdr:from>
    <xdr:to>
      <xdr:col>24</xdr:col>
      <xdr:colOff>120650</xdr:colOff>
      <xdr:row>81</xdr:row>
      <xdr:rowOff>73661</xdr:rowOff>
    </xdr:to>
    <xdr:cxnSp macro="">
      <xdr:nvCxnSpPr>
        <xdr:cNvPr id="427" name="直線コネクタ 426"/>
        <xdr:cNvCxnSpPr/>
      </xdr:nvCxnSpPr>
      <xdr:spPr>
        <a:xfrm>
          <a:off x="16421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168911</xdr:rowOff>
    </xdr:from>
    <xdr:to>
      <xdr:col>24</xdr:col>
      <xdr:colOff>31750</xdr:colOff>
      <xdr:row>77</xdr:row>
      <xdr:rowOff>27939</xdr:rowOff>
    </xdr:to>
    <xdr:cxnSp macro="">
      <xdr:nvCxnSpPr>
        <xdr:cNvPr id="430" name="直線コネクタ 429"/>
        <xdr:cNvCxnSpPr/>
      </xdr:nvCxnSpPr>
      <xdr:spPr>
        <a:xfrm>
          <a:off x="15671800" y="1319911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151147</xdr:rowOff>
    </xdr:from>
    <xdr:ext cx="762000" cy="259045"/>
    <xdr:sp macro="" textlink="">
      <xdr:nvSpPr>
        <xdr:cNvPr id="431" name="公債費以外平均値テキスト"/>
        <xdr:cNvSpPr txBox="1"/>
      </xdr:nvSpPr>
      <xdr:spPr>
        <a:xfrm>
          <a:off x="16598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32" name="フローチャート : 判断 431"/>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168911</xdr:rowOff>
    </xdr:from>
    <xdr:to>
      <xdr:col>22</xdr:col>
      <xdr:colOff>565150</xdr:colOff>
      <xdr:row>77</xdr:row>
      <xdr:rowOff>62230</xdr:rowOff>
    </xdr:to>
    <xdr:cxnSp macro="">
      <xdr:nvCxnSpPr>
        <xdr:cNvPr id="433" name="直線コネクタ 432"/>
        <xdr:cNvCxnSpPr/>
      </xdr:nvCxnSpPr>
      <xdr:spPr>
        <a:xfrm flipV="1">
          <a:off x="14782800" y="131991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148589</xdr:rowOff>
    </xdr:from>
    <xdr:to>
      <xdr:col>22</xdr:col>
      <xdr:colOff>615950</xdr:colOff>
      <xdr:row>78</xdr:row>
      <xdr:rowOff>78739</xdr:rowOff>
    </xdr:to>
    <xdr:sp macro="" textlink="">
      <xdr:nvSpPr>
        <xdr:cNvPr id="434" name="フローチャート : 判断 433"/>
        <xdr:cNvSpPr/>
      </xdr:nvSpPr>
      <xdr:spPr>
        <a:xfrm>
          <a:off x="15621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63516</xdr:rowOff>
    </xdr:from>
    <xdr:ext cx="736600" cy="259045"/>
    <xdr:sp macro="" textlink="">
      <xdr:nvSpPr>
        <xdr:cNvPr id="435" name="テキスト ボックス 434"/>
        <xdr:cNvSpPr txBox="1"/>
      </xdr:nvSpPr>
      <xdr:spPr>
        <a:xfrm>
          <a:off x="15290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39370</xdr:rowOff>
    </xdr:from>
    <xdr:to>
      <xdr:col>21</xdr:col>
      <xdr:colOff>361950</xdr:colOff>
      <xdr:row>77</xdr:row>
      <xdr:rowOff>62230</xdr:rowOff>
    </xdr:to>
    <xdr:cxnSp macro="">
      <xdr:nvCxnSpPr>
        <xdr:cNvPr id="436" name="直線コネクタ 435"/>
        <xdr:cNvCxnSpPr/>
      </xdr:nvCxnSpPr>
      <xdr:spPr>
        <a:xfrm>
          <a:off x="13893800" y="13241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37" name="フローチャート : 判断 436"/>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38" name="テキスト ボックス 437"/>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39370</xdr:rowOff>
    </xdr:from>
    <xdr:to>
      <xdr:col>20</xdr:col>
      <xdr:colOff>158750</xdr:colOff>
      <xdr:row>77</xdr:row>
      <xdr:rowOff>153670</xdr:rowOff>
    </xdr:to>
    <xdr:cxnSp macro="">
      <xdr:nvCxnSpPr>
        <xdr:cNvPr id="439" name="直線コネクタ 438"/>
        <xdr:cNvCxnSpPr/>
      </xdr:nvCxnSpPr>
      <xdr:spPr>
        <a:xfrm flipV="1">
          <a:off x="13004800" y="132410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160020</xdr:rowOff>
    </xdr:from>
    <xdr:to>
      <xdr:col>20</xdr:col>
      <xdr:colOff>209550</xdr:colOff>
      <xdr:row>77</xdr:row>
      <xdr:rowOff>90170</xdr:rowOff>
    </xdr:to>
    <xdr:sp macro="" textlink="">
      <xdr:nvSpPr>
        <xdr:cNvPr id="440" name="フローチャート : 判断 439"/>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100347</xdr:rowOff>
    </xdr:from>
    <xdr:ext cx="762000" cy="259045"/>
    <xdr:sp macro="" textlink="">
      <xdr:nvSpPr>
        <xdr:cNvPr id="441" name="テキスト ボックス 440"/>
        <xdr:cNvSpPr txBox="1"/>
      </xdr:nvSpPr>
      <xdr:spPr>
        <a:xfrm>
          <a:off x="13512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42" name="フローチャート : 判断 441"/>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104157</xdr:rowOff>
    </xdr:from>
    <xdr:ext cx="762000" cy="259045"/>
    <xdr:sp macro="" textlink="">
      <xdr:nvSpPr>
        <xdr:cNvPr id="443" name="テキスト ボックス 442"/>
        <xdr:cNvSpPr txBox="1"/>
      </xdr:nvSpPr>
      <xdr:spPr>
        <a:xfrm>
          <a:off x="12623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49" name="円/楕円 448"/>
        <xdr:cNvSpPr/>
      </xdr:nvSpPr>
      <xdr:spPr>
        <a:xfrm>
          <a:off x="16459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165116</xdr:rowOff>
    </xdr:from>
    <xdr:ext cx="762000" cy="259045"/>
    <xdr:sp macro="" textlink="">
      <xdr:nvSpPr>
        <xdr:cNvPr id="450" name="公債費以外該当値テキスト"/>
        <xdr:cNvSpPr txBox="1"/>
      </xdr:nvSpPr>
      <xdr:spPr>
        <a:xfrm>
          <a:off x="165989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118111</xdr:rowOff>
    </xdr:from>
    <xdr:to>
      <xdr:col>22</xdr:col>
      <xdr:colOff>615950</xdr:colOff>
      <xdr:row>77</xdr:row>
      <xdr:rowOff>48261</xdr:rowOff>
    </xdr:to>
    <xdr:sp macro="" textlink="">
      <xdr:nvSpPr>
        <xdr:cNvPr id="451" name="円/楕円 450"/>
        <xdr:cNvSpPr/>
      </xdr:nvSpPr>
      <xdr:spPr>
        <a:xfrm>
          <a:off x="15621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58437</xdr:rowOff>
    </xdr:from>
    <xdr:ext cx="736600" cy="259045"/>
    <xdr:sp macro="" textlink="">
      <xdr:nvSpPr>
        <xdr:cNvPr id="452" name="テキスト ボックス 451"/>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11430</xdr:rowOff>
    </xdr:from>
    <xdr:to>
      <xdr:col>21</xdr:col>
      <xdr:colOff>412750</xdr:colOff>
      <xdr:row>77</xdr:row>
      <xdr:rowOff>113030</xdr:rowOff>
    </xdr:to>
    <xdr:sp macro="" textlink="">
      <xdr:nvSpPr>
        <xdr:cNvPr id="453" name="円/楕円 452"/>
        <xdr:cNvSpPr/>
      </xdr:nvSpPr>
      <xdr:spPr>
        <a:xfrm>
          <a:off x="14732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123207</xdr:rowOff>
    </xdr:from>
    <xdr:ext cx="762000" cy="259045"/>
    <xdr:sp macro="" textlink="">
      <xdr:nvSpPr>
        <xdr:cNvPr id="454" name="テキスト ボックス 453"/>
        <xdr:cNvSpPr txBox="1"/>
      </xdr:nvSpPr>
      <xdr:spPr>
        <a:xfrm>
          <a:off x="14401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160020</xdr:rowOff>
    </xdr:from>
    <xdr:to>
      <xdr:col>20</xdr:col>
      <xdr:colOff>209550</xdr:colOff>
      <xdr:row>77</xdr:row>
      <xdr:rowOff>90170</xdr:rowOff>
    </xdr:to>
    <xdr:sp macro="" textlink="">
      <xdr:nvSpPr>
        <xdr:cNvPr id="455" name="円/楕円 454"/>
        <xdr:cNvSpPr/>
      </xdr:nvSpPr>
      <xdr:spPr>
        <a:xfrm>
          <a:off x="13843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74947</xdr:rowOff>
    </xdr:from>
    <xdr:ext cx="762000" cy="259045"/>
    <xdr:sp macro="" textlink="">
      <xdr:nvSpPr>
        <xdr:cNvPr id="456" name="テキスト ボックス 455"/>
        <xdr:cNvSpPr txBox="1"/>
      </xdr:nvSpPr>
      <xdr:spPr>
        <a:xfrm>
          <a:off x="13512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102870</xdr:rowOff>
    </xdr:from>
    <xdr:to>
      <xdr:col>19</xdr:col>
      <xdr:colOff>6350</xdr:colOff>
      <xdr:row>78</xdr:row>
      <xdr:rowOff>33020</xdr:rowOff>
    </xdr:to>
    <xdr:sp macro="" textlink="">
      <xdr:nvSpPr>
        <xdr:cNvPr id="457" name="円/楕円 456"/>
        <xdr:cNvSpPr/>
      </xdr:nvSpPr>
      <xdr:spPr>
        <a:xfrm>
          <a:off x="12954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17797</xdr:rowOff>
    </xdr:from>
    <xdr:ext cx="762000" cy="259045"/>
    <xdr:sp macro="" textlink="">
      <xdr:nvSpPr>
        <xdr:cNvPr id="458" name="テキスト ボックス 457"/>
        <xdr:cNvSpPr txBox="1"/>
      </xdr:nvSpPr>
      <xdr:spPr>
        <a:xfrm>
          <a:off x="12623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鹿児島県奄美市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127415</xdr:rowOff>
    </xdr:from>
    <xdr:to>
      <xdr:col>4</xdr:col>
      <xdr:colOff>1117600</xdr:colOff>
      <xdr:row>18</xdr:row>
      <xdr:rowOff>62780</xdr:rowOff>
    </xdr:to>
    <xdr:cxnSp macro="">
      <xdr:nvCxnSpPr>
        <xdr:cNvPr id="42" name="直線コネクタ 41"/>
        <xdr:cNvCxnSpPr/>
      </xdr:nvCxnSpPr>
      <xdr:spPr bwMode="auto">
        <a:xfrm flipV="1">
          <a:off x="5651500" y="2232440"/>
          <a:ext cx="0" cy="9640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34857</xdr:rowOff>
    </xdr:from>
    <xdr:ext cx="762000" cy="259045"/>
    <xdr:sp macro="" textlink="">
      <xdr:nvSpPr>
        <xdr:cNvPr id="43" name="人口1人当たり決算額の推移最小値テキスト130"/>
        <xdr:cNvSpPr txBox="1"/>
      </xdr:nvSpPr>
      <xdr:spPr>
        <a:xfrm>
          <a:off x="5740400" y="316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61,963</a:t>
          </a:r>
          <a:endParaRPr kumimoji="1" lang="ja-JP" altLang="en-US" sz="1000" b="1">
            <a:latin typeface="ＭＳ Ｐゴシック"/>
          </a:endParaRPr>
        </a:p>
      </xdr:txBody>
    </xdr:sp>
    <xdr:clientData/>
  </xdr:oneCellAnchor>
  <xdr:twoCellAnchor>
    <xdr:from>
      <xdr:col>4</xdr:col>
      <xdr:colOff>1028700</xdr:colOff>
      <xdr:row>18</xdr:row>
      <xdr:rowOff>62780</xdr:rowOff>
    </xdr:from>
    <xdr:to>
      <xdr:col>5</xdr:col>
      <xdr:colOff>73025</xdr:colOff>
      <xdr:row>18</xdr:row>
      <xdr:rowOff>62780</xdr:rowOff>
    </xdr:to>
    <xdr:cxnSp macro="">
      <xdr:nvCxnSpPr>
        <xdr:cNvPr id="44" name="直線コネクタ 43"/>
        <xdr:cNvCxnSpPr/>
      </xdr:nvCxnSpPr>
      <xdr:spPr bwMode="auto">
        <a:xfrm>
          <a:off x="5562600" y="3196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42342</xdr:rowOff>
    </xdr:from>
    <xdr:ext cx="762000" cy="259045"/>
    <xdr:sp macro="" textlink="">
      <xdr:nvSpPr>
        <xdr:cNvPr id="45" name="人口1人当たり決算額の推移最大値テキスト130"/>
        <xdr:cNvSpPr txBox="1"/>
      </xdr:nvSpPr>
      <xdr:spPr>
        <a:xfrm>
          <a:off x="5740400" y="197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272,826</a:t>
          </a:r>
          <a:endParaRPr kumimoji="1" lang="ja-JP" altLang="en-US" sz="1000" b="1">
            <a:latin typeface="ＭＳ Ｐゴシック"/>
          </a:endParaRPr>
        </a:p>
      </xdr:txBody>
    </xdr:sp>
    <xdr:clientData/>
  </xdr:oneCellAnchor>
  <xdr:twoCellAnchor>
    <xdr:from>
      <xdr:col>4</xdr:col>
      <xdr:colOff>1028700</xdr:colOff>
      <xdr:row>12</xdr:row>
      <xdr:rowOff>127415</xdr:rowOff>
    </xdr:from>
    <xdr:to>
      <xdr:col>5</xdr:col>
      <xdr:colOff>73025</xdr:colOff>
      <xdr:row>12</xdr:row>
      <xdr:rowOff>127415</xdr:rowOff>
    </xdr:to>
    <xdr:cxnSp macro="">
      <xdr:nvCxnSpPr>
        <xdr:cNvPr id="46" name="直線コネクタ 45"/>
        <xdr:cNvCxnSpPr/>
      </xdr:nvCxnSpPr>
      <xdr:spPr bwMode="auto">
        <a:xfrm>
          <a:off x="5562600" y="2232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148309</xdr:rowOff>
    </xdr:from>
    <xdr:to>
      <xdr:col>4</xdr:col>
      <xdr:colOff>1117600</xdr:colOff>
      <xdr:row>17</xdr:row>
      <xdr:rowOff>11958</xdr:rowOff>
    </xdr:to>
    <xdr:cxnSp macro="">
      <xdr:nvCxnSpPr>
        <xdr:cNvPr id="47" name="直線コネクタ 46"/>
        <xdr:cNvCxnSpPr/>
      </xdr:nvCxnSpPr>
      <xdr:spPr bwMode="auto">
        <a:xfrm>
          <a:off x="5003800" y="2939134"/>
          <a:ext cx="647700" cy="35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168184</xdr:rowOff>
    </xdr:from>
    <xdr:ext cx="762000" cy="259045"/>
    <xdr:sp macro="" textlink="">
      <xdr:nvSpPr>
        <xdr:cNvPr id="48" name="人口1人当たり決算額の推移平均値テキスト130"/>
        <xdr:cNvSpPr txBox="1"/>
      </xdr:nvSpPr>
      <xdr:spPr>
        <a:xfrm>
          <a:off x="5740400" y="2959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97,258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22061</xdr:rowOff>
    </xdr:from>
    <xdr:to>
      <xdr:col>5</xdr:col>
      <xdr:colOff>34925</xdr:colOff>
      <xdr:row>17</xdr:row>
      <xdr:rowOff>123661</xdr:rowOff>
    </xdr:to>
    <xdr:sp macro="" textlink="">
      <xdr:nvSpPr>
        <xdr:cNvPr id="49" name="フローチャート : 判断 48"/>
        <xdr:cNvSpPr/>
      </xdr:nvSpPr>
      <xdr:spPr bwMode="auto">
        <a:xfrm>
          <a:off x="56007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143837</xdr:rowOff>
    </xdr:from>
    <xdr:to>
      <xdr:col>4</xdr:col>
      <xdr:colOff>469900</xdr:colOff>
      <xdr:row>16</xdr:row>
      <xdr:rowOff>148309</xdr:rowOff>
    </xdr:to>
    <xdr:cxnSp macro="">
      <xdr:nvCxnSpPr>
        <xdr:cNvPr id="50" name="直線コネクタ 49"/>
        <xdr:cNvCxnSpPr/>
      </xdr:nvCxnSpPr>
      <xdr:spPr bwMode="auto">
        <a:xfrm>
          <a:off x="4305300" y="2934662"/>
          <a:ext cx="698500" cy="4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44926</xdr:rowOff>
    </xdr:from>
    <xdr:to>
      <xdr:col>4</xdr:col>
      <xdr:colOff>520700</xdr:colOff>
      <xdr:row>17</xdr:row>
      <xdr:rowOff>146526</xdr:rowOff>
    </xdr:to>
    <xdr:sp macro="" textlink="">
      <xdr:nvSpPr>
        <xdr:cNvPr id="51" name="フローチャート : 判断 50"/>
        <xdr:cNvSpPr/>
      </xdr:nvSpPr>
      <xdr:spPr bwMode="auto">
        <a:xfrm>
          <a:off x="4953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131303</xdr:rowOff>
    </xdr:from>
    <xdr:ext cx="736600" cy="259045"/>
    <xdr:sp macro="" textlink="">
      <xdr:nvSpPr>
        <xdr:cNvPr id="52" name="テキスト ボックス 51"/>
        <xdr:cNvSpPr txBox="1"/>
      </xdr:nvSpPr>
      <xdr:spPr>
        <a:xfrm>
          <a:off x="4622800" y="309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140449</xdr:rowOff>
    </xdr:from>
    <xdr:to>
      <xdr:col>3</xdr:col>
      <xdr:colOff>904875</xdr:colOff>
      <xdr:row>16</xdr:row>
      <xdr:rowOff>143837</xdr:rowOff>
    </xdr:to>
    <xdr:cxnSp macro="">
      <xdr:nvCxnSpPr>
        <xdr:cNvPr id="53" name="直線コネクタ 52"/>
        <xdr:cNvCxnSpPr/>
      </xdr:nvCxnSpPr>
      <xdr:spPr bwMode="auto">
        <a:xfrm>
          <a:off x="3606800" y="2931274"/>
          <a:ext cx="698500" cy="3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2598</xdr:rowOff>
    </xdr:from>
    <xdr:to>
      <xdr:col>3</xdr:col>
      <xdr:colOff>955675</xdr:colOff>
      <xdr:row>17</xdr:row>
      <xdr:rowOff>104198</xdr:rowOff>
    </xdr:to>
    <xdr:sp macro="" textlink="">
      <xdr:nvSpPr>
        <xdr:cNvPr id="54" name="フローチャート : 判断 53"/>
        <xdr:cNvSpPr/>
      </xdr:nvSpPr>
      <xdr:spPr bwMode="auto">
        <a:xfrm>
          <a:off x="4254500" y="2964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88975</xdr:rowOff>
    </xdr:from>
    <xdr:ext cx="762000" cy="259045"/>
    <xdr:sp macro="" textlink="">
      <xdr:nvSpPr>
        <xdr:cNvPr id="55" name="テキスト ボックス 54"/>
        <xdr:cNvSpPr txBox="1"/>
      </xdr:nvSpPr>
      <xdr:spPr>
        <a:xfrm>
          <a:off x="3924300" y="3051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101,515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101903</xdr:rowOff>
    </xdr:from>
    <xdr:to>
      <xdr:col>3</xdr:col>
      <xdr:colOff>206375</xdr:colOff>
      <xdr:row>16</xdr:row>
      <xdr:rowOff>140449</xdr:rowOff>
    </xdr:to>
    <xdr:cxnSp macro="">
      <xdr:nvCxnSpPr>
        <xdr:cNvPr id="56" name="直線コネクタ 55"/>
        <xdr:cNvCxnSpPr/>
      </xdr:nvCxnSpPr>
      <xdr:spPr bwMode="auto">
        <a:xfrm>
          <a:off x="2908300" y="2892728"/>
          <a:ext cx="698500" cy="38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14028</xdr:rowOff>
    </xdr:from>
    <xdr:to>
      <xdr:col>3</xdr:col>
      <xdr:colOff>257175</xdr:colOff>
      <xdr:row>17</xdr:row>
      <xdr:rowOff>115628</xdr:rowOff>
    </xdr:to>
    <xdr:sp macro="" textlink="">
      <xdr:nvSpPr>
        <xdr:cNvPr id="57" name="フローチャート : 判断 56"/>
        <xdr:cNvSpPr/>
      </xdr:nvSpPr>
      <xdr:spPr bwMode="auto">
        <a:xfrm>
          <a:off x="3556000" y="2976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100405</xdr:rowOff>
    </xdr:from>
    <xdr:ext cx="762000" cy="259045"/>
    <xdr:sp macro="" textlink="">
      <xdr:nvSpPr>
        <xdr:cNvPr id="58" name="テキスト ボックス 57"/>
        <xdr:cNvSpPr txBox="1"/>
      </xdr:nvSpPr>
      <xdr:spPr>
        <a:xfrm>
          <a:off x="3225800" y="3062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99,015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1474</xdr:rowOff>
    </xdr:from>
    <xdr:to>
      <xdr:col>2</xdr:col>
      <xdr:colOff>692150</xdr:colOff>
      <xdr:row>17</xdr:row>
      <xdr:rowOff>103074</xdr:rowOff>
    </xdr:to>
    <xdr:sp macro="" textlink="">
      <xdr:nvSpPr>
        <xdr:cNvPr id="59" name="フローチャート : 判断 58"/>
        <xdr:cNvSpPr/>
      </xdr:nvSpPr>
      <xdr:spPr bwMode="auto">
        <a:xfrm>
          <a:off x="2857500" y="2963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87851</xdr:rowOff>
    </xdr:from>
    <xdr:ext cx="762000" cy="259045"/>
    <xdr:sp macro="" textlink="">
      <xdr:nvSpPr>
        <xdr:cNvPr id="60" name="テキスト ボックス 59"/>
        <xdr:cNvSpPr txBox="1"/>
      </xdr:nvSpPr>
      <xdr:spPr>
        <a:xfrm>
          <a:off x="2527300" y="305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132608</xdr:rowOff>
    </xdr:from>
    <xdr:to>
      <xdr:col>5</xdr:col>
      <xdr:colOff>34925</xdr:colOff>
      <xdr:row>17</xdr:row>
      <xdr:rowOff>62758</xdr:rowOff>
    </xdr:to>
    <xdr:sp macro="" textlink="">
      <xdr:nvSpPr>
        <xdr:cNvPr id="66" name="円/楕円 65"/>
        <xdr:cNvSpPr/>
      </xdr:nvSpPr>
      <xdr:spPr bwMode="auto">
        <a:xfrm>
          <a:off x="5600700" y="2923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149135</xdr:rowOff>
    </xdr:from>
    <xdr:ext cx="762000" cy="259045"/>
    <xdr:sp macro="" textlink="">
      <xdr:nvSpPr>
        <xdr:cNvPr id="67" name="人口1人当たり決算額の推移該当値テキスト130"/>
        <xdr:cNvSpPr txBox="1"/>
      </xdr:nvSpPr>
      <xdr:spPr>
        <a:xfrm>
          <a:off x="5740400" y="276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110,579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97509</xdr:rowOff>
    </xdr:from>
    <xdr:to>
      <xdr:col>4</xdr:col>
      <xdr:colOff>520700</xdr:colOff>
      <xdr:row>17</xdr:row>
      <xdr:rowOff>27659</xdr:rowOff>
    </xdr:to>
    <xdr:sp macro="" textlink="">
      <xdr:nvSpPr>
        <xdr:cNvPr id="68" name="円/楕円 67"/>
        <xdr:cNvSpPr/>
      </xdr:nvSpPr>
      <xdr:spPr bwMode="auto">
        <a:xfrm>
          <a:off x="4953000" y="2888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37836</xdr:rowOff>
    </xdr:from>
    <xdr:ext cx="736600" cy="259045"/>
    <xdr:sp macro="" textlink="">
      <xdr:nvSpPr>
        <xdr:cNvPr id="69" name="テキスト ボックス 68"/>
        <xdr:cNvSpPr txBox="1"/>
      </xdr:nvSpPr>
      <xdr:spPr>
        <a:xfrm>
          <a:off x="4622800" y="2657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118,256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93037</xdr:rowOff>
    </xdr:from>
    <xdr:to>
      <xdr:col>3</xdr:col>
      <xdr:colOff>955675</xdr:colOff>
      <xdr:row>17</xdr:row>
      <xdr:rowOff>23187</xdr:rowOff>
    </xdr:to>
    <xdr:sp macro="" textlink="">
      <xdr:nvSpPr>
        <xdr:cNvPr id="70" name="円/楕円 69"/>
        <xdr:cNvSpPr/>
      </xdr:nvSpPr>
      <xdr:spPr bwMode="auto">
        <a:xfrm>
          <a:off x="4254500" y="2883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33364</xdr:rowOff>
    </xdr:from>
    <xdr:ext cx="762000" cy="259045"/>
    <xdr:sp macro="" textlink="">
      <xdr:nvSpPr>
        <xdr:cNvPr id="71" name="テキスト ボックス 70"/>
        <xdr:cNvSpPr txBox="1"/>
      </xdr:nvSpPr>
      <xdr:spPr>
        <a:xfrm>
          <a:off x="3924300" y="2652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119,234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89649</xdr:rowOff>
    </xdr:from>
    <xdr:to>
      <xdr:col>3</xdr:col>
      <xdr:colOff>257175</xdr:colOff>
      <xdr:row>17</xdr:row>
      <xdr:rowOff>19799</xdr:rowOff>
    </xdr:to>
    <xdr:sp macro="" textlink="">
      <xdr:nvSpPr>
        <xdr:cNvPr id="72" name="円/楕円 71"/>
        <xdr:cNvSpPr/>
      </xdr:nvSpPr>
      <xdr:spPr bwMode="auto">
        <a:xfrm>
          <a:off x="3556000" y="2880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29976</xdr:rowOff>
    </xdr:from>
    <xdr:ext cx="762000" cy="259045"/>
    <xdr:sp macro="" textlink="">
      <xdr:nvSpPr>
        <xdr:cNvPr id="73" name="テキスト ボックス 72"/>
        <xdr:cNvSpPr txBox="1"/>
      </xdr:nvSpPr>
      <xdr:spPr>
        <a:xfrm>
          <a:off x="3225800" y="2649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119,975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51103</xdr:rowOff>
    </xdr:from>
    <xdr:to>
      <xdr:col>2</xdr:col>
      <xdr:colOff>692150</xdr:colOff>
      <xdr:row>16</xdr:row>
      <xdr:rowOff>152703</xdr:rowOff>
    </xdr:to>
    <xdr:sp macro="" textlink="">
      <xdr:nvSpPr>
        <xdr:cNvPr id="74" name="円/楕円 73"/>
        <xdr:cNvSpPr/>
      </xdr:nvSpPr>
      <xdr:spPr bwMode="auto">
        <a:xfrm>
          <a:off x="2857500" y="2841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162880</xdr:rowOff>
    </xdr:from>
    <xdr:ext cx="762000" cy="259045"/>
    <xdr:sp macro="" textlink="">
      <xdr:nvSpPr>
        <xdr:cNvPr id="75" name="テキスト ボックス 74"/>
        <xdr:cNvSpPr txBox="1"/>
      </xdr:nvSpPr>
      <xdr:spPr>
        <a:xfrm>
          <a:off x="2527300" y="261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128,406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2" name="テキスト ボックス 91"/>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4" name="テキスト ボックス 93"/>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6" name="テキスト ボックス 95"/>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8" name="テキスト ボックス 97"/>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137401</xdr:rowOff>
    </xdr:from>
    <xdr:to>
      <xdr:col>4</xdr:col>
      <xdr:colOff>1117600</xdr:colOff>
      <xdr:row>38</xdr:row>
      <xdr:rowOff>79863</xdr:rowOff>
    </xdr:to>
    <xdr:cxnSp macro="">
      <xdr:nvCxnSpPr>
        <xdr:cNvPr id="102" name="直線コネクタ 101"/>
        <xdr:cNvCxnSpPr/>
      </xdr:nvCxnSpPr>
      <xdr:spPr bwMode="auto">
        <a:xfrm flipV="1">
          <a:off x="5651500" y="6061951"/>
          <a:ext cx="0" cy="14855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51940</xdr:rowOff>
    </xdr:from>
    <xdr:ext cx="762000" cy="259045"/>
    <xdr:sp macro="" textlink="">
      <xdr:nvSpPr>
        <xdr:cNvPr id="103" name="人口1人当たり決算額の推移最小値テキスト445"/>
        <xdr:cNvSpPr txBox="1"/>
      </xdr:nvSpPr>
      <xdr:spPr>
        <a:xfrm>
          <a:off x="5740400" y="751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-2,938</a:t>
          </a:r>
          <a:endParaRPr kumimoji="1" lang="ja-JP" altLang="en-US" sz="1000" b="1">
            <a:latin typeface="ＭＳ Ｐゴシック"/>
          </a:endParaRPr>
        </a:p>
      </xdr:txBody>
    </xdr:sp>
    <xdr:clientData/>
  </xdr:oneCellAnchor>
  <xdr:twoCellAnchor>
    <xdr:from>
      <xdr:col>4</xdr:col>
      <xdr:colOff>1028700</xdr:colOff>
      <xdr:row>38</xdr:row>
      <xdr:rowOff>79863</xdr:rowOff>
    </xdr:from>
    <xdr:to>
      <xdr:col>5</xdr:col>
      <xdr:colOff>73025</xdr:colOff>
      <xdr:row>38</xdr:row>
      <xdr:rowOff>79863</xdr:rowOff>
    </xdr:to>
    <xdr:cxnSp macro="">
      <xdr:nvCxnSpPr>
        <xdr:cNvPr id="104" name="直線コネクタ 103"/>
        <xdr:cNvCxnSpPr/>
      </xdr:nvCxnSpPr>
      <xdr:spPr bwMode="auto">
        <a:xfrm>
          <a:off x="5562600" y="7547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52328</xdr:rowOff>
    </xdr:from>
    <xdr:ext cx="762000" cy="259045"/>
    <xdr:sp macro="" textlink="">
      <xdr:nvSpPr>
        <xdr:cNvPr id="105" name="人口1人当たり決算額の推移最大値テキスト445"/>
        <xdr:cNvSpPr txBox="1"/>
      </xdr:nvSpPr>
      <xdr:spPr>
        <a:xfrm>
          <a:off x="5740400" y="580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62,045</a:t>
          </a:r>
          <a:endParaRPr kumimoji="1" lang="ja-JP" altLang="en-US" sz="1000" b="1">
            <a:latin typeface="ＭＳ Ｐゴシック"/>
          </a:endParaRPr>
        </a:p>
      </xdr:txBody>
    </xdr:sp>
    <xdr:clientData/>
  </xdr:oneCellAnchor>
  <xdr:twoCellAnchor>
    <xdr:from>
      <xdr:col>4</xdr:col>
      <xdr:colOff>1028700</xdr:colOff>
      <xdr:row>33</xdr:row>
      <xdr:rowOff>137401</xdr:rowOff>
    </xdr:from>
    <xdr:to>
      <xdr:col>5</xdr:col>
      <xdr:colOff>73025</xdr:colOff>
      <xdr:row>33</xdr:row>
      <xdr:rowOff>137401</xdr:rowOff>
    </xdr:to>
    <xdr:cxnSp macro="">
      <xdr:nvCxnSpPr>
        <xdr:cNvPr id="106" name="直線コネクタ 105"/>
        <xdr:cNvCxnSpPr/>
      </xdr:nvCxnSpPr>
      <xdr:spPr bwMode="auto">
        <a:xfrm>
          <a:off x="5562600" y="6061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213457</xdr:rowOff>
    </xdr:from>
    <xdr:to>
      <xdr:col>4</xdr:col>
      <xdr:colOff>1117600</xdr:colOff>
      <xdr:row>35</xdr:row>
      <xdr:rowOff>228864</xdr:rowOff>
    </xdr:to>
    <xdr:cxnSp macro="">
      <xdr:nvCxnSpPr>
        <xdr:cNvPr id="107" name="直線コネクタ 106"/>
        <xdr:cNvCxnSpPr/>
      </xdr:nvCxnSpPr>
      <xdr:spPr bwMode="auto">
        <a:xfrm flipV="1">
          <a:off x="5003800" y="6823807"/>
          <a:ext cx="647700" cy="15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272214</xdr:rowOff>
    </xdr:from>
    <xdr:ext cx="762000" cy="259045"/>
    <xdr:sp macro="" textlink="">
      <xdr:nvSpPr>
        <xdr:cNvPr id="108" name="人口1人当たり決算額の推移平均値テキスト445"/>
        <xdr:cNvSpPr txBox="1"/>
      </xdr:nvSpPr>
      <xdr:spPr>
        <a:xfrm>
          <a:off x="5740400" y="6882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22,704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300137</xdr:rowOff>
    </xdr:from>
    <xdr:to>
      <xdr:col>5</xdr:col>
      <xdr:colOff>34925</xdr:colOff>
      <xdr:row>36</xdr:row>
      <xdr:rowOff>58837</xdr:rowOff>
    </xdr:to>
    <xdr:sp macro="" textlink="">
      <xdr:nvSpPr>
        <xdr:cNvPr id="109" name="フローチャート : 判断 108"/>
        <xdr:cNvSpPr/>
      </xdr:nvSpPr>
      <xdr:spPr bwMode="auto">
        <a:xfrm>
          <a:off x="56007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228864</xdr:rowOff>
    </xdr:from>
    <xdr:to>
      <xdr:col>4</xdr:col>
      <xdr:colOff>469900</xdr:colOff>
      <xdr:row>35</xdr:row>
      <xdr:rowOff>236179</xdr:rowOff>
    </xdr:to>
    <xdr:cxnSp macro="">
      <xdr:nvCxnSpPr>
        <xdr:cNvPr id="110" name="直線コネクタ 109"/>
        <xdr:cNvCxnSpPr/>
      </xdr:nvCxnSpPr>
      <xdr:spPr bwMode="auto">
        <a:xfrm flipV="1">
          <a:off x="4305300" y="6839214"/>
          <a:ext cx="6985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314584</xdr:rowOff>
    </xdr:from>
    <xdr:to>
      <xdr:col>4</xdr:col>
      <xdr:colOff>520700</xdr:colOff>
      <xdr:row>36</xdr:row>
      <xdr:rowOff>73284</xdr:rowOff>
    </xdr:to>
    <xdr:sp macro="" textlink="">
      <xdr:nvSpPr>
        <xdr:cNvPr id="111" name="フローチャート : 判断 110"/>
        <xdr:cNvSpPr/>
      </xdr:nvSpPr>
      <xdr:spPr bwMode="auto">
        <a:xfrm>
          <a:off x="4953000" y="6924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58061</xdr:rowOff>
    </xdr:from>
    <xdr:ext cx="736600" cy="259045"/>
    <xdr:sp macro="" textlink="">
      <xdr:nvSpPr>
        <xdr:cNvPr id="112" name="テキスト ボックス 111"/>
        <xdr:cNvSpPr txBox="1"/>
      </xdr:nvSpPr>
      <xdr:spPr>
        <a:xfrm>
          <a:off x="4622800" y="7011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134567</xdr:rowOff>
    </xdr:from>
    <xdr:to>
      <xdr:col>3</xdr:col>
      <xdr:colOff>904875</xdr:colOff>
      <xdr:row>35</xdr:row>
      <xdr:rowOff>236179</xdr:rowOff>
    </xdr:to>
    <xdr:cxnSp macro="">
      <xdr:nvCxnSpPr>
        <xdr:cNvPr id="113" name="直線コネクタ 112"/>
        <xdr:cNvCxnSpPr/>
      </xdr:nvCxnSpPr>
      <xdr:spPr bwMode="auto">
        <a:xfrm>
          <a:off x="3606800" y="6744917"/>
          <a:ext cx="698500" cy="101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98397</xdr:rowOff>
    </xdr:from>
    <xdr:to>
      <xdr:col>3</xdr:col>
      <xdr:colOff>955675</xdr:colOff>
      <xdr:row>35</xdr:row>
      <xdr:rowOff>199997</xdr:rowOff>
    </xdr:to>
    <xdr:sp macro="" textlink="">
      <xdr:nvSpPr>
        <xdr:cNvPr id="114" name="フローチャート : 判断 113"/>
        <xdr:cNvSpPr/>
      </xdr:nvSpPr>
      <xdr:spPr bwMode="auto">
        <a:xfrm>
          <a:off x="4254500" y="6708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210174</xdr:rowOff>
    </xdr:from>
    <xdr:ext cx="762000" cy="259045"/>
    <xdr:sp macro="" textlink="">
      <xdr:nvSpPr>
        <xdr:cNvPr id="115" name="テキスト ボックス 114"/>
        <xdr:cNvSpPr txBox="1"/>
      </xdr:nvSpPr>
      <xdr:spPr>
        <a:xfrm>
          <a:off x="3924300" y="64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31,529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65072</xdr:rowOff>
    </xdr:from>
    <xdr:to>
      <xdr:col>3</xdr:col>
      <xdr:colOff>206375</xdr:colOff>
      <xdr:row>35</xdr:row>
      <xdr:rowOff>134567</xdr:rowOff>
    </xdr:to>
    <xdr:cxnSp macro="">
      <xdr:nvCxnSpPr>
        <xdr:cNvPr id="116" name="直線コネクタ 115"/>
        <xdr:cNvCxnSpPr/>
      </xdr:nvCxnSpPr>
      <xdr:spPr bwMode="auto">
        <a:xfrm>
          <a:off x="2908300" y="6675422"/>
          <a:ext cx="698500" cy="69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20102</xdr:rowOff>
    </xdr:from>
    <xdr:to>
      <xdr:col>3</xdr:col>
      <xdr:colOff>257175</xdr:colOff>
      <xdr:row>35</xdr:row>
      <xdr:rowOff>121702</xdr:rowOff>
    </xdr:to>
    <xdr:sp macro="" textlink="">
      <xdr:nvSpPr>
        <xdr:cNvPr id="117" name="フローチャート : 判断 116"/>
        <xdr:cNvSpPr/>
      </xdr:nvSpPr>
      <xdr:spPr bwMode="auto">
        <a:xfrm>
          <a:off x="3556000" y="66304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131878</xdr:rowOff>
    </xdr:from>
    <xdr:ext cx="762000" cy="259045"/>
    <xdr:sp macro="" textlink="">
      <xdr:nvSpPr>
        <xdr:cNvPr id="118" name="テキスト ボックス 117"/>
        <xdr:cNvSpPr txBox="1"/>
      </xdr:nvSpPr>
      <xdr:spPr>
        <a:xfrm>
          <a:off x="3225800" y="639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34,954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340302</xdr:rowOff>
    </xdr:from>
    <xdr:to>
      <xdr:col>2</xdr:col>
      <xdr:colOff>692150</xdr:colOff>
      <xdr:row>35</xdr:row>
      <xdr:rowOff>99002</xdr:rowOff>
    </xdr:to>
    <xdr:sp macro="" textlink="">
      <xdr:nvSpPr>
        <xdr:cNvPr id="119" name="フローチャート : 判断 118"/>
        <xdr:cNvSpPr/>
      </xdr:nvSpPr>
      <xdr:spPr bwMode="auto">
        <a:xfrm>
          <a:off x="2857500" y="66077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109179</xdr:rowOff>
    </xdr:from>
    <xdr:ext cx="762000" cy="259045"/>
    <xdr:sp macro="" textlink="">
      <xdr:nvSpPr>
        <xdr:cNvPr id="120" name="テキスト ボックス 119"/>
        <xdr:cNvSpPr txBox="1"/>
      </xdr:nvSpPr>
      <xdr:spPr>
        <a:xfrm>
          <a:off x="2527300" y="637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162657</xdr:rowOff>
    </xdr:from>
    <xdr:to>
      <xdr:col>5</xdr:col>
      <xdr:colOff>34925</xdr:colOff>
      <xdr:row>35</xdr:row>
      <xdr:rowOff>264257</xdr:rowOff>
    </xdr:to>
    <xdr:sp macro="" textlink="">
      <xdr:nvSpPr>
        <xdr:cNvPr id="126" name="円/楕円 125"/>
        <xdr:cNvSpPr/>
      </xdr:nvSpPr>
      <xdr:spPr bwMode="auto">
        <a:xfrm>
          <a:off x="5600700" y="6773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7734</xdr:rowOff>
    </xdr:from>
    <xdr:ext cx="762000" cy="259045"/>
    <xdr:sp macro="" textlink="">
      <xdr:nvSpPr>
        <xdr:cNvPr id="127" name="人口1人当たり決算額の推移該当値テキスト445"/>
        <xdr:cNvSpPr txBox="1"/>
      </xdr:nvSpPr>
      <xdr:spPr>
        <a:xfrm>
          <a:off x="5740400" y="661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28,718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178064</xdr:rowOff>
    </xdr:from>
    <xdr:to>
      <xdr:col>4</xdr:col>
      <xdr:colOff>520700</xdr:colOff>
      <xdr:row>35</xdr:row>
      <xdr:rowOff>279664</xdr:rowOff>
    </xdr:to>
    <xdr:sp macro="" textlink="">
      <xdr:nvSpPr>
        <xdr:cNvPr id="128" name="円/楕円 127"/>
        <xdr:cNvSpPr/>
      </xdr:nvSpPr>
      <xdr:spPr bwMode="auto">
        <a:xfrm>
          <a:off x="4953000" y="6788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289841</xdr:rowOff>
    </xdr:from>
    <xdr:ext cx="736600" cy="259045"/>
    <xdr:sp macro="" textlink="">
      <xdr:nvSpPr>
        <xdr:cNvPr id="129" name="テキスト ボックス 128"/>
        <xdr:cNvSpPr txBox="1"/>
      </xdr:nvSpPr>
      <xdr:spPr>
        <a:xfrm>
          <a:off x="4622800" y="655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28,044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185379</xdr:rowOff>
    </xdr:from>
    <xdr:to>
      <xdr:col>3</xdr:col>
      <xdr:colOff>955675</xdr:colOff>
      <xdr:row>35</xdr:row>
      <xdr:rowOff>286979</xdr:rowOff>
    </xdr:to>
    <xdr:sp macro="" textlink="">
      <xdr:nvSpPr>
        <xdr:cNvPr id="130" name="円/楕円 129"/>
        <xdr:cNvSpPr/>
      </xdr:nvSpPr>
      <xdr:spPr bwMode="auto">
        <a:xfrm>
          <a:off x="4254500" y="6795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271756</xdr:rowOff>
    </xdr:from>
    <xdr:ext cx="762000" cy="259045"/>
    <xdr:sp macro="" textlink="">
      <xdr:nvSpPr>
        <xdr:cNvPr id="131" name="テキスト ボックス 130"/>
        <xdr:cNvSpPr txBox="1"/>
      </xdr:nvSpPr>
      <xdr:spPr>
        <a:xfrm>
          <a:off x="3924300" y="688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27,724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83767</xdr:rowOff>
    </xdr:from>
    <xdr:to>
      <xdr:col>3</xdr:col>
      <xdr:colOff>257175</xdr:colOff>
      <xdr:row>35</xdr:row>
      <xdr:rowOff>185367</xdr:rowOff>
    </xdr:to>
    <xdr:sp macro="" textlink="">
      <xdr:nvSpPr>
        <xdr:cNvPr id="132" name="円/楕円 131"/>
        <xdr:cNvSpPr/>
      </xdr:nvSpPr>
      <xdr:spPr bwMode="auto">
        <a:xfrm>
          <a:off x="3556000" y="6694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170144</xdr:rowOff>
    </xdr:from>
    <xdr:ext cx="762000" cy="259045"/>
    <xdr:sp macro="" textlink="">
      <xdr:nvSpPr>
        <xdr:cNvPr id="133" name="テキスト ボックス 132"/>
        <xdr:cNvSpPr txBox="1"/>
      </xdr:nvSpPr>
      <xdr:spPr>
        <a:xfrm>
          <a:off x="3225800" y="6780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32,169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14272</xdr:rowOff>
    </xdr:from>
    <xdr:to>
      <xdr:col>2</xdr:col>
      <xdr:colOff>692150</xdr:colOff>
      <xdr:row>35</xdr:row>
      <xdr:rowOff>115872</xdr:rowOff>
    </xdr:to>
    <xdr:sp macro="" textlink="">
      <xdr:nvSpPr>
        <xdr:cNvPr id="134" name="円/楕円 133"/>
        <xdr:cNvSpPr/>
      </xdr:nvSpPr>
      <xdr:spPr bwMode="auto">
        <a:xfrm>
          <a:off x="2857500" y="6624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100649</xdr:rowOff>
    </xdr:from>
    <xdr:ext cx="762000" cy="259045"/>
    <xdr:sp macro="" textlink="">
      <xdr:nvSpPr>
        <xdr:cNvPr id="135" name="テキスト ボックス 134"/>
        <xdr:cNvSpPr txBox="1"/>
      </xdr:nvSpPr>
      <xdr:spPr>
        <a:xfrm>
          <a:off x="2527300" y="6710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鹿児島県奄美市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44,250
44,143
308.27
33,143,154
32,178,131
926,540
16,976,315
37,701,199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51.9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138369</xdr:rowOff>
    </xdr:from>
    <xdr:to>
      <xdr:col>6</xdr:col>
      <xdr:colOff>510540</xdr:colOff>
      <xdr:row>37</xdr:row>
      <xdr:rowOff>54281</xdr:rowOff>
    </xdr:to>
    <xdr:cxnSp macro="">
      <xdr:nvCxnSpPr>
        <xdr:cNvPr id="53" name="直線コネクタ 52"/>
        <xdr:cNvCxnSpPr/>
      </xdr:nvCxnSpPr>
      <xdr:spPr>
        <a:xfrm flipV="1">
          <a:off x="4633595" y="5453319"/>
          <a:ext cx="1270" cy="94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58108</xdr:rowOff>
    </xdr:from>
    <xdr:ext cx="534377" cy="259045"/>
    <xdr:sp macro="" textlink="">
      <xdr:nvSpPr>
        <xdr:cNvPr id="54" name="人件費最小値テキスト"/>
        <xdr:cNvSpPr txBox="1"/>
      </xdr:nvSpPr>
      <xdr:spPr>
        <a:xfrm>
          <a:off x="4686300" y="640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56,183</a:t>
          </a:r>
          <a:endParaRPr kumimoji="1" lang="ja-JP" altLang="en-US" sz="1000" b="1">
            <a:latin typeface="ＭＳ Ｐゴシック"/>
          </a:endParaRPr>
        </a:p>
      </xdr:txBody>
    </xdr:sp>
    <xdr:clientData/>
  </xdr:oneCellAnchor>
  <xdr:twoCellAnchor>
    <xdr:from>
      <xdr:col>6</xdr:col>
      <xdr:colOff>422275</xdr:colOff>
      <xdr:row>37</xdr:row>
      <xdr:rowOff>54281</xdr:rowOff>
    </xdr:from>
    <xdr:to>
      <xdr:col>6</xdr:col>
      <xdr:colOff>600075</xdr:colOff>
      <xdr:row>37</xdr:row>
      <xdr:rowOff>54281</xdr:rowOff>
    </xdr:to>
    <xdr:cxnSp macro="">
      <xdr:nvCxnSpPr>
        <xdr:cNvPr id="55" name="直線コネクタ 54"/>
        <xdr:cNvCxnSpPr/>
      </xdr:nvCxnSpPr>
      <xdr:spPr>
        <a:xfrm>
          <a:off x="4546600" y="639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85046</xdr:rowOff>
    </xdr:from>
    <xdr:ext cx="599010" cy="259045"/>
    <xdr:sp macro="" textlink="">
      <xdr:nvSpPr>
        <xdr:cNvPr id="56" name="人件費最大値テキスト"/>
        <xdr:cNvSpPr txBox="1"/>
      </xdr:nvSpPr>
      <xdr:spPr>
        <a:xfrm>
          <a:off x="4686300" y="522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262,791</a:t>
          </a:r>
          <a:endParaRPr kumimoji="1" lang="ja-JP" altLang="en-US" sz="1000" b="1">
            <a:latin typeface="ＭＳ Ｐゴシック"/>
          </a:endParaRPr>
        </a:p>
      </xdr:txBody>
    </xdr:sp>
    <xdr:clientData/>
  </xdr:oneCellAnchor>
  <xdr:twoCellAnchor>
    <xdr:from>
      <xdr:col>6</xdr:col>
      <xdr:colOff>422275</xdr:colOff>
      <xdr:row>31</xdr:row>
      <xdr:rowOff>138369</xdr:rowOff>
    </xdr:from>
    <xdr:to>
      <xdr:col>6</xdr:col>
      <xdr:colOff>600075</xdr:colOff>
      <xdr:row>31</xdr:row>
      <xdr:rowOff>138369</xdr:rowOff>
    </xdr:to>
    <xdr:cxnSp macro="">
      <xdr:nvCxnSpPr>
        <xdr:cNvPr id="57" name="直線コネクタ 56"/>
        <xdr:cNvCxnSpPr/>
      </xdr:nvCxnSpPr>
      <xdr:spPr>
        <a:xfrm>
          <a:off x="4546600" y="5453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15442</xdr:rowOff>
    </xdr:from>
    <xdr:to>
      <xdr:col>6</xdr:col>
      <xdr:colOff>511175</xdr:colOff>
      <xdr:row>36</xdr:row>
      <xdr:rowOff>27846</xdr:rowOff>
    </xdr:to>
    <xdr:cxnSp macro="">
      <xdr:nvCxnSpPr>
        <xdr:cNvPr id="58" name="直線コネクタ 57"/>
        <xdr:cNvCxnSpPr/>
      </xdr:nvCxnSpPr>
      <xdr:spPr>
        <a:xfrm>
          <a:off x="3797300" y="6187642"/>
          <a:ext cx="838200" cy="1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31734</xdr:rowOff>
    </xdr:from>
    <xdr:ext cx="534377" cy="259045"/>
    <xdr:sp macro="" textlink="">
      <xdr:nvSpPr>
        <xdr:cNvPr id="59" name="人件費平均値テキスト"/>
        <xdr:cNvSpPr txBox="1"/>
      </xdr:nvSpPr>
      <xdr:spPr>
        <a:xfrm>
          <a:off x="4686300" y="6203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82,785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53307</xdr:rowOff>
    </xdr:from>
    <xdr:to>
      <xdr:col>6</xdr:col>
      <xdr:colOff>561975</xdr:colOff>
      <xdr:row>36</xdr:row>
      <xdr:rowOff>154907</xdr:rowOff>
    </xdr:to>
    <xdr:sp macro="" textlink="">
      <xdr:nvSpPr>
        <xdr:cNvPr id="60" name="フローチャート : 判断 59"/>
        <xdr:cNvSpPr/>
      </xdr:nvSpPr>
      <xdr:spPr>
        <a:xfrm>
          <a:off x="45847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168001</xdr:rowOff>
    </xdr:from>
    <xdr:to>
      <xdr:col>5</xdr:col>
      <xdr:colOff>358775</xdr:colOff>
      <xdr:row>36</xdr:row>
      <xdr:rowOff>15442</xdr:rowOff>
    </xdr:to>
    <xdr:cxnSp macro="">
      <xdr:nvCxnSpPr>
        <xdr:cNvPr id="61" name="直線コネクタ 60"/>
        <xdr:cNvCxnSpPr/>
      </xdr:nvCxnSpPr>
      <xdr:spPr>
        <a:xfrm>
          <a:off x="2908300" y="6168751"/>
          <a:ext cx="889000" cy="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74402</xdr:rowOff>
    </xdr:from>
    <xdr:to>
      <xdr:col>5</xdr:col>
      <xdr:colOff>409575</xdr:colOff>
      <xdr:row>37</xdr:row>
      <xdr:rowOff>4552</xdr:rowOff>
    </xdr:to>
    <xdr:sp macro="" textlink="">
      <xdr:nvSpPr>
        <xdr:cNvPr id="62" name="フローチャート : 判断 61"/>
        <xdr:cNvSpPr/>
      </xdr:nvSpPr>
      <xdr:spPr>
        <a:xfrm>
          <a:off x="3746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167129</xdr:rowOff>
    </xdr:from>
    <xdr:ext cx="534377" cy="259045"/>
    <xdr:sp macro="" textlink="">
      <xdr:nvSpPr>
        <xdr:cNvPr id="63" name="テキスト ボックス 62"/>
        <xdr:cNvSpPr txBox="1"/>
      </xdr:nvSpPr>
      <xdr:spPr>
        <a:xfrm>
          <a:off x="3530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168001</xdr:rowOff>
    </xdr:from>
    <xdr:to>
      <xdr:col>4</xdr:col>
      <xdr:colOff>155575</xdr:colOff>
      <xdr:row>36</xdr:row>
      <xdr:rowOff>8351</xdr:rowOff>
    </xdr:to>
    <xdr:cxnSp macro="">
      <xdr:nvCxnSpPr>
        <xdr:cNvPr id="64" name="直線コネクタ 63"/>
        <xdr:cNvCxnSpPr/>
      </xdr:nvCxnSpPr>
      <xdr:spPr>
        <a:xfrm flipV="1">
          <a:off x="2019300" y="6168751"/>
          <a:ext cx="889000" cy="1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168092</xdr:rowOff>
    </xdr:from>
    <xdr:to>
      <xdr:col>4</xdr:col>
      <xdr:colOff>206375</xdr:colOff>
      <xdr:row>36</xdr:row>
      <xdr:rowOff>98242</xdr:rowOff>
    </xdr:to>
    <xdr:sp macro="" textlink="">
      <xdr:nvSpPr>
        <xdr:cNvPr id="65" name="フローチャート : 判断 64"/>
        <xdr:cNvSpPr/>
      </xdr:nvSpPr>
      <xdr:spPr>
        <a:xfrm>
          <a:off x="2857500" y="616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89369</xdr:rowOff>
    </xdr:from>
    <xdr:ext cx="534377" cy="259045"/>
    <xdr:sp macro="" textlink="">
      <xdr:nvSpPr>
        <xdr:cNvPr id="66" name="テキスト ボックス 65"/>
        <xdr:cNvSpPr txBox="1"/>
      </xdr:nvSpPr>
      <xdr:spPr>
        <a:xfrm>
          <a:off x="2641111" y="626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95,179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148213</xdr:rowOff>
    </xdr:from>
    <xdr:to>
      <xdr:col>2</xdr:col>
      <xdr:colOff>638175</xdr:colOff>
      <xdr:row>36</xdr:row>
      <xdr:rowOff>8351</xdr:rowOff>
    </xdr:to>
    <xdr:cxnSp macro="">
      <xdr:nvCxnSpPr>
        <xdr:cNvPr id="67" name="直線コネクタ 66"/>
        <xdr:cNvCxnSpPr/>
      </xdr:nvCxnSpPr>
      <xdr:spPr>
        <a:xfrm>
          <a:off x="1130300" y="6148963"/>
          <a:ext cx="889000" cy="3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7381</xdr:rowOff>
    </xdr:from>
    <xdr:to>
      <xdr:col>3</xdr:col>
      <xdr:colOff>3175</xdr:colOff>
      <xdr:row>36</xdr:row>
      <xdr:rowOff>108981</xdr:rowOff>
    </xdr:to>
    <xdr:sp macro="" textlink="">
      <xdr:nvSpPr>
        <xdr:cNvPr id="68" name="フローチャート : 判断 67"/>
        <xdr:cNvSpPr/>
      </xdr:nvSpPr>
      <xdr:spPr>
        <a:xfrm>
          <a:off x="1968500" y="61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100108</xdr:rowOff>
    </xdr:from>
    <xdr:ext cx="534377" cy="259045"/>
    <xdr:sp macro="" textlink="">
      <xdr:nvSpPr>
        <xdr:cNvPr id="69" name="テキスト ボックス 68"/>
        <xdr:cNvSpPr txBox="1"/>
      </xdr:nvSpPr>
      <xdr:spPr>
        <a:xfrm>
          <a:off x="1752111" y="62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161874</xdr:rowOff>
    </xdr:from>
    <xdr:to>
      <xdr:col>1</xdr:col>
      <xdr:colOff>485775</xdr:colOff>
      <xdr:row>36</xdr:row>
      <xdr:rowOff>92024</xdr:rowOff>
    </xdr:to>
    <xdr:sp macro="" textlink="">
      <xdr:nvSpPr>
        <xdr:cNvPr id="70" name="フローチャート : 判断 69"/>
        <xdr:cNvSpPr/>
      </xdr:nvSpPr>
      <xdr:spPr>
        <a:xfrm>
          <a:off x="1079500" y="61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83151</xdr:rowOff>
    </xdr:from>
    <xdr:ext cx="534377" cy="259045"/>
    <xdr:sp macro="" textlink="">
      <xdr:nvSpPr>
        <xdr:cNvPr id="71" name="テキスト ボックス 70"/>
        <xdr:cNvSpPr txBox="1"/>
      </xdr:nvSpPr>
      <xdr:spPr>
        <a:xfrm>
          <a:off x="863111" y="625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96,539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148496</xdr:rowOff>
    </xdr:from>
    <xdr:to>
      <xdr:col>6</xdr:col>
      <xdr:colOff>561975</xdr:colOff>
      <xdr:row>36</xdr:row>
      <xdr:rowOff>78646</xdr:rowOff>
    </xdr:to>
    <xdr:sp macro="" textlink="">
      <xdr:nvSpPr>
        <xdr:cNvPr id="77" name="円/楕円 76"/>
        <xdr:cNvSpPr/>
      </xdr:nvSpPr>
      <xdr:spPr>
        <a:xfrm>
          <a:off x="4584700" y="614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171373</xdr:rowOff>
    </xdr:from>
    <xdr:ext cx="534377" cy="259045"/>
    <xdr:sp macro="" textlink="">
      <xdr:nvSpPr>
        <xdr:cNvPr id="78" name="人件費該当値テキスト"/>
        <xdr:cNvSpPr txBox="1"/>
      </xdr:nvSpPr>
      <xdr:spPr>
        <a:xfrm>
          <a:off x="4686300" y="600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99,465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136092</xdr:rowOff>
    </xdr:from>
    <xdr:to>
      <xdr:col>5</xdr:col>
      <xdr:colOff>409575</xdr:colOff>
      <xdr:row>36</xdr:row>
      <xdr:rowOff>66242</xdr:rowOff>
    </xdr:to>
    <xdr:sp macro="" textlink="">
      <xdr:nvSpPr>
        <xdr:cNvPr id="79" name="円/楕円 78"/>
        <xdr:cNvSpPr/>
      </xdr:nvSpPr>
      <xdr:spPr>
        <a:xfrm>
          <a:off x="3746500" y="61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82769</xdr:rowOff>
    </xdr:from>
    <xdr:ext cx="599010" cy="259045"/>
    <xdr:sp macro="" textlink="">
      <xdr:nvSpPr>
        <xdr:cNvPr id="80" name="テキスト ボックス 79"/>
        <xdr:cNvSpPr txBox="1"/>
      </xdr:nvSpPr>
      <xdr:spPr>
        <a:xfrm>
          <a:off x="3497794" y="591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102,178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117201</xdr:rowOff>
    </xdr:from>
    <xdr:to>
      <xdr:col>4</xdr:col>
      <xdr:colOff>206375</xdr:colOff>
      <xdr:row>36</xdr:row>
      <xdr:rowOff>47351</xdr:rowOff>
    </xdr:to>
    <xdr:sp macro="" textlink="">
      <xdr:nvSpPr>
        <xdr:cNvPr id="81" name="円/楕円 80"/>
        <xdr:cNvSpPr/>
      </xdr:nvSpPr>
      <xdr:spPr>
        <a:xfrm>
          <a:off x="2857500" y="611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63878</xdr:rowOff>
    </xdr:from>
    <xdr:ext cx="599010" cy="259045"/>
    <xdr:sp macro="" textlink="">
      <xdr:nvSpPr>
        <xdr:cNvPr id="82" name="テキスト ボックス 81"/>
        <xdr:cNvSpPr txBox="1"/>
      </xdr:nvSpPr>
      <xdr:spPr>
        <a:xfrm>
          <a:off x="2608794" y="589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106,310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129001</xdr:rowOff>
    </xdr:from>
    <xdr:to>
      <xdr:col>3</xdr:col>
      <xdr:colOff>3175</xdr:colOff>
      <xdr:row>36</xdr:row>
      <xdr:rowOff>59151</xdr:rowOff>
    </xdr:to>
    <xdr:sp macro="" textlink="">
      <xdr:nvSpPr>
        <xdr:cNvPr id="83" name="円/楕円 82"/>
        <xdr:cNvSpPr/>
      </xdr:nvSpPr>
      <xdr:spPr>
        <a:xfrm>
          <a:off x="1968500" y="612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75678</xdr:rowOff>
    </xdr:from>
    <xdr:ext cx="599010" cy="259045"/>
    <xdr:sp macro="" textlink="">
      <xdr:nvSpPr>
        <xdr:cNvPr id="84" name="テキスト ボックス 83"/>
        <xdr:cNvSpPr txBox="1"/>
      </xdr:nvSpPr>
      <xdr:spPr>
        <a:xfrm>
          <a:off x="1719794" y="5904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103,729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97413</xdr:rowOff>
    </xdr:from>
    <xdr:to>
      <xdr:col>1</xdr:col>
      <xdr:colOff>485775</xdr:colOff>
      <xdr:row>36</xdr:row>
      <xdr:rowOff>27563</xdr:rowOff>
    </xdr:to>
    <xdr:sp macro="" textlink="">
      <xdr:nvSpPr>
        <xdr:cNvPr id="85" name="円/楕円 84"/>
        <xdr:cNvSpPr/>
      </xdr:nvSpPr>
      <xdr:spPr>
        <a:xfrm>
          <a:off x="1079500" y="609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44090</xdr:rowOff>
    </xdr:from>
    <xdr:ext cx="599010" cy="259045"/>
    <xdr:sp macro="" textlink="">
      <xdr:nvSpPr>
        <xdr:cNvPr id="86" name="テキスト ボックス 85"/>
        <xdr:cNvSpPr txBox="1"/>
      </xdr:nvSpPr>
      <xdr:spPr>
        <a:xfrm>
          <a:off x="830794" y="5873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65088</xdr:rowOff>
    </xdr:from>
    <xdr:to>
      <xdr:col>6</xdr:col>
      <xdr:colOff>510540</xdr:colOff>
      <xdr:row>58</xdr:row>
      <xdr:rowOff>134353</xdr:rowOff>
    </xdr:to>
    <xdr:cxnSp macro="">
      <xdr:nvCxnSpPr>
        <xdr:cNvPr id="111" name="直線コネクタ 110"/>
        <xdr:cNvCxnSpPr/>
      </xdr:nvCxnSpPr>
      <xdr:spPr>
        <a:xfrm flipV="1">
          <a:off x="4633595" y="8637588"/>
          <a:ext cx="1270" cy="1440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138180</xdr:rowOff>
    </xdr:from>
    <xdr:ext cx="534377" cy="259045"/>
    <xdr:sp macro="" textlink="">
      <xdr:nvSpPr>
        <xdr:cNvPr id="112" name="物件費最小値テキスト"/>
        <xdr:cNvSpPr txBox="1"/>
      </xdr:nvSpPr>
      <xdr:spPr>
        <a:xfrm>
          <a:off x="4686300" y="100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36,421</a:t>
          </a:r>
          <a:endParaRPr kumimoji="1" lang="ja-JP" altLang="en-US" sz="1000" b="1">
            <a:latin typeface="ＭＳ Ｐゴシック"/>
          </a:endParaRPr>
        </a:p>
      </xdr:txBody>
    </xdr:sp>
    <xdr:clientData/>
  </xdr:oneCellAnchor>
  <xdr:twoCellAnchor>
    <xdr:from>
      <xdr:col>6</xdr:col>
      <xdr:colOff>422275</xdr:colOff>
      <xdr:row>58</xdr:row>
      <xdr:rowOff>134353</xdr:rowOff>
    </xdr:from>
    <xdr:to>
      <xdr:col>6</xdr:col>
      <xdr:colOff>600075</xdr:colOff>
      <xdr:row>58</xdr:row>
      <xdr:rowOff>134353</xdr:rowOff>
    </xdr:to>
    <xdr:cxnSp macro="">
      <xdr:nvCxnSpPr>
        <xdr:cNvPr id="113" name="直線コネクタ 112"/>
        <xdr:cNvCxnSpPr/>
      </xdr:nvCxnSpPr>
      <xdr:spPr>
        <a:xfrm>
          <a:off x="4546600" y="10078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11765</xdr:rowOff>
    </xdr:from>
    <xdr:ext cx="599010" cy="259045"/>
    <xdr:sp macro="" textlink="">
      <xdr:nvSpPr>
        <xdr:cNvPr id="114" name="物件費最大値テキスト"/>
        <xdr:cNvSpPr txBox="1"/>
      </xdr:nvSpPr>
      <xdr:spPr>
        <a:xfrm>
          <a:off x="4686300" y="841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149,875</a:t>
          </a:r>
          <a:endParaRPr kumimoji="1" lang="ja-JP" altLang="en-US" sz="1000" b="1">
            <a:latin typeface="ＭＳ Ｐゴシック"/>
          </a:endParaRPr>
        </a:p>
      </xdr:txBody>
    </xdr:sp>
    <xdr:clientData/>
  </xdr:oneCellAnchor>
  <xdr:twoCellAnchor>
    <xdr:from>
      <xdr:col>6</xdr:col>
      <xdr:colOff>422275</xdr:colOff>
      <xdr:row>50</xdr:row>
      <xdr:rowOff>65088</xdr:rowOff>
    </xdr:from>
    <xdr:to>
      <xdr:col>6</xdr:col>
      <xdr:colOff>600075</xdr:colOff>
      <xdr:row>50</xdr:row>
      <xdr:rowOff>65088</xdr:rowOff>
    </xdr:to>
    <xdr:cxnSp macro="">
      <xdr:nvCxnSpPr>
        <xdr:cNvPr id="115" name="直線コネクタ 114"/>
        <xdr:cNvCxnSpPr/>
      </xdr:nvCxnSpPr>
      <xdr:spPr>
        <a:xfrm>
          <a:off x="4546600" y="863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16535</xdr:rowOff>
    </xdr:from>
    <xdr:to>
      <xdr:col>6</xdr:col>
      <xdr:colOff>511175</xdr:colOff>
      <xdr:row>57</xdr:row>
      <xdr:rowOff>96076</xdr:rowOff>
    </xdr:to>
    <xdr:cxnSp macro="">
      <xdr:nvCxnSpPr>
        <xdr:cNvPr id="116" name="直線コネクタ 115"/>
        <xdr:cNvCxnSpPr/>
      </xdr:nvCxnSpPr>
      <xdr:spPr>
        <a:xfrm>
          <a:off x="3797300" y="9789185"/>
          <a:ext cx="838200" cy="7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46105</xdr:rowOff>
    </xdr:from>
    <xdr:ext cx="534377" cy="259045"/>
    <xdr:sp macro="" textlink="">
      <xdr:nvSpPr>
        <xdr:cNvPr id="117" name="物件費平均値テキスト"/>
        <xdr:cNvSpPr txBox="1"/>
      </xdr:nvSpPr>
      <xdr:spPr>
        <a:xfrm>
          <a:off x="4686300" y="9475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68,171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23228</xdr:rowOff>
    </xdr:from>
    <xdr:to>
      <xdr:col>6</xdr:col>
      <xdr:colOff>561975</xdr:colOff>
      <xdr:row>56</xdr:row>
      <xdr:rowOff>124828</xdr:rowOff>
    </xdr:to>
    <xdr:sp macro="" textlink="">
      <xdr:nvSpPr>
        <xdr:cNvPr id="118" name="フローチャート : 判断 117"/>
        <xdr:cNvSpPr/>
      </xdr:nvSpPr>
      <xdr:spPr>
        <a:xfrm>
          <a:off x="4584700" y="962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16535</xdr:rowOff>
    </xdr:from>
    <xdr:to>
      <xdr:col>5</xdr:col>
      <xdr:colOff>358775</xdr:colOff>
      <xdr:row>57</xdr:row>
      <xdr:rowOff>102184</xdr:rowOff>
    </xdr:to>
    <xdr:cxnSp macro="">
      <xdr:nvCxnSpPr>
        <xdr:cNvPr id="119" name="直線コネクタ 118"/>
        <xdr:cNvCxnSpPr/>
      </xdr:nvCxnSpPr>
      <xdr:spPr>
        <a:xfrm flipV="1">
          <a:off x="2908300" y="9789185"/>
          <a:ext cx="889000" cy="8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87478</xdr:rowOff>
    </xdr:from>
    <xdr:to>
      <xdr:col>5</xdr:col>
      <xdr:colOff>409575</xdr:colOff>
      <xdr:row>57</xdr:row>
      <xdr:rowOff>17628</xdr:rowOff>
    </xdr:to>
    <xdr:sp macro="" textlink="">
      <xdr:nvSpPr>
        <xdr:cNvPr id="120" name="フローチャート : 判断 119"/>
        <xdr:cNvSpPr/>
      </xdr:nvSpPr>
      <xdr:spPr>
        <a:xfrm>
          <a:off x="37465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34155</xdr:rowOff>
    </xdr:from>
    <xdr:ext cx="534377" cy="259045"/>
    <xdr:sp macro="" textlink="">
      <xdr:nvSpPr>
        <xdr:cNvPr id="121" name="テキスト ボックス 120"/>
        <xdr:cNvSpPr txBox="1"/>
      </xdr:nvSpPr>
      <xdr:spPr>
        <a:xfrm>
          <a:off x="3530111" y="946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102184</xdr:rowOff>
    </xdr:from>
    <xdr:to>
      <xdr:col>4</xdr:col>
      <xdr:colOff>155575</xdr:colOff>
      <xdr:row>57</xdr:row>
      <xdr:rowOff>122313</xdr:rowOff>
    </xdr:to>
    <xdr:cxnSp macro="">
      <xdr:nvCxnSpPr>
        <xdr:cNvPr id="122" name="直線コネクタ 121"/>
        <xdr:cNvCxnSpPr/>
      </xdr:nvCxnSpPr>
      <xdr:spPr>
        <a:xfrm flipV="1">
          <a:off x="2019300" y="9874834"/>
          <a:ext cx="889000" cy="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129477</xdr:rowOff>
    </xdr:from>
    <xdr:to>
      <xdr:col>4</xdr:col>
      <xdr:colOff>206375</xdr:colOff>
      <xdr:row>57</xdr:row>
      <xdr:rowOff>59627</xdr:rowOff>
    </xdr:to>
    <xdr:sp macro="" textlink="">
      <xdr:nvSpPr>
        <xdr:cNvPr id="123" name="フローチャート : 判断 122"/>
        <xdr:cNvSpPr/>
      </xdr:nvSpPr>
      <xdr:spPr>
        <a:xfrm>
          <a:off x="2857500" y="97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76154</xdr:rowOff>
    </xdr:from>
    <xdr:ext cx="534377" cy="259045"/>
    <xdr:sp macro="" textlink="">
      <xdr:nvSpPr>
        <xdr:cNvPr id="124" name="テキスト ボックス 123"/>
        <xdr:cNvSpPr txBox="1"/>
      </xdr:nvSpPr>
      <xdr:spPr>
        <a:xfrm>
          <a:off x="2641111" y="95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59,805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122313</xdr:rowOff>
    </xdr:from>
    <xdr:to>
      <xdr:col>2</xdr:col>
      <xdr:colOff>638175</xdr:colOff>
      <xdr:row>57</xdr:row>
      <xdr:rowOff>133680</xdr:rowOff>
    </xdr:to>
    <xdr:cxnSp macro="">
      <xdr:nvCxnSpPr>
        <xdr:cNvPr id="125" name="直線コネクタ 124"/>
        <xdr:cNvCxnSpPr/>
      </xdr:nvCxnSpPr>
      <xdr:spPr>
        <a:xfrm flipV="1">
          <a:off x="1130300" y="9894963"/>
          <a:ext cx="889000" cy="1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2819</xdr:rowOff>
    </xdr:from>
    <xdr:to>
      <xdr:col>3</xdr:col>
      <xdr:colOff>3175</xdr:colOff>
      <xdr:row>57</xdr:row>
      <xdr:rowOff>104419</xdr:rowOff>
    </xdr:to>
    <xdr:sp macro="" textlink="">
      <xdr:nvSpPr>
        <xdr:cNvPr id="126" name="フローチャート : 判断 125"/>
        <xdr:cNvSpPr/>
      </xdr:nvSpPr>
      <xdr:spPr>
        <a:xfrm>
          <a:off x="1968500" y="977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120946</xdr:rowOff>
    </xdr:from>
    <xdr:ext cx="534377" cy="259045"/>
    <xdr:sp macro="" textlink="">
      <xdr:nvSpPr>
        <xdr:cNvPr id="127" name="テキスト ボックス 126"/>
        <xdr:cNvSpPr txBox="1"/>
      </xdr:nvSpPr>
      <xdr:spPr>
        <a:xfrm>
          <a:off x="1752111" y="95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56,278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30442</xdr:rowOff>
    </xdr:from>
    <xdr:to>
      <xdr:col>1</xdr:col>
      <xdr:colOff>485775</xdr:colOff>
      <xdr:row>57</xdr:row>
      <xdr:rowOff>132042</xdr:rowOff>
    </xdr:to>
    <xdr:sp macro="" textlink="">
      <xdr:nvSpPr>
        <xdr:cNvPr id="128" name="フローチャート : 判断 127"/>
        <xdr:cNvSpPr/>
      </xdr:nvSpPr>
      <xdr:spPr>
        <a:xfrm>
          <a:off x="1079500" y="980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148569</xdr:rowOff>
    </xdr:from>
    <xdr:ext cx="534377" cy="259045"/>
    <xdr:sp macro="" textlink="">
      <xdr:nvSpPr>
        <xdr:cNvPr id="129" name="テキスト ボックス 128"/>
        <xdr:cNvSpPr txBox="1"/>
      </xdr:nvSpPr>
      <xdr:spPr>
        <a:xfrm>
          <a:off x="863111" y="957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45276</xdr:rowOff>
    </xdr:from>
    <xdr:to>
      <xdr:col>6</xdr:col>
      <xdr:colOff>561975</xdr:colOff>
      <xdr:row>57</xdr:row>
      <xdr:rowOff>146876</xdr:rowOff>
    </xdr:to>
    <xdr:sp macro="" textlink="">
      <xdr:nvSpPr>
        <xdr:cNvPr id="135" name="円/楕円 134"/>
        <xdr:cNvSpPr/>
      </xdr:nvSpPr>
      <xdr:spPr>
        <a:xfrm>
          <a:off x="4584700" y="981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23703</xdr:rowOff>
    </xdr:from>
    <xdr:ext cx="534377" cy="259045"/>
    <xdr:sp macro="" textlink="">
      <xdr:nvSpPr>
        <xdr:cNvPr id="136" name="物件費該当値テキスト"/>
        <xdr:cNvSpPr txBox="1"/>
      </xdr:nvSpPr>
      <xdr:spPr>
        <a:xfrm>
          <a:off x="4686300" y="979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52,935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137185</xdr:rowOff>
    </xdr:from>
    <xdr:to>
      <xdr:col>5</xdr:col>
      <xdr:colOff>409575</xdr:colOff>
      <xdr:row>57</xdr:row>
      <xdr:rowOff>67335</xdr:rowOff>
    </xdr:to>
    <xdr:sp macro="" textlink="">
      <xdr:nvSpPr>
        <xdr:cNvPr id="137" name="円/楕円 136"/>
        <xdr:cNvSpPr/>
      </xdr:nvSpPr>
      <xdr:spPr>
        <a:xfrm>
          <a:off x="3746500" y="973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58462</xdr:rowOff>
    </xdr:from>
    <xdr:ext cx="534377" cy="259045"/>
    <xdr:sp macro="" textlink="">
      <xdr:nvSpPr>
        <xdr:cNvPr id="138" name="テキスト ボックス 137"/>
        <xdr:cNvSpPr txBox="1"/>
      </xdr:nvSpPr>
      <xdr:spPr>
        <a:xfrm>
          <a:off x="3530111" y="983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59,198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51384</xdr:rowOff>
    </xdr:from>
    <xdr:to>
      <xdr:col>4</xdr:col>
      <xdr:colOff>206375</xdr:colOff>
      <xdr:row>57</xdr:row>
      <xdr:rowOff>152984</xdr:rowOff>
    </xdr:to>
    <xdr:sp macro="" textlink="">
      <xdr:nvSpPr>
        <xdr:cNvPr id="139" name="円/楕円 138"/>
        <xdr:cNvSpPr/>
      </xdr:nvSpPr>
      <xdr:spPr>
        <a:xfrm>
          <a:off x="2857500" y="982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144111</xdr:rowOff>
    </xdr:from>
    <xdr:ext cx="534377" cy="259045"/>
    <xdr:sp macro="" textlink="">
      <xdr:nvSpPr>
        <xdr:cNvPr id="140" name="テキスト ボックス 139"/>
        <xdr:cNvSpPr txBox="1"/>
      </xdr:nvSpPr>
      <xdr:spPr>
        <a:xfrm>
          <a:off x="2641111" y="991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52,454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71513</xdr:rowOff>
    </xdr:from>
    <xdr:to>
      <xdr:col>3</xdr:col>
      <xdr:colOff>3175</xdr:colOff>
      <xdr:row>58</xdr:row>
      <xdr:rowOff>1663</xdr:rowOff>
    </xdr:to>
    <xdr:sp macro="" textlink="">
      <xdr:nvSpPr>
        <xdr:cNvPr id="141" name="円/楕円 140"/>
        <xdr:cNvSpPr/>
      </xdr:nvSpPr>
      <xdr:spPr>
        <a:xfrm>
          <a:off x="1968500" y="984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164240</xdr:rowOff>
    </xdr:from>
    <xdr:ext cx="534377" cy="259045"/>
    <xdr:sp macro="" textlink="">
      <xdr:nvSpPr>
        <xdr:cNvPr id="142" name="テキスト ボックス 141"/>
        <xdr:cNvSpPr txBox="1"/>
      </xdr:nvSpPr>
      <xdr:spPr>
        <a:xfrm>
          <a:off x="1752111" y="993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50,869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82880</xdr:rowOff>
    </xdr:from>
    <xdr:to>
      <xdr:col>1</xdr:col>
      <xdr:colOff>485775</xdr:colOff>
      <xdr:row>58</xdr:row>
      <xdr:rowOff>13030</xdr:rowOff>
    </xdr:to>
    <xdr:sp macro="" textlink="">
      <xdr:nvSpPr>
        <xdr:cNvPr id="143" name="円/楕円 142"/>
        <xdr:cNvSpPr/>
      </xdr:nvSpPr>
      <xdr:spPr>
        <a:xfrm>
          <a:off x="1079500" y="985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4157</xdr:rowOff>
    </xdr:from>
    <xdr:ext cx="534377" cy="259045"/>
    <xdr:sp macro="" textlink="">
      <xdr:nvSpPr>
        <xdr:cNvPr id="144" name="テキスト ボックス 143"/>
        <xdr:cNvSpPr txBox="1"/>
      </xdr:nvSpPr>
      <xdr:spPr>
        <a:xfrm>
          <a:off x="863111" y="994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2860</xdr:rowOff>
    </xdr:from>
    <xdr:to>
      <xdr:col>6</xdr:col>
      <xdr:colOff>510540</xdr:colOff>
      <xdr:row>78</xdr:row>
      <xdr:rowOff>79761</xdr:rowOff>
    </xdr:to>
    <xdr:cxnSp macro="">
      <xdr:nvCxnSpPr>
        <xdr:cNvPr id="166" name="直線コネクタ 165"/>
        <xdr:cNvCxnSpPr/>
      </xdr:nvCxnSpPr>
      <xdr:spPr>
        <a:xfrm flipV="1">
          <a:off x="4633595" y="12175810"/>
          <a:ext cx="1270" cy="1277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83588</xdr:rowOff>
    </xdr:from>
    <xdr:ext cx="469744" cy="259045"/>
    <xdr:sp macro="" textlink="">
      <xdr:nvSpPr>
        <xdr:cNvPr id="167" name="維持補修費最小値テキスト"/>
        <xdr:cNvSpPr txBox="1"/>
      </xdr:nvSpPr>
      <xdr:spPr>
        <a:xfrm>
          <a:off x="4686300" y="1345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a:t>
          </a:r>
          <a:endParaRPr kumimoji="1" lang="ja-JP" altLang="en-US" sz="1000" b="1">
            <a:latin typeface="ＭＳ Ｐゴシック"/>
          </a:endParaRPr>
        </a:p>
      </xdr:txBody>
    </xdr:sp>
    <xdr:clientData/>
  </xdr:oneCellAnchor>
  <xdr:twoCellAnchor>
    <xdr:from>
      <xdr:col>6</xdr:col>
      <xdr:colOff>422275</xdr:colOff>
      <xdr:row>78</xdr:row>
      <xdr:rowOff>79761</xdr:rowOff>
    </xdr:from>
    <xdr:to>
      <xdr:col>6</xdr:col>
      <xdr:colOff>600075</xdr:colOff>
      <xdr:row>78</xdr:row>
      <xdr:rowOff>79761</xdr:rowOff>
    </xdr:to>
    <xdr:cxnSp macro="">
      <xdr:nvCxnSpPr>
        <xdr:cNvPr id="168" name="直線コネクタ 167"/>
        <xdr:cNvCxnSpPr/>
      </xdr:nvCxnSpPr>
      <xdr:spPr>
        <a:xfrm>
          <a:off x="4546600" y="1345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120987</xdr:rowOff>
    </xdr:from>
    <xdr:ext cx="534377" cy="259045"/>
    <xdr:sp macro="" textlink="">
      <xdr:nvSpPr>
        <xdr:cNvPr id="169" name="維持補修費最大値テキスト"/>
        <xdr:cNvSpPr txBox="1"/>
      </xdr:nvSpPr>
      <xdr:spPr>
        <a:xfrm>
          <a:off x="4686300" y="1195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29,243</a:t>
          </a:r>
          <a:endParaRPr kumimoji="1" lang="ja-JP" altLang="en-US" sz="1000" b="1">
            <a:latin typeface="ＭＳ Ｐゴシック"/>
          </a:endParaRPr>
        </a:p>
      </xdr:txBody>
    </xdr:sp>
    <xdr:clientData/>
  </xdr:oneCellAnchor>
  <xdr:twoCellAnchor>
    <xdr:from>
      <xdr:col>6</xdr:col>
      <xdr:colOff>422275</xdr:colOff>
      <xdr:row>71</xdr:row>
      <xdr:rowOff>2860</xdr:rowOff>
    </xdr:from>
    <xdr:to>
      <xdr:col>6</xdr:col>
      <xdr:colOff>600075</xdr:colOff>
      <xdr:row>71</xdr:row>
      <xdr:rowOff>2860</xdr:rowOff>
    </xdr:to>
    <xdr:cxnSp macro="">
      <xdr:nvCxnSpPr>
        <xdr:cNvPr id="170" name="直線コネクタ 169"/>
        <xdr:cNvCxnSpPr/>
      </xdr:nvCxnSpPr>
      <xdr:spPr>
        <a:xfrm>
          <a:off x="4546600" y="121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90094</xdr:rowOff>
    </xdr:from>
    <xdr:to>
      <xdr:col>6</xdr:col>
      <xdr:colOff>511175</xdr:colOff>
      <xdr:row>77</xdr:row>
      <xdr:rowOff>100016</xdr:rowOff>
    </xdr:to>
    <xdr:cxnSp macro="">
      <xdr:nvCxnSpPr>
        <xdr:cNvPr id="171" name="直線コネクタ 170"/>
        <xdr:cNvCxnSpPr/>
      </xdr:nvCxnSpPr>
      <xdr:spPr>
        <a:xfrm flipV="1">
          <a:off x="3797300" y="13291744"/>
          <a:ext cx="838200" cy="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169293</xdr:rowOff>
    </xdr:from>
    <xdr:ext cx="469744" cy="259045"/>
    <xdr:sp macro="" textlink="">
      <xdr:nvSpPr>
        <xdr:cNvPr id="172" name="維持補修費平均値テキスト"/>
        <xdr:cNvSpPr txBox="1"/>
      </xdr:nvSpPr>
      <xdr:spPr>
        <a:xfrm>
          <a:off x="4686300" y="13028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146416</xdr:rowOff>
    </xdr:from>
    <xdr:to>
      <xdr:col>6</xdr:col>
      <xdr:colOff>561975</xdr:colOff>
      <xdr:row>77</xdr:row>
      <xdr:rowOff>76566</xdr:rowOff>
    </xdr:to>
    <xdr:sp macro="" textlink="">
      <xdr:nvSpPr>
        <xdr:cNvPr id="173" name="フローチャート : 判断 172"/>
        <xdr:cNvSpPr/>
      </xdr:nvSpPr>
      <xdr:spPr>
        <a:xfrm>
          <a:off x="4584700" y="1317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78801</xdr:rowOff>
    </xdr:from>
    <xdr:to>
      <xdr:col>5</xdr:col>
      <xdr:colOff>358775</xdr:colOff>
      <xdr:row>77</xdr:row>
      <xdr:rowOff>100016</xdr:rowOff>
    </xdr:to>
    <xdr:cxnSp macro="">
      <xdr:nvCxnSpPr>
        <xdr:cNvPr id="174" name="直線コネクタ 173"/>
        <xdr:cNvCxnSpPr/>
      </xdr:nvCxnSpPr>
      <xdr:spPr>
        <a:xfrm>
          <a:off x="2908300" y="13280451"/>
          <a:ext cx="889000" cy="2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166762</xdr:rowOff>
    </xdr:from>
    <xdr:to>
      <xdr:col>5</xdr:col>
      <xdr:colOff>409575</xdr:colOff>
      <xdr:row>77</xdr:row>
      <xdr:rowOff>96912</xdr:rowOff>
    </xdr:to>
    <xdr:sp macro="" textlink="">
      <xdr:nvSpPr>
        <xdr:cNvPr id="175" name="フローチャート : 判断 174"/>
        <xdr:cNvSpPr/>
      </xdr:nvSpPr>
      <xdr:spPr>
        <a:xfrm>
          <a:off x="3746500" y="1319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113439</xdr:rowOff>
    </xdr:from>
    <xdr:ext cx="469744" cy="259045"/>
    <xdr:sp macro="" textlink="">
      <xdr:nvSpPr>
        <xdr:cNvPr id="176" name="テキスト ボックス 175"/>
        <xdr:cNvSpPr txBox="1"/>
      </xdr:nvSpPr>
      <xdr:spPr>
        <a:xfrm>
          <a:off x="3562427" y="1297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78801</xdr:rowOff>
    </xdr:from>
    <xdr:to>
      <xdr:col>4</xdr:col>
      <xdr:colOff>155575</xdr:colOff>
      <xdr:row>77</xdr:row>
      <xdr:rowOff>107147</xdr:rowOff>
    </xdr:to>
    <xdr:cxnSp macro="">
      <xdr:nvCxnSpPr>
        <xdr:cNvPr id="177" name="直線コネクタ 176"/>
        <xdr:cNvCxnSpPr/>
      </xdr:nvCxnSpPr>
      <xdr:spPr>
        <a:xfrm flipV="1">
          <a:off x="2019300" y="13280451"/>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168819</xdr:rowOff>
    </xdr:from>
    <xdr:to>
      <xdr:col>4</xdr:col>
      <xdr:colOff>206375</xdr:colOff>
      <xdr:row>76</xdr:row>
      <xdr:rowOff>98969</xdr:rowOff>
    </xdr:to>
    <xdr:sp macro="" textlink="">
      <xdr:nvSpPr>
        <xdr:cNvPr id="178" name="フローチャート : 判断 177"/>
        <xdr:cNvSpPr/>
      </xdr:nvSpPr>
      <xdr:spPr>
        <a:xfrm>
          <a:off x="2857500" y="130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115495</xdr:rowOff>
    </xdr:from>
    <xdr:ext cx="469744" cy="259045"/>
    <xdr:sp macro="" textlink="">
      <xdr:nvSpPr>
        <xdr:cNvPr id="179" name="テキスト ボックス 178"/>
        <xdr:cNvSpPr txBox="1"/>
      </xdr:nvSpPr>
      <xdr:spPr>
        <a:xfrm>
          <a:off x="2673427" y="1280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9,502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107147</xdr:rowOff>
    </xdr:from>
    <xdr:to>
      <xdr:col>2</xdr:col>
      <xdr:colOff>638175</xdr:colOff>
      <xdr:row>77</xdr:row>
      <xdr:rowOff>116794</xdr:rowOff>
    </xdr:to>
    <xdr:cxnSp macro="">
      <xdr:nvCxnSpPr>
        <xdr:cNvPr id="180" name="直線コネクタ 179"/>
        <xdr:cNvCxnSpPr/>
      </xdr:nvCxnSpPr>
      <xdr:spPr>
        <a:xfrm flipV="1">
          <a:off x="1130300" y="13308797"/>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15108</xdr:rowOff>
    </xdr:from>
    <xdr:to>
      <xdr:col>3</xdr:col>
      <xdr:colOff>3175</xdr:colOff>
      <xdr:row>76</xdr:row>
      <xdr:rowOff>116708</xdr:rowOff>
    </xdr:to>
    <xdr:sp macro="" textlink="">
      <xdr:nvSpPr>
        <xdr:cNvPr id="181" name="フローチャート : 判断 180"/>
        <xdr:cNvSpPr/>
      </xdr:nvSpPr>
      <xdr:spPr>
        <a:xfrm>
          <a:off x="1968500" y="1304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133235</xdr:rowOff>
    </xdr:from>
    <xdr:ext cx="469744" cy="259045"/>
    <xdr:sp macro="" textlink="">
      <xdr:nvSpPr>
        <xdr:cNvPr id="182" name="テキスト ボックス 181"/>
        <xdr:cNvSpPr txBox="1"/>
      </xdr:nvSpPr>
      <xdr:spPr>
        <a:xfrm>
          <a:off x="1784427" y="1282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37830</xdr:rowOff>
    </xdr:from>
    <xdr:to>
      <xdr:col>1</xdr:col>
      <xdr:colOff>485775</xdr:colOff>
      <xdr:row>76</xdr:row>
      <xdr:rowOff>139430</xdr:rowOff>
    </xdr:to>
    <xdr:sp macro="" textlink="">
      <xdr:nvSpPr>
        <xdr:cNvPr id="183" name="フローチャート : 判断 182"/>
        <xdr:cNvSpPr/>
      </xdr:nvSpPr>
      <xdr:spPr>
        <a:xfrm>
          <a:off x="1079500" y="1306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155958</xdr:rowOff>
    </xdr:from>
    <xdr:ext cx="469744" cy="259045"/>
    <xdr:sp macro="" textlink="">
      <xdr:nvSpPr>
        <xdr:cNvPr id="184" name="テキスト ボックス 183"/>
        <xdr:cNvSpPr txBox="1"/>
      </xdr:nvSpPr>
      <xdr:spPr>
        <a:xfrm>
          <a:off x="895427" y="1284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39294</xdr:rowOff>
    </xdr:from>
    <xdr:to>
      <xdr:col>6</xdr:col>
      <xdr:colOff>561975</xdr:colOff>
      <xdr:row>77</xdr:row>
      <xdr:rowOff>140894</xdr:rowOff>
    </xdr:to>
    <xdr:sp macro="" textlink="">
      <xdr:nvSpPr>
        <xdr:cNvPr id="190" name="円/楕円 189"/>
        <xdr:cNvSpPr/>
      </xdr:nvSpPr>
      <xdr:spPr>
        <a:xfrm>
          <a:off x="4584700" y="132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17721</xdr:rowOff>
    </xdr:from>
    <xdr:ext cx="469744" cy="259045"/>
    <xdr:sp macro="" textlink="">
      <xdr:nvSpPr>
        <xdr:cNvPr id="191" name="維持補修費該当値テキスト"/>
        <xdr:cNvSpPr txBox="1"/>
      </xdr:nvSpPr>
      <xdr:spPr>
        <a:xfrm>
          <a:off x="4686300" y="1321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49216</xdr:rowOff>
    </xdr:from>
    <xdr:to>
      <xdr:col>5</xdr:col>
      <xdr:colOff>409575</xdr:colOff>
      <xdr:row>77</xdr:row>
      <xdr:rowOff>150816</xdr:rowOff>
    </xdr:to>
    <xdr:sp macro="" textlink="">
      <xdr:nvSpPr>
        <xdr:cNvPr id="192" name="円/楕円 191"/>
        <xdr:cNvSpPr/>
      </xdr:nvSpPr>
      <xdr:spPr>
        <a:xfrm>
          <a:off x="3746500" y="1325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141943</xdr:rowOff>
    </xdr:from>
    <xdr:ext cx="469744" cy="259045"/>
    <xdr:sp macro="" textlink="">
      <xdr:nvSpPr>
        <xdr:cNvPr id="193" name="テキスト ボックス 192"/>
        <xdr:cNvSpPr txBox="1"/>
      </xdr:nvSpPr>
      <xdr:spPr>
        <a:xfrm>
          <a:off x="3562427" y="133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28001</xdr:rowOff>
    </xdr:from>
    <xdr:to>
      <xdr:col>4</xdr:col>
      <xdr:colOff>206375</xdr:colOff>
      <xdr:row>77</xdr:row>
      <xdr:rowOff>129601</xdr:rowOff>
    </xdr:to>
    <xdr:sp macro="" textlink="">
      <xdr:nvSpPr>
        <xdr:cNvPr id="194" name="円/楕円 193"/>
        <xdr:cNvSpPr/>
      </xdr:nvSpPr>
      <xdr:spPr>
        <a:xfrm>
          <a:off x="2857500" y="1322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120728</xdr:rowOff>
    </xdr:from>
    <xdr:ext cx="469744" cy="259045"/>
    <xdr:sp macro="" textlink="">
      <xdr:nvSpPr>
        <xdr:cNvPr id="195" name="テキスト ボックス 194"/>
        <xdr:cNvSpPr txBox="1"/>
      </xdr:nvSpPr>
      <xdr:spPr>
        <a:xfrm>
          <a:off x="2673427" y="1332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56347</xdr:rowOff>
    </xdr:from>
    <xdr:to>
      <xdr:col>3</xdr:col>
      <xdr:colOff>3175</xdr:colOff>
      <xdr:row>77</xdr:row>
      <xdr:rowOff>157947</xdr:rowOff>
    </xdr:to>
    <xdr:sp macro="" textlink="">
      <xdr:nvSpPr>
        <xdr:cNvPr id="196" name="円/楕円 195"/>
        <xdr:cNvSpPr/>
      </xdr:nvSpPr>
      <xdr:spPr>
        <a:xfrm>
          <a:off x="1968500" y="1325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149074</xdr:rowOff>
    </xdr:from>
    <xdr:ext cx="469744" cy="259045"/>
    <xdr:sp macro="" textlink="">
      <xdr:nvSpPr>
        <xdr:cNvPr id="197" name="テキスト ボックス 196"/>
        <xdr:cNvSpPr txBox="1"/>
      </xdr:nvSpPr>
      <xdr:spPr>
        <a:xfrm>
          <a:off x="1784427" y="1335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65994</xdr:rowOff>
    </xdr:from>
    <xdr:to>
      <xdr:col>1</xdr:col>
      <xdr:colOff>485775</xdr:colOff>
      <xdr:row>77</xdr:row>
      <xdr:rowOff>167594</xdr:rowOff>
    </xdr:to>
    <xdr:sp macro="" textlink="">
      <xdr:nvSpPr>
        <xdr:cNvPr id="198" name="円/楕円 197"/>
        <xdr:cNvSpPr/>
      </xdr:nvSpPr>
      <xdr:spPr>
        <a:xfrm>
          <a:off x="1079500" y="1326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158721</xdr:rowOff>
    </xdr:from>
    <xdr:ext cx="469744" cy="259045"/>
    <xdr:sp macro="" textlink="">
      <xdr:nvSpPr>
        <xdr:cNvPr id="199" name="テキスト ボックス 198"/>
        <xdr:cNvSpPr txBox="1"/>
      </xdr:nvSpPr>
      <xdr:spPr>
        <a:xfrm>
          <a:off x="895427" y="1336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34351</xdr:rowOff>
    </xdr:from>
    <xdr:to>
      <xdr:col>6</xdr:col>
      <xdr:colOff>510540</xdr:colOff>
      <xdr:row>98</xdr:row>
      <xdr:rowOff>98571</xdr:rowOff>
    </xdr:to>
    <xdr:cxnSp macro="">
      <xdr:nvCxnSpPr>
        <xdr:cNvPr id="222" name="直線コネクタ 221"/>
        <xdr:cNvCxnSpPr/>
      </xdr:nvCxnSpPr>
      <xdr:spPr>
        <a:xfrm flipV="1">
          <a:off x="4633595" y="15464851"/>
          <a:ext cx="1270" cy="143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102398</xdr:rowOff>
    </xdr:from>
    <xdr:ext cx="534377" cy="259045"/>
    <xdr:sp macro="" textlink="">
      <xdr:nvSpPr>
        <xdr:cNvPr id="223" name="扶助費最小値テキスト"/>
        <xdr:cNvSpPr txBox="1"/>
      </xdr:nvSpPr>
      <xdr:spPr>
        <a:xfrm>
          <a:off x="4686300" y="1690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54,498</a:t>
          </a:r>
          <a:endParaRPr kumimoji="1" lang="ja-JP" altLang="en-US" sz="1000" b="1">
            <a:latin typeface="ＭＳ Ｐゴシック"/>
          </a:endParaRPr>
        </a:p>
      </xdr:txBody>
    </xdr:sp>
    <xdr:clientData/>
  </xdr:oneCellAnchor>
  <xdr:twoCellAnchor>
    <xdr:from>
      <xdr:col>6</xdr:col>
      <xdr:colOff>422275</xdr:colOff>
      <xdr:row>98</xdr:row>
      <xdr:rowOff>98571</xdr:rowOff>
    </xdr:from>
    <xdr:to>
      <xdr:col>6</xdr:col>
      <xdr:colOff>600075</xdr:colOff>
      <xdr:row>98</xdr:row>
      <xdr:rowOff>98571</xdr:rowOff>
    </xdr:to>
    <xdr:cxnSp macro="">
      <xdr:nvCxnSpPr>
        <xdr:cNvPr id="224" name="直線コネクタ 223"/>
        <xdr:cNvCxnSpPr/>
      </xdr:nvCxnSpPr>
      <xdr:spPr>
        <a:xfrm>
          <a:off x="4546600" y="1690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152478</xdr:rowOff>
    </xdr:from>
    <xdr:ext cx="599010" cy="259045"/>
    <xdr:sp macro="" textlink="">
      <xdr:nvSpPr>
        <xdr:cNvPr id="225" name="扶助費最大値テキスト"/>
        <xdr:cNvSpPr txBox="1"/>
      </xdr:nvSpPr>
      <xdr:spPr>
        <a:xfrm>
          <a:off x="4686300" y="1524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211,521</a:t>
          </a:r>
          <a:endParaRPr kumimoji="1" lang="ja-JP" altLang="en-US" sz="1000" b="1">
            <a:latin typeface="ＭＳ Ｐゴシック"/>
          </a:endParaRPr>
        </a:p>
      </xdr:txBody>
    </xdr:sp>
    <xdr:clientData/>
  </xdr:oneCellAnchor>
  <xdr:twoCellAnchor>
    <xdr:from>
      <xdr:col>6</xdr:col>
      <xdr:colOff>422275</xdr:colOff>
      <xdr:row>90</xdr:row>
      <xdr:rowOff>34351</xdr:rowOff>
    </xdr:from>
    <xdr:to>
      <xdr:col>6</xdr:col>
      <xdr:colOff>600075</xdr:colOff>
      <xdr:row>90</xdr:row>
      <xdr:rowOff>34351</xdr:rowOff>
    </xdr:to>
    <xdr:cxnSp macro="">
      <xdr:nvCxnSpPr>
        <xdr:cNvPr id="226" name="直線コネクタ 225"/>
        <xdr:cNvCxnSpPr/>
      </xdr:nvCxnSpPr>
      <xdr:spPr>
        <a:xfrm>
          <a:off x="4546600" y="1546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34351</xdr:rowOff>
    </xdr:from>
    <xdr:to>
      <xdr:col>6</xdr:col>
      <xdr:colOff>511175</xdr:colOff>
      <xdr:row>90</xdr:row>
      <xdr:rowOff>130346</xdr:rowOff>
    </xdr:to>
    <xdr:cxnSp macro="">
      <xdr:nvCxnSpPr>
        <xdr:cNvPr id="227" name="直線コネクタ 226"/>
        <xdr:cNvCxnSpPr/>
      </xdr:nvCxnSpPr>
      <xdr:spPr>
        <a:xfrm flipV="1">
          <a:off x="3797300" y="15464851"/>
          <a:ext cx="838200" cy="9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1526</xdr:rowOff>
    </xdr:from>
    <xdr:ext cx="599010" cy="259045"/>
    <xdr:sp macro="" textlink="">
      <xdr:nvSpPr>
        <xdr:cNvPr id="228" name="扶助費平均値テキスト"/>
        <xdr:cNvSpPr txBox="1"/>
      </xdr:nvSpPr>
      <xdr:spPr>
        <a:xfrm>
          <a:off x="4686300" y="16289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113,446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23099</xdr:rowOff>
    </xdr:from>
    <xdr:to>
      <xdr:col>6</xdr:col>
      <xdr:colOff>561975</xdr:colOff>
      <xdr:row>95</xdr:row>
      <xdr:rowOff>124699</xdr:rowOff>
    </xdr:to>
    <xdr:sp macro="" textlink="">
      <xdr:nvSpPr>
        <xdr:cNvPr id="229" name="フローチャート : 判断 228"/>
        <xdr:cNvSpPr/>
      </xdr:nvSpPr>
      <xdr:spPr>
        <a:xfrm>
          <a:off x="4584700" y="163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123313</xdr:rowOff>
    </xdr:from>
    <xdr:to>
      <xdr:col>5</xdr:col>
      <xdr:colOff>358775</xdr:colOff>
      <xdr:row>90</xdr:row>
      <xdr:rowOff>130346</xdr:rowOff>
    </xdr:to>
    <xdr:cxnSp macro="">
      <xdr:nvCxnSpPr>
        <xdr:cNvPr id="230" name="直線コネクタ 229"/>
        <xdr:cNvCxnSpPr/>
      </xdr:nvCxnSpPr>
      <xdr:spPr>
        <a:xfrm>
          <a:off x="2908300" y="15553813"/>
          <a:ext cx="889000" cy="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99169</xdr:rowOff>
    </xdr:from>
    <xdr:to>
      <xdr:col>5</xdr:col>
      <xdr:colOff>409575</xdr:colOff>
      <xdr:row>96</xdr:row>
      <xdr:rowOff>29319</xdr:rowOff>
    </xdr:to>
    <xdr:sp macro="" textlink="">
      <xdr:nvSpPr>
        <xdr:cNvPr id="231" name="フローチャート : 判断 230"/>
        <xdr:cNvSpPr/>
      </xdr:nvSpPr>
      <xdr:spPr>
        <a:xfrm>
          <a:off x="3746500" y="163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20446</xdr:rowOff>
    </xdr:from>
    <xdr:ext cx="599010" cy="259045"/>
    <xdr:sp macro="" textlink="">
      <xdr:nvSpPr>
        <xdr:cNvPr id="232" name="テキスト ボックス 231"/>
        <xdr:cNvSpPr txBox="1"/>
      </xdr:nvSpPr>
      <xdr:spPr>
        <a:xfrm>
          <a:off x="3497794" y="1647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123313</xdr:rowOff>
    </xdr:from>
    <xdr:to>
      <xdr:col>4</xdr:col>
      <xdr:colOff>155575</xdr:colOff>
      <xdr:row>91</xdr:row>
      <xdr:rowOff>32167</xdr:rowOff>
    </xdr:to>
    <xdr:cxnSp macro="">
      <xdr:nvCxnSpPr>
        <xdr:cNvPr id="233" name="直線コネクタ 232"/>
        <xdr:cNvCxnSpPr/>
      </xdr:nvCxnSpPr>
      <xdr:spPr>
        <a:xfrm flipV="1">
          <a:off x="2019300" y="15553813"/>
          <a:ext cx="889000" cy="8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103394</xdr:rowOff>
    </xdr:from>
    <xdr:to>
      <xdr:col>4</xdr:col>
      <xdr:colOff>206375</xdr:colOff>
      <xdr:row>95</xdr:row>
      <xdr:rowOff>33544</xdr:rowOff>
    </xdr:to>
    <xdr:sp macro="" textlink="">
      <xdr:nvSpPr>
        <xdr:cNvPr id="234" name="フローチャート : 判断 233"/>
        <xdr:cNvSpPr/>
      </xdr:nvSpPr>
      <xdr:spPr>
        <a:xfrm>
          <a:off x="2857500" y="1621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24671</xdr:rowOff>
    </xdr:from>
    <xdr:ext cx="599010" cy="259045"/>
    <xdr:sp macro="" textlink="">
      <xdr:nvSpPr>
        <xdr:cNvPr id="235" name="テキスト ボックス 234"/>
        <xdr:cNvSpPr txBox="1"/>
      </xdr:nvSpPr>
      <xdr:spPr>
        <a:xfrm>
          <a:off x="2608794" y="1631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123,415</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17500</xdr:rowOff>
    </xdr:from>
    <xdr:to>
      <xdr:col>2</xdr:col>
      <xdr:colOff>638175</xdr:colOff>
      <xdr:row>91</xdr:row>
      <xdr:rowOff>32167</xdr:rowOff>
    </xdr:to>
    <xdr:cxnSp macro="">
      <xdr:nvCxnSpPr>
        <xdr:cNvPr id="236" name="直線コネクタ 235"/>
        <xdr:cNvCxnSpPr/>
      </xdr:nvCxnSpPr>
      <xdr:spPr>
        <a:xfrm>
          <a:off x="1130300" y="15619450"/>
          <a:ext cx="889000" cy="1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160927</xdr:rowOff>
    </xdr:from>
    <xdr:to>
      <xdr:col>3</xdr:col>
      <xdr:colOff>3175</xdr:colOff>
      <xdr:row>95</xdr:row>
      <xdr:rowOff>91077</xdr:rowOff>
    </xdr:to>
    <xdr:sp macro="" textlink="">
      <xdr:nvSpPr>
        <xdr:cNvPr id="237" name="フローチャート : 判断 236"/>
        <xdr:cNvSpPr/>
      </xdr:nvSpPr>
      <xdr:spPr>
        <a:xfrm>
          <a:off x="1968500" y="1627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82204</xdr:rowOff>
    </xdr:from>
    <xdr:ext cx="599010" cy="259045"/>
    <xdr:sp macro="" textlink="">
      <xdr:nvSpPr>
        <xdr:cNvPr id="238" name="テキスト ボックス 237"/>
        <xdr:cNvSpPr txBox="1"/>
      </xdr:nvSpPr>
      <xdr:spPr>
        <a:xfrm>
          <a:off x="1719794" y="1636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117,123</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160589</xdr:rowOff>
    </xdr:from>
    <xdr:to>
      <xdr:col>1</xdr:col>
      <xdr:colOff>485775</xdr:colOff>
      <xdr:row>95</xdr:row>
      <xdr:rowOff>90739</xdr:rowOff>
    </xdr:to>
    <xdr:sp macro="" textlink="">
      <xdr:nvSpPr>
        <xdr:cNvPr id="239" name="フローチャート : 判断 238"/>
        <xdr:cNvSpPr/>
      </xdr:nvSpPr>
      <xdr:spPr>
        <a:xfrm>
          <a:off x="1079500" y="1627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81866</xdr:rowOff>
    </xdr:from>
    <xdr:ext cx="599010" cy="259045"/>
    <xdr:sp macro="" textlink="">
      <xdr:nvSpPr>
        <xdr:cNvPr id="240" name="テキスト ボックス 239"/>
        <xdr:cNvSpPr txBox="1"/>
      </xdr:nvSpPr>
      <xdr:spPr>
        <a:xfrm>
          <a:off x="830794" y="1636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117,160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89</xdr:row>
      <xdr:rowOff>155001</xdr:rowOff>
    </xdr:from>
    <xdr:to>
      <xdr:col>6</xdr:col>
      <xdr:colOff>561975</xdr:colOff>
      <xdr:row>90</xdr:row>
      <xdr:rowOff>85151</xdr:rowOff>
    </xdr:to>
    <xdr:sp macro="" textlink="">
      <xdr:nvSpPr>
        <xdr:cNvPr id="246" name="円/楕円 245"/>
        <xdr:cNvSpPr/>
      </xdr:nvSpPr>
      <xdr:spPr>
        <a:xfrm>
          <a:off x="4584700" y="1541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108028</xdr:rowOff>
    </xdr:from>
    <xdr:ext cx="599010" cy="259045"/>
    <xdr:sp macro="" textlink="">
      <xdr:nvSpPr>
        <xdr:cNvPr id="247" name="扶助費該当値テキスト"/>
        <xdr:cNvSpPr txBox="1"/>
      </xdr:nvSpPr>
      <xdr:spPr>
        <a:xfrm>
          <a:off x="4686300" y="15367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211,521</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79546</xdr:rowOff>
    </xdr:from>
    <xdr:to>
      <xdr:col>5</xdr:col>
      <xdr:colOff>409575</xdr:colOff>
      <xdr:row>91</xdr:row>
      <xdr:rowOff>9696</xdr:rowOff>
    </xdr:to>
    <xdr:sp macro="" textlink="">
      <xdr:nvSpPr>
        <xdr:cNvPr id="248" name="円/楕円 247"/>
        <xdr:cNvSpPr/>
      </xdr:nvSpPr>
      <xdr:spPr>
        <a:xfrm>
          <a:off x="3746500" y="1551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26223</xdr:rowOff>
    </xdr:from>
    <xdr:ext cx="599010" cy="259045"/>
    <xdr:sp macro="" textlink="">
      <xdr:nvSpPr>
        <xdr:cNvPr id="249" name="テキスト ボックス 248"/>
        <xdr:cNvSpPr txBox="1"/>
      </xdr:nvSpPr>
      <xdr:spPr>
        <a:xfrm>
          <a:off x="3497794" y="15285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201,023</a:t>
          </a:r>
          <a:endParaRPr kumimoji="1" lang="ja-JP" altLang="en-US" sz="1000" b="1">
            <a:solidFill>
              <a:srgbClr val="FF0000"/>
            </a:solidFill>
            <a:latin typeface="ＭＳ Ｐゴシック"/>
          </a:endParaRPr>
        </a:p>
      </xdr:txBody>
    </xdr:sp>
    <xdr:clientData/>
  </xdr:oneCellAnchor>
  <xdr:twoCellAnchor>
    <xdr:from>
      <xdr:col>4</xdr:col>
      <xdr:colOff>104775</xdr:colOff>
      <xdr:row>90</xdr:row>
      <xdr:rowOff>72513</xdr:rowOff>
    </xdr:from>
    <xdr:to>
      <xdr:col>4</xdr:col>
      <xdr:colOff>206375</xdr:colOff>
      <xdr:row>91</xdr:row>
      <xdr:rowOff>2663</xdr:rowOff>
    </xdr:to>
    <xdr:sp macro="" textlink="">
      <xdr:nvSpPr>
        <xdr:cNvPr id="250" name="円/楕円 249"/>
        <xdr:cNvSpPr/>
      </xdr:nvSpPr>
      <xdr:spPr>
        <a:xfrm>
          <a:off x="2857500" y="1550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19190</xdr:rowOff>
    </xdr:from>
    <xdr:ext cx="599010" cy="259045"/>
    <xdr:sp macro="" textlink="">
      <xdr:nvSpPr>
        <xdr:cNvPr id="251" name="テキスト ボックス 250"/>
        <xdr:cNvSpPr txBox="1"/>
      </xdr:nvSpPr>
      <xdr:spPr>
        <a:xfrm>
          <a:off x="2608794" y="15278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201,792</a:t>
          </a:r>
          <a:endParaRPr kumimoji="1" lang="ja-JP" altLang="en-US" sz="1000" b="1">
            <a:solidFill>
              <a:srgbClr val="FF0000"/>
            </a:solidFill>
            <a:latin typeface="ＭＳ Ｐゴシック"/>
          </a:endParaRPr>
        </a:p>
      </xdr:txBody>
    </xdr:sp>
    <xdr:clientData/>
  </xdr:oneCellAnchor>
  <xdr:twoCellAnchor>
    <xdr:from>
      <xdr:col>2</xdr:col>
      <xdr:colOff>587375</xdr:colOff>
      <xdr:row>90</xdr:row>
      <xdr:rowOff>152817</xdr:rowOff>
    </xdr:from>
    <xdr:to>
      <xdr:col>3</xdr:col>
      <xdr:colOff>3175</xdr:colOff>
      <xdr:row>91</xdr:row>
      <xdr:rowOff>82967</xdr:rowOff>
    </xdr:to>
    <xdr:sp macro="" textlink="">
      <xdr:nvSpPr>
        <xdr:cNvPr id="252" name="円/楕円 251"/>
        <xdr:cNvSpPr/>
      </xdr:nvSpPr>
      <xdr:spPr>
        <a:xfrm>
          <a:off x="1968500" y="1558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89</xdr:row>
      <xdr:rowOff>99494</xdr:rowOff>
    </xdr:from>
    <xdr:ext cx="599010" cy="259045"/>
    <xdr:sp macro="" textlink="">
      <xdr:nvSpPr>
        <xdr:cNvPr id="253" name="テキスト ボックス 252"/>
        <xdr:cNvSpPr txBox="1"/>
      </xdr:nvSpPr>
      <xdr:spPr>
        <a:xfrm>
          <a:off x="1719794" y="1535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193,010</a:t>
          </a:r>
          <a:endParaRPr kumimoji="1" lang="ja-JP" altLang="en-US" sz="1000" b="1">
            <a:solidFill>
              <a:srgbClr val="FF0000"/>
            </a:solidFill>
            <a:latin typeface="ＭＳ Ｐゴシック"/>
          </a:endParaRPr>
        </a:p>
      </xdr:txBody>
    </xdr:sp>
    <xdr:clientData/>
  </xdr:oneCellAnchor>
  <xdr:twoCellAnchor>
    <xdr:from>
      <xdr:col>1</xdr:col>
      <xdr:colOff>384175</xdr:colOff>
      <xdr:row>90</xdr:row>
      <xdr:rowOff>138150</xdr:rowOff>
    </xdr:from>
    <xdr:to>
      <xdr:col>1</xdr:col>
      <xdr:colOff>485775</xdr:colOff>
      <xdr:row>91</xdr:row>
      <xdr:rowOff>68300</xdr:rowOff>
    </xdr:to>
    <xdr:sp macro="" textlink="">
      <xdr:nvSpPr>
        <xdr:cNvPr id="254" name="円/楕円 253"/>
        <xdr:cNvSpPr/>
      </xdr:nvSpPr>
      <xdr:spPr>
        <a:xfrm>
          <a:off x="1079500" y="1556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89</xdr:row>
      <xdr:rowOff>84827</xdr:rowOff>
    </xdr:from>
    <xdr:ext cx="599010" cy="259045"/>
    <xdr:sp macro="" textlink="">
      <xdr:nvSpPr>
        <xdr:cNvPr id="255" name="テキスト ボックス 254"/>
        <xdr:cNvSpPr txBox="1"/>
      </xdr:nvSpPr>
      <xdr:spPr>
        <a:xfrm>
          <a:off x="830794" y="15343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6" name="テキスト ボックス 26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68" name="テキスト ボックス 267"/>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0" name="テキスト ボックス 26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2" name="テキスト ボックス 27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4" name="テキスト ボックス 27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6" name="テキスト ボックス 27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8" name="テキスト ボックス 27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126376</xdr:rowOff>
    </xdr:from>
    <xdr:to>
      <xdr:col>15</xdr:col>
      <xdr:colOff>180340</xdr:colOff>
      <xdr:row>39</xdr:row>
      <xdr:rowOff>114609</xdr:rowOff>
    </xdr:to>
    <xdr:cxnSp macro="">
      <xdr:nvCxnSpPr>
        <xdr:cNvPr id="282" name="直線コネクタ 281"/>
        <xdr:cNvCxnSpPr/>
      </xdr:nvCxnSpPr>
      <xdr:spPr>
        <a:xfrm flipV="1">
          <a:off x="10475595" y="5269876"/>
          <a:ext cx="1270" cy="1531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118436</xdr:rowOff>
    </xdr:from>
    <xdr:ext cx="534377" cy="259045"/>
    <xdr:sp macro="" textlink="">
      <xdr:nvSpPr>
        <xdr:cNvPr id="283" name="補助費等最小値テキスト"/>
        <xdr:cNvSpPr txBox="1"/>
      </xdr:nvSpPr>
      <xdr:spPr>
        <a:xfrm>
          <a:off x="10528300" y="680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28,555</a:t>
          </a:r>
          <a:endParaRPr kumimoji="1" lang="ja-JP" altLang="en-US" sz="1000" b="1">
            <a:latin typeface="ＭＳ Ｐゴシック"/>
          </a:endParaRPr>
        </a:p>
      </xdr:txBody>
    </xdr:sp>
    <xdr:clientData/>
  </xdr:oneCellAnchor>
  <xdr:twoCellAnchor>
    <xdr:from>
      <xdr:col>15</xdr:col>
      <xdr:colOff>92075</xdr:colOff>
      <xdr:row>39</xdr:row>
      <xdr:rowOff>114609</xdr:rowOff>
    </xdr:from>
    <xdr:to>
      <xdr:col>15</xdr:col>
      <xdr:colOff>269875</xdr:colOff>
      <xdr:row>39</xdr:row>
      <xdr:rowOff>114609</xdr:rowOff>
    </xdr:to>
    <xdr:cxnSp macro="">
      <xdr:nvCxnSpPr>
        <xdr:cNvPr id="284" name="直線コネクタ 283"/>
        <xdr:cNvCxnSpPr/>
      </xdr:nvCxnSpPr>
      <xdr:spPr>
        <a:xfrm>
          <a:off x="10388600" y="6801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73053</xdr:rowOff>
    </xdr:from>
    <xdr:ext cx="599010" cy="259045"/>
    <xdr:sp macro="" textlink="">
      <xdr:nvSpPr>
        <xdr:cNvPr id="285" name="補助費等最大値テキスト"/>
        <xdr:cNvSpPr txBox="1"/>
      </xdr:nvSpPr>
      <xdr:spPr>
        <a:xfrm>
          <a:off x="10528300" y="504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169,224</a:t>
          </a:r>
          <a:endParaRPr kumimoji="1" lang="ja-JP" altLang="en-US" sz="1000" b="1">
            <a:latin typeface="ＭＳ Ｐゴシック"/>
          </a:endParaRPr>
        </a:p>
      </xdr:txBody>
    </xdr:sp>
    <xdr:clientData/>
  </xdr:oneCellAnchor>
  <xdr:twoCellAnchor>
    <xdr:from>
      <xdr:col>15</xdr:col>
      <xdr:colOff>92075</xdr:colOff>
      <xdr:row>30</xdr:row>
      <xdr:rowOff>126376</xdr:rowOff>
    </xdr:from>
    <xdr:to>
      <xdr:col>15</xdr:col>
      <xdr:colOff>269875</xdr:colOff>
      <xdr:row>30</xdr:row>
      <xdr:rowOff>126376</xdr:rowOff>
    </xdr:to>
    <xdr:cxnSp macro="">
      <xdr:nvCxnSpPr>
        <xdr:cNvPr id="286" name="直線コネクタ 285"/>
        <xdr:cNvCxnSpPr/>
      </xdr:nvCxnSpPr>
      <xdr:spPr>
        <a:xfrm>
          <a:off x="10388600" y="5269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136097</xdr:rowOff>
    </xdr:from>
    <xdr:to>
      <xdr:col>15</xdr:col>
      <xdr:colOff>180975</xdr:colOff>
      <xdr:row>38</xdr:row>
      <xdr:rowOff>1299</xdr:rowOff>
    </xdr:to>
    <xdr:cxnSp macro="">
      <xdr:nvCxnSpPr>
        <xdr:cNvPr id="287" name="直線コネクタ 286"/>
        <xdr:cNvCxnSpPr/>
      </xdr:nvCxnSpPr>
      <xdr:spPr>
        <a:xfrm flipV="1">
          <a:off x="9639300" y="6479747"/>
          <a:ext cx="8382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92669</xdr:rowOff>
    </xdr:from>
    <xdr:ext cx="534377" cy="259045"/>
    <xdr:sp macro="" textlink="">
      <xdr:nvSpPr>
        <xdr:cNvPr id="288" name="補助費等平均値テキスト"/>
        <xdr:cNvSpPr txBox="1"/>
      </xdr:nvSpPr>
      <xdr:spPr>
        <a:xfrm>
          <a:off x="10528300" y="6436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114242</xdr:rowOff>
    </xdr:from>
    <xdr:to>
      <xdr:col>15</xdr:col>
      <xdr:colOff>231775</xdr:colOff>
      <xdr:row>38</xdr:row>
      <xdr:rowOff>44392</xdr:rowOff>
    </xdr:to>
    <xdr:sp macro="" textlink="">
      <xdr:nvSpPr>
        <xdr:cNvPr id="289" name="フローチャート : 判断 288"/>
        <xdr:cNvSpPr/>
      </xdr:nvSpPr>
      <xdr:spPr>
        <a:xfrm>
          <a:off x="104267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1299</xdr:rowOff>
    </xdr:from>
    <xdr:to>
      <xdr:col>14</xdr:col>
      <xdr:colOff>28575</xdr:colOff>
      <xdr:row>38</xdr:row>
      <xdr:rowOff>28176</xdr:rowOff>
    </xdr:to>
    <xdr:cxnSp macro="">
      <xdr:nvCxnSpPr>
        <xdr:cNvPr id="290" name="直線コネクタ 289"/>
        <xdr:cNvCxnSpPr/>
      </xdr:nvCxnSpPr>
      <xdr:spPr>
        <a:xfrm flipV="1">
          <a:off x="8750300" y="6516399"/>
          <a:ext cx="889000" cy="2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82009</xdr:rowOff>
    </xdr:from>
    <xdr:to>
      <xdr:col>14</xdr:col>
      <xdr:colOff>79375</xdr:colOff>
      <xdr:row>38</xdr:row>
      <xdr:rowOff>12159</xdr:rowOff>
    </xdr:to>
    <xdr:sp macro="" textlink="">
      <xdr:nvSpPr>
        <xdr:cNvPr id="291" name="フローチャート : 判断 290"/>
        <xdr:cNvSpPr/>
      </xdr:nvSpPr>
      <xdr:spPr>
        <a:xfrm>
          <a:off x="9588500" y="64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28686</xdr:rowOff>
    </xdr:from>
    <xdr:ext cx="534377" cy="259045"/>
    <xdr:sp macro="" textlink="">
      <xdr:nvSpPr>
        <xdr:cNvPr id="292" name="テキスト ボックス 291"/>
        <xdr:cNvSpPr txBox="1"/>
      </xdr:nvSpPr>
      <xdr:spPr>
        <a:xfrm>
          <a:off x="9372111" y="620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28176</xdr:rowOff>
    </xdr:from>
    <xdr:to>
      <xdr:col>12</xdr:col>
      <xdr:colOff>511175</xdr:colOff>
      <xdr:row>38</xdr:row>
      <xdr:rowOff>53507</xdr:rowOff>
    </xdr:to>
    <xdr:cxnSp macro="">
      <xdr:nvCxnSpPr>
        <xdr:cNvPr id="293" name="直線コネクタ 292"/>
        <xdr:cNvCxnSpPr/>
      </xdr:nvCxnSpPr>
      <xdr:spPr>
        <a:xfrm flipV="1">
          <a:off x="7861300" y="6543276"/>
          <a:ext cx="889000" cy="2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140172</xdr:rowOff>
    </xdr:from>
    <xdr:to>
      <xdr:col>12</xdr:col>
      <xdr:colOff>561975</xdr:colOff>
      <xdr:row>38</xdr:row>
      <xdr:rowOff>70321</xdr:rowOff>
    </xdr:to>
    <xdr:sp macro="" textlink="">
      <xdr:nvSpPr>
        <xdr:cNvPr id="294" name="フローチャート : 判断 293"/>
        <xdr:cNvSpPr/>
      </xdr:nvSpPr>
      <xdr:spPr>
        <a:xfrm>
          <a:off x="8699500" y="648382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86849</xdr:rowOff>
    </xdr:from>
    <xdr:ext cx="534377" cy="259045"/>
    <xdr:sp macro="" textlink="">
      <xdr:nvSpPr>
        <xdr:cNvPr id="295" name="テキスト ボックス 294"/>
        <xdr:cNvSpPr txBox="1"/>
      </xdr:nvSpPr>
      <xdr:spPr>
        <a:xfrm>
          <a:off x="8483111" y="625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53507</xdr:rowOff>
    </xdr:from>
    <xdr:to>
      <xdr:col>11</xdr:col>
      <xdr:colOff>307975</xdr:colOff>
      <xdr:row>38</xdr:row>
      <xdr:rowOff>81276</xdr:rowOff>
    </xdr:to>
    <xdr:cxnSp macro="">
      <xdr:nvCxnSpPr>
        <xdr:cNvPr id="296" name="直線コネクタ 295"/>
        <xdr:cNvCxnSpPr/>
      </xdr:nvCxnSpPr>
      <xdr:spPr>
        <a:xfrm flipV="1">
          <a:off x="6972300" y="6568607"/>
          <a:ext cx="889000" cy="2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32218</xdr:rowOff>
    </xdr:from>
    <xdr:to>
      <xdr:col>11</xdr:col>
      <xdr:colOff>358775</xdr:colOff>
      <xdr:row>38</xdr:row>
      <xdr:rowOff>133818</xdr:rowOff>
    </xdr:to>
    <xdr:sp macro="" textlink="">
      <xdr:nvSpPr>
        <xdr:cNvPr id="297" name="フローチャート : 判断 296"/>
        <xdr:cNvSpPr/>
      </xdr:nvSpPr>
      <xdr:spPr>
        <a:xfrm>
          <a:off x="7810500" y="65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124945</xdr:rowOff>
    </xdr:from>
    <xdr:ext cx="534377" cy="259045"/>
    <xdr:sp macro="" textlink="">
      <xdr:nvSpPr>
        <xdr:cNvPr id="298" name="テキスト ボックス 297"/>
        <xdr:cNvSpPr txBox="1"/>
      </xdr:nvSpPr>
      <xdr:spPr>
        <a:xfrm>
          <a:off x="7594111" y="664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47,207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45128</xdr:rowOff>
    </xdr:from>
    <xdr:to>
      <xdr:col>10</xdr:col>
      <xdr:colOff>155575</xdr:colOff>
      <xdr:row>38</xdr:row>
      <xdr:rowOff>146728</xdr:rowOff>
    </xdr:to>
    <xdr:sp macro="" textlink="">
      <xdr:nvSpPr>
        <xdr:cNvPr id="299" name="フローチャート : 判断 298"/>
        <xdr:cNvSpPr/>
      </xdr:nvSpPr>
      <xdr:spPr>
        <a:xfrm>
          <a:off x="6921500" y="65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137855</xdr:rowOff>
    </xdr:from>
    <xdr:ext cx="534377" cy="259045"/>
    <xdr:sp macro="" textlink="">
      <xdr:nvSpPr>
        <xdr:cNvPr id="300" name="テキスト ボックス 299"/>
        <xdr:cNvSpPr txBox="1"/>
      </xdr:nvSpPr>
      <xdr:spPr>
        <a:xfrm>
          <a:off x="6705111" y="665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85297</xdr:rowOff>
    </xdr:from>
    <xdr:to>
      <xdr:col>15</xdr:col>
      <xdr:colOff>231775</xdr:colOff>
      <xdr:row>38</xdr:row>
      <xdr:rowOff>15447</xdr:rowOff>
    </xdr:to>
    <xdr:sp macro="" textlink="">
      <xdr:nvSpPr>
        <xdr:cNvPr id="306" name="円/楕円 305"/>
        <xdr:cNvSpPr/>
      </xdr:nvSpPr>
      <xdr:spPr>
        <a:xfrm>
          <a:off x="10426700" y="642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108174</xdr:rowOff>
    </xdr:from>
    <xdr:ext cx="534377" cy="259045"/>
    <xdr:sp macro="" textlink="">
      <xdr:nvSpPr>
        <xdr:cNvPr id="307" name="補助費等該当値テキスト"/>
        <xdr:cNvSpPr txBox="1"/>
      </xdr:nvSpPr>
      <xdr:spPr>
        <a:xfrm>
          <a:off x="10528300" y="628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58,081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121949</xdr:rowOff>
    </xdr:from>
    <xdr:to>
      <xdr:col>14</xdr:col>
      <xdr:colOff>79375</xdr:colOff>
      <xdr:row>38</xdr:row>
      <xdr:rowOff>52099</xdr:rowOff>
    </xdr:to>
    <xdr:sp macro="" textlink="">
      <xdr:nvSpPr>
        <xdr:cNvPr id="308" name="円/楕円 307"/>
        <xdr:cNvSpPr/>
      </xdr:nvSpPr>
      <xdr:spPr>
        <a:xfrm>
          <a:off x="9588500" y="646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43226</xdr:rowOff>
    </xdr:from>
    <xdr:ext cx="534377" cy="259045"/>
    <xdr:sp macro="" textlink="">
      <xdr:nvSpPr>
        <xdr:cNvPr id="309" name="テキスト ボックス 308"/>
        <xdr:cNvSpPr txBox="1"/>
      </xdr:nvSpPr>
      <xdr:spPr>
        <a:xfrm>
          <a:off x="9372111" y="655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54,714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148826</xdr:rowOff>
    </xdr:from>
    <xdr:to>
      <xdr:col>12</xdr:col>
      <xdr:colOff>561975</xdr:colOff>
      <xdr:row>38</xdr:row>
      <xdr:rowOff>78976</xdr:rowOff>
    </xdr:to>
    <xdr:sp macro="" textlink="">
      <xdr:nvSpPr>
        <xdr:cNvPr id="310" name="円/楕円 309"/>
        <xdr:cNvSpPr/>
      </xdr:nvSpPr>
      <xdr:spPr>
        <a:xfrm>
          <a:off x="8699500" y="649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70103</xdr:rowOff>
    </xdr:from>
    <xdr:ext cx="534377" cy="259045"/>
    <xdr:sp macro="" textlink="">
      <xdr:nvSpPr>
        <xdr:cNvPr id="311" name="テキスト ボックス 310"/>
        <xdr:cNvSpPr txBox="1"/>
      </xdr:nvSpPr>
      <xdr:spPr>
        <a:xfrm>
          <a:off x="8483111" y="658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52,245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2707</xdr:rowOff>
    </xdr:from>
    <xdr:to>
      <xdr:col>11</xdr:col>
      <xdr:colOff>358775</xdr:colOff>
      <xdr:row>38</xdr:row>
      <xdr:rowOff>104307</xdr:rowOff>
    </xdr:to>
    <xdr:sp macro="" textlink="">
      <xdr:nvSpPr>
        <xdr:cNvPr id="312" name="円/楕円 311"/>
        <xdr:cNvSpPr/>
      </xdr:nvSpPr>
      <xdr:spPr>
        <a:xfrm>
          <a:off x="7810500" y="651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120834</xdr:rowOff>
    </xdr:from>
    <xdr:ext cx="534377" cy="259045"/>
    <xdr:sp macro="" textlink="">
      <xdr:nvSpPr>
        <xdr:cNvPr id="313" name="テキスト ボックス 312"/>
        <xdr:cNvSpPr txBox="1"/>
      </xdr:nvSpPr>
      <xdr:spPr>
        <a:xfrm>
          <a:off x="7594111" y="629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49,918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30476</xdr:rowOff>
    </xdr:from>
    <xdr:to>
      <xdr:col>10</xdr:col>
      <xdr:colOff>155575</xdr:colOff>
      <xdr:row>38</xdr:row>
      <xdr:rowOff>132076</xdr:rowOff>
    </xdr:to>
    <xdr:sp macro="" textlink="">
      <xdr:nvSpPr>
        <xdr:cNvPr id="314" name="円/楕円 313"/>
        <xdr:cNvSpPr/>
      </xdr:nvSpPr>
      <xdr:spPr>
        <a:xfrm>
          <a:off x="6921500" y="654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148603</xdr:rowOff>
    </xdr:from>
    <xdr:ext cx="534377" cy="259045"/>
    <xdr:sp macro="" textlink="">
      <xdr:nvSpPr>
        <xdr:cNvPr id="315" name="テキスト ボックス 314"/>
        <xdr:cNvSpPr txBox="1"/>
      </xdr:nvSpPr>
      <xdr:spPr>
        <a:xfrm>
          <a:off x="6705111" y="632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9" name="テキスト ボックス 328"/>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1" name="テキスト ボックス 330"/>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3" name="テキスト ボックス 33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5" name="テキスト ボックス 33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142042</xdr:rowOff>
    </xdr:from>
    <xdr:to>
      <xdr:col>15</xdr:col>
      <xdr:colOff>180340</xdr:colOff>
      <xdr:row>59</xdr:row>
      <xdr:rowOff>7785</xdr:rowOff>
    </xdr:to>
    <xdr:cxnSp macro="">
      <xdr:nvCxnSpPr>
        <xdr:cNvPr id="341" name="直線コネクタ 340"/>
        <xdr:cNvCxnSpPr/>
      </xdr:nvCxnSpPr>
      <xdr:spPr>
        <a:xfrm flipV="1">
          <a:off x="10475595" y="8714542"/>
          <a:ext cx="1270" cy="1408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11612</xdr:rowOff>
    </xdr:from>
    <xdr:ext cx="534377" cy="259045"/>
    <xdr:sp macro="" textlink="">
      <xdr:nvSpPr>
        <xdr:cNvPr id="342" name="普通建設事業費最小値テキスト"/>
        <xdr:cNvSpPr txBox="1"/>
      </xdr:nvSpPr>
      <xdr:spPr>
        <a:xfrm>
          <a:off x="10528300" y="101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27,894</a:t>
          </a:r>
          <a:endParaRPr kumimoji="1" lang="ja-JP" altLang="en-US" sz="1000" b="1">
            <a:latin typeface="ＭＳ Ｐゴシック"/>
          </a:endParaRPr>
        </a:p>
      </xdr:txBody>
    </xdr:sp>
    <xdr:clientData/>
  </xdr:oneCellAnchor>
  <xdr:twoCellAnchor>
    <xdr:from>
      <xdr:col>15</xdr:col>
      <xdr:colOff>92075</xdr:colOff>
      <xdr:row>59</xdr:row>
      <xdr:rowOff>7785</xdr:rowOff>
    </xdr:from>
    <xdr:to>
      <xdr:col>15</xdr:col>
      <xdr:colOff>269875</xdr:colOff>
      <xdr:row>59</xdr:row>
      <xdr:rowOff>7785</xdr:rowOff>
    </xdr:to>
    <xdr:cxnSp macro="">
      <xdr:nvCxnSpPr>
        <xdr:cNvPr id="343" name="直線コネクタ 342"/>
        <xdr:cNvCxnSpPr/>
      </xdr:nvCxnSpPr>
      <xdr:spPr>
        <a:xfrm>
          <a:off x="10388600" y="1012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88719</xdr:rowOff>
    </xdr:from>
    <xdr:ext cx="599010" cy="259045"/>
    <xdr:sp macro="" textlink="">
      <xdr:nvSpPr>
        <xdr:cNvPr id="344" name="普通建設事業費最大値テキスト"/>
        <xdr:cNvSpPr txBox="1"/>
      </xdr:nvSpPr>
      <xdr:spPr>
        <a:xfrm>
          <a:off x="10528300" y="848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459,283</a:t>
          </a:r>
          <a:endParaRPr kumimoji="1" lang="ja-JP" altLang="en-US" sz="1000" b="1">
            <a:latin typeface="ＭＳ Ｐゴシック"/>
          </a:endParaRPr>
        </a:p>
      </xdr:txBody>
    </xdr:sp>
    <xdr:clientData/>
  </xdr:oneCellAnchor>
  <xdr:twoCellAnchor>
    <xdr:from>
      <xdr:col>15</xdr:col>
      <xdr:colOff>92075</xdr:colOff>
      <xdr:row>50</xdr:row>
      <xdr:rowOff>142042</xdr:rowOff>
    </xdr:from>
    <xdr:to>
      <xdr:col>15</xdr:col>
      <xdr:colOff>269875</xdr:colOff>
      <xdr:row>50</xdr:row>
      <xdr:rowOff>142042</xdr:rowOff>
    </xdr:to>
    <xdr:cxnSp macro="">
      <xdr:nvCxnSpPr>
        <xdr:cNvPr id="345" name="直線コネクタ 344"/>
        <xdr:cNvCxnSpPr/>
      </xdr:nvCxnSpPr>
      <xdr:spPr>
        <a:xfrm>
          <a:off x="10388600" y="871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149569</xdr:rowOff>
    </xdr:from>
    <xdr:to>
      <xdr:col>15</xdr:col>
      <xdr:colOff>180975</xdr:colOff>
      <xdr:row>57</xdr:row>
      <xdr:rowOff>152237</xdr:rowOff>
    </xdr:to>
    <xdr:cxnSp macro="">
      <xdr:nvCxnSpPr>
        <xdr:cNvPr id="346" name="直線コネクタ 345"/>
        <xdr:cNvCxnSpPr/>
      </xdr:nvCxnSpPr>
      <xdr:spPr>
        <a:xfrm>
          <a:off x="9639300" y="9922219"/>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150753</xdr:rowOff>
    </xdr:from>
    <xdr:ext cx="534377" cy="259045"/>
    <xdr:sp macro="" textlink="">
      <xdr:nvSpPr>
        <xdr:cNvPr id="347" name="普通建設事業費平均値テキスト"/>
        <xdr:cNvSpPr txBox="1"/>
      </xdr:nvSpPr>
      <xdr:spPr>
        <a:xfrm>
          <a:off x="10528300" y="9923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66,954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876</xdr:rowOff>
    </xdr:from>
    <xdr:to>
      <xdr:col>15</xdr:col>
      <xdr:colOff>231775</xdr:colOff>
      <xdr:row>58</xdr:row>
      <xdr:rowOff>102476</xdr:rowOff>
    </xdr:to>
    <xdr:sp macro="" textlink="">
      <xdr:nvSpPr>
        <xdr:cNvPr id="348" name="フローチャート : 判断 347"/>
        <xdr:cNvSpPr/>
      </xdr:nvSpPr>
      <xdr:spPr>
        <a:xfrm>
          <a:off x="10426700" y="994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149569</xdr:rowOff>
    </xdr:from>
    <xdr:to>
      <xdr:col>14</xdr:col>
      <xdr:colOff>28575</xdr:colOff>
      <xdr:row>57</xdr:row>
      <xdr:rowOff>156149</xdr:rowOff>
    </xdr:to>
    <xdr:cxnSp macro="">
      <xdr:nvCxnSpPr>
        <xdr:cNvPr id="349" name="直線コネクタ 348"/>
        <xdr:cNvCxnSpPr/>
      </xdr:nvCxnSpPr>
      <xdr:spPr>
        <a:xfrm flipV="1">
          <a:off x="8750300" y="9922219"/>
          <a:ext cx="8890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11414</xdr:rowOff>
    </xdr:from>
    <xdr:to>
      <xdr:col>14</xdr:col>
      <xdr:colOff>79375</xdr:colOff>
      <xdr:row>58</xdr:row>
      <xdr:rowOff>113014</xdr:rowOff>
    </xdr:to>
    <xdr:sp macro="" textlink="">
      <xdr:nvSpPr>
        <xdr:cNvPr id="350" name="フローチャート : 判断 349"/>
        <xdr:cNvSpPr/>
      </xdr:nvSpPr>
      <xdr:spPr>
        <a:xfrm>
          <a:off x="9588500" y="995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104141</xdr:rowOff>
    </xdr:from>
    <xdr:ext cx="534377" cy="259045"/>
    <xdr:sp macro="" textlink="">
      <xdr:nvSpPr>
        <xdr:cNvPr id="351" name="テキスト ボックス 350"/>
        <xdr:cNvSpPr txBox="1"/>
      </xdr:nvSpPr>
      <xdr:spPr>
        <a:xfrm>
          <a:off x="9372111" y="1004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102902</xdr:rowOff>
    </xdr:from>
    <xdr:to>
      <xdr:col>12</xdr:col>
      <xdr:colOff>511175</xdr:colOff>
      <xdr:row>57</xdr:row>
      <xdr:rowOff>156149</xdr:rowOff>
    </xdr:to>
    <xdr:cxnSp macro="">
      <xdr:nvCxnSpPr>
        <xdr:cNvPr id="352" name="直線コネクタ 351"/>
        <xdr:cNvCxnSpPr/>
      </xdr:nvCxnSpPr>
      <xdr:spPr>
        <a:xfrm>
          <a:off x="7861300" y="9875552"/>
          <a:ext cx="889000" cy="5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31107</xdr:rowOff>
    </xdr:from>
    <xdr:to>
      <xdr:col>12</xdr:col>
      <xdr:colOff>561975</xdr:colOff>
      <xdr:row>58</xdr:row>
      <xdr:rowOff>132707</xdr:rowOff>
    </xdr:to>
    <xdr:sp macro="" textlink="">
      <xdr:nvSpPr>
        <xdr:cNvPr id="353" name="フローチャート : 判断 352"/>
        <xdr:cNvSpPr/>
      </xdr:nvSpPr>
      <xdr:spPr>
        <a:xfrm>
          <a:off x="8699500" y="9975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123834</xdr:rowOff>
    </xdr:from>
    <xdr:ext cx="534377" cy="259045"/>
    <xdr:sp macro="" textlink="">
      <xdr:nvSpPr>
        <xdr:cNvPr id="354" name="テキスト ボックス 353"/>
        <xdr:cNvSpPr txBox="1"/>
      </xdr:nvSpPr>
      <xdr:spPr>
        <a:xfrm>
          <a:off x="8483111" y="1006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57,697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102902</xdr:rowOff>
    </xdr:from>
    <xdr:to>
      <xdr:col>11</xdr:col>
      <xdr:colOff>307975</xdr:colOff>
      <xdr:row>57</xdr:row>
      <xdr:rowOff>115096</xdr:rowOff>
    </xdr:to>
    <xdr:cxnSp macro="">
      <xdr:nvCxnSpPr>
        <xdr:cNvPr id="355" name="直線コネクタ 354"/>
        <xdr:cNvCxnSpPr/>
      </xdr:nvCxnSpPr>
      <xdr:spPr>
        <a:xfrm flipV="1">
          <a:off x="6972300" y="9875552"/>
          <a:ext cx="889000" cy="1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129235</xdr:rowOff>
    </xdr:from>
    <xdr:to>
      <xdr:col>11</xdr:col>
      <xdr:colOff>358775</xdr:colOff>
      <xdr:row>58</xdr:row>
      <xdr:rowOff>59385</xdr:rowOff>
    </xdr:to>
    <xdr:sp macro="" textlink="">
      <xdr:nvSpPr>
        <xdr:cNvPr id="356" name="フローチャート : 判断 355"/>
        <xdr:cNvSpPr/>
      </xdr:nvSpPr>
      <xdr:spPr>
        <a:xfrm>
          <a:off x="7810500" y="99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50512</xdr:rowOff>
    </xdr:from>
    <xdr:ext cx="534377" cy="259045"/>
    <xdr:sp macro="" textlink="">
      <xdr:nvSpPr>
        <xdr:cNvPr id="357" name="テキスト ボックス 356"/>
        <xdr:cNvSpPr txBox="1"/>
      </xdr:nvSpPr>
      <xdr:spPr>
        <a:xfrm>
          <a:off x="7594111" y="99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15343</xdr:rowOff>
    </xdr:from>
    <xdr:to>
      <xdr:col>10</xdr:col>
      <xdr:colOff>155575</xdr:colOff>
      <xdr:row>58</xdr:row>
      <xdr:rowOff>116943</xdr:rowOff>
    </xdr:to>
    <xdr:sp macro="" textlink="">
      <xdr:nvSpPr>
        <xdr:cNvPr id="358" name="フローチャート : 判断 357"/>
        <xdr:cNvSpPr/>
      </xdr:nvSpPr>
      <xdr:spPr>
        <a:xfrm>
          <a:off x="6921500" y="9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108070</xdr:rowOff>
    </xdr:from>
    <xdr:ext cx="534377" cy="259045"/>
    <xdr:sp macro="" textlink="">
      <xdr:nvSpPr>
        <xdr:cNvPr id="359" name="テキスト ボックス 358"/>
        <xdr:cNvSpPr txBox="1"/>
      </xdr:nvSpPr>
      <xdr:spPr>
        <a:xfrm>
          <a:off x="6705111" y="1005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101437</xdr:rowOff>
    </xdr:from>
    <xdr:to>
      <xdr:col>15</xdr:col>
      <xdr:colOff>231775</xdr:colOff>
      <xdr:row>58</xdr:row>
      <xdr:rowOff>31587</xdr:rowOff>
    </xdr:to>
    <xdr:sp macro="" textlink="">
      <xdr:nvSpPr>
        <xdr:cNvPr id="365" name="円/楕円 364"/>
        <xdr:cNvSpPr/>
      </xdr:nvSpPr>
      <xdr:spPr>
        <a:xfrm>
          <a:off x="10426700" y="987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124314</xdr:rowOff>
    </xdr:from>
    <xdr:ext cx="534377" cy="259045"/>
    <xdr:sp macro="" textlink="">
      <xdr:nvSpPr>
        <xdr:cNvPr id="366" name="普通建設事業費該当値テキスト"/>
        <xdr:cNvSpPr txBox="1"/>
      </xdr:nvSpPr>
      <xdr:spPr>
        <a:xfrm>
          <a:off x="10528300" y="972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88,661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98769</xdr:rowOff>
    </xdr:from>
    <xdr:to>
      <xdr:col>14</xdr:col>
      <xdr:colOff>79375</xdr:colOff>
      <xdr:row>58</xdr:row>
      <xdr:rowOff>28919</xdr:rowOff>
    </xdr:to>
    <xdr:sp macro="" textlink="">
      <xdr:nvSpPr>
        <xdr:cNvPr id="367" name="円/楕円 366"/>
        <xdr:cNvSpPr/>
      </xdr:nvSpPr>
      <xdr:spPr>
        <a:xfrm>
          <a:off x="9588500" y="987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45446</xdr:rowOff>
    </xdr:from>
    <xdr:ext cx="534377" cy="259045"/>
    <xdr:sp macro="" textlink="">
      <xdr:nvSpPr>
        <xdr:cNvPr id="368" name="テキスト ボックス 367"/>
        <xdr:cNvSpPr txBox="1"/>
      </xdr:nvSpPr>
      <xdr:spPr>
        <a:xfrm>
          <a:off x="9372111" y="964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89,478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105349</xdr:rowOff>
    </xdr:from>
    <xdr:to>
      <xdr:col>12</xdr:col>
      <xdr:colOff>561975</xdr:colOff>
      <xdr:row>58</xdr:row>
      <xdr:rowOff>35499</xdr:rowOff>
    </xdr:to>
    <xdr:sp macro="" textlink="">
      <xdr:nvSpPr>
        <xdr:cNvPr id="369" name="円/楕円 368"/>
        <xdr:cNvSpPr/>
      </xdr:nvSpPr>
      <xdr:spPr>
        <a:xfrm>
          <a:off x="8699500" y="987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52026</xdr:rowOff>
    </xdr:from>
    <xdr:ext cx="534377" cy="259045"/>
    <xdr:sp macro="" textlink="">
      <xdr:nvSpPr>
        <xdr:cNvPr id="370" name="テキスト ボックス 369"/>
        <xdr:cNvSpPr txBox="1"/>
      </xdr:nvSpPr>
      <xdr:spPr>
        <a:xfrm>
          <a:off x="8483111" y="965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87,463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52102</xdr:rowOff>
    </xdr:from>
    <xdr:to>
      <xdr:col>11</xdr:col>
      <xdr:colOff>358775</xdr:colOff>
      <xdr:row>57</xdr:row>
      <xdr:rowOff>153702</xdr:rowOff>
    </xdr:to>
    <xdr:sp macro="" textlink="">
      <xdr:nvSpPr>
        <xdr:cNvPr id="371" name="円/楕円 370"/>
        <xdr:cNvSpPr/>
      </xdr:nvSpPr>
      <xdr:spPr>
        <a:xfrm>
          <a:off x="7810500" y="98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170229</xdr:rowOff>
    </xdr:from>
    <xdr:ext cx="599010" cy="259045"/>
    <xdr:sp macro="" textlink="">
      <xdr:nvSpPr>
        <xdr:cNvPr id="372" name="テキスト ボックス 371"/>
        <xdr:cNvSpPr txBox="1"/>
      </xdr:nvSpPr>
      <xdr:spPr>
        <a:xfrm>
          <a:off x="7561794" y="959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103,768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64296</xdr:rowOff>
    </xdr:from>
    <xdr:to>
      <xdr:col>10</xdr:col>
      <xdr:colOff>155575</xdr:colOff>
      <xdr:row>57</xdr:row>
      <xdr:rowOff>165896</xdr:rowOff>
    </xdr:to>
    <xdr:sp macro="" textlink="">
      <xdr:nvSpPr>
        <xdr:cNvPr id="373" name="円/楕円 372"/>
        <xdr:cNvSpPr/>
      </xdr:nvSpPr>
      <xdr:spPr>
        <a:xfrm>
          <a:off x="6921500" y="983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10973</xdr:rowOff>
    </xdr:from>
    <xdr:ext cx="599010" cy="259045"/>
    <xdr:sp macro="" textlink="">
      <xdr:nvSpPr>
        <xdr:cNvPr id="374" name="テキスト ボックス 373"/>
        <xdr:cNvSpPr txBox="1"/>
      </xdr:nvSpPr>
      <xdr:spPr>
        <a:xfrm>
          <a:off x="6672794" y="961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76450</xdr:rowOff>
    </xdr:from>
    <xdr:to>
      <xdr:col>15</xdr:col>
      <xdr:colOff>180340</xdr:colOff>
      <xdr:row>79</xdr:row>
      <xdr:rowOff>43848</xdr:rowOff>
    </xdr:to>
    <xdr:cxnSp macro="">
      <xdr:nvCxnSpPr>
        <xdr:cNvPr id="398" name="直線コネクタ 397"/>
        <xdr:cNvCxnSpPr/>
      </xdr:nvCxnSpPr>
      <xdr:spPr>
        <a:xfrm flipV="1">
          <a:off x="10475595" y="12249400"/>
          <a:ext cx="1270" cy="1338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47675</xdr:rowOff>
    </xdr:from>
    <xdr:ext cx="378565" cy="259045"/>
    <xdr:sp macro="" textlink="">
      <xdr:nvSpPr>
        <xdr:cNvPr id="399" name="普通建設事業費 （ うち新規整備　）最小値テキスト"/>
        <xdr:cNvSpPr txBox="1"/>
      </xdr:nvSpPr>
      <xdr:spPr>
        <a:xfrm>
          <a:off x="10528300" y="135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0" name="直線コネクタ 399"/>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23127</xdr:rowOff>
    </xdr:from>
    <xdr:ext cx="599010" cy="259045"/>
    <xdr:sp macro="" textlink="">
      <xdr:nvSpPr>
        <xdr:cNvPr id="401" name="普通建設事業費 （ うち新規整備　）最大値テキスト"/>
        <xdr:cNvSpPr txBox="1"/>
      </xdr:nvSpPr>
      <xdr:spPr>
        <a:xfrm>
          <a:off x="10528300" y="1202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351,601</a:t>
          </a:r>
          <a:endParaRPr kumimoji="1" lang="ja-JP" altLang="en-US" sz="1000" b="1">
            <a:latin typeface="ＭＳ Ｐゴシック"/>
          </a:endParaRPr>
        </a:p>
      </xdr:txBody>
    </xdr:sp>
    <xdr:clientData/>
  </xdr:oneCellAnchor>
  <xdr:twoCellAnchor>
    <xdr:from>
      <xdr:col>15</xdr:col>
      <xdr:colOff>92075</xdr:colOff>
      <xdr:row>71</xdr:row>
      <xdr:rowOff>76450</xdr:rowOff>
    </xdr:from>
    <xdr:to>
      <xdr:col>15</xdr:col>
      <xdr:colOff>269875</xdr:colOff>
      <xdr:row>71</xdr:row>
      <xdr:rowOff>76450</xdr:rowOff>
    </xdr:to>
    <xdr:cxnSp macro="">
      <xdr:nvCxnSpPr>
        <xdr:cNvPr id="402" name="直線コネクタ 401"/>
        <xdr:cNvCxnSpPr/>
      </xdr:nvCxnSpPr>
      <xdr:spPr>
        <a:xfrm>
          <a:off x="10388600" y="1224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88920</xdr:rowOff>
    </xdr:from>
    <xdr:to>
      <xdr:col>15</xdr:col>
      <xdr:colOff>180975</xdr:colOff>
      <xdr:row>78</xdr:row>
      <xdr:rowOff>125564</xdr:rowOff>
    </xdr:to>
    <xdr:cxnSp macro="">
      <xdr:nvCxnSpPr>
        <xdr:cNvPr id="403" name="直線コネクタ 402"/>
        <xdr:cNvCxnSpPr/>
      </xdr:nvCxnSpPr>
      <xdr:spPr>
        <a:xfrm>
          <a:off x="9639300" y="13290570"/>
          <a:ext cx="838200" cy="20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90823</xdr:rowOff>
    </xdr:from>
    <xdr:ext cx="534377" cy="259045"/>
    <xdr:sp macro="" textlink="">
      <xdr:nvSpPr>
        <xdr:cNvPr id="404" name="普通建設事業費 （ うち新規整備　）平均値テキスト"/>
        <xdr:cNvSpPr txBox="1"/>
      </xdr:nvSpPr>
      <xdr:spPr>
        <a:xfrm>
          <a:off x="10528300" y="13463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13,833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112396</xdr:rowOff>
    </xdr:from>
    <xdr:to>
      <xdr:col>15</xdr:col>
      <xdr:colOff>231775</xdr:colOff>
      <xdr:row>79</xdr:row>
      <xdr:rowOff>42546</xdr:rowOff>
    </xdr:to>
    <xdr:sp macro="" textlink="">
      <xdr:nvSpPr>
        <xdr:cNvPr id="405" name="フローチャート : 判断 404"/>
        <xdr:cNvSpPr/>
      </xdr:nvSpPr>
      <xdr:spPr>
        <a:xfrm>
          <a:off x="10426700" y="134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88920</xdr:rowOff>
    </xdr:from>
    <xdr:to>
      <xdr:col>14</xdr:col>
      <xdr:colOff>28575</xdr:colOff>
      <xdr:row>78</xdr:row>
      <xdr:rowOff>45582</xdr:rowOff>
    </xdr:to>
    <xdr:cxnSp macro="">
      <xdr:nvCxnSpPr>
        <xdr:cNvPr id="406" name="直線コネクタ 405"/>
        <xdr:cNvCxnSpPr/>
      </xdr:nvCxnSpPr>
      <xdr:spPr>
        <a:xfrm flipV="1">
          <a:off x="8750300" y="13290570"/>
          <a:ext cx="889000" cy="12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56896</xdr:rowOff>
    </xdr:from>
    <xdr:to>
      <xdr:col>14</xdr:col>
      <xdr:colOff>79375</xdr:colOff>
      <xdr:row>78</xdr:row>
      <xdr:rowOff>158496</xdr:rowOff>
    </xdr:to>
    <xdr:sp macro="" textlink="">
      <xdr:nvSpPr>
        <xdr:cNvPr id="407" name="フローチャート : 判断 406"/>
        <xdr:cNvSpPr/>
      </xdr:nvSpPr>
      <xdr:spPr>
        <a:xfrm>
          <a:off x="95885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149623</xdr:rowOff>
    </xdr:from>
    <xdr:ext cx="534377" cy="259045"/>
    <xdr:sp macro="" textlink="">
      <xdr:nvSpPr>
        <xdr:cNvPr id="408" name="テキスト ボックス 407"/>
        <xdr:cNvSpPr txBox="1"/>
      </xdr:nvSpPr>
      <xdr:spPr>
        <a:xfrm>
          <a:off x="9372111" y="135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85753</xdr:rowOff>
    </xdr:from>
    <xdr:to>
      <xdr:col>12</xdr:col>
      <xdr:colOff>561975</xdr:colOff>
      <xdr:row>79</xdr:row>
      <xdr:rowOff>15903</xdr:rowOff>
    </xdr:to>
    <xdr:sp macro="" textlink="">
      <xdr:nvSpPr>
        <xdr:cNvPr id="409" name="フローチャート : 判断 408"/>
        <xdr:cNvSpPr/>
      </xdr:nvSpPr>
      <xdr:spPr>
        <a:xfrm>
          <a:off x="8699500" y="1345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7030</xdr:rowOff>
    </xdr:from>
    <xdr:ext cx="534377" cy="259045"/>
    <xdr:sp macro="" textlink="">
      <xdr:nvSpPr>
        <xdr:cNvPr id="410" name="テキスト ボックス 409"/>
        <xdr:cNvSpPr txBox="1"/>
      </xdr:nvSpPr>
      <xdr:spPr>
        <a:xfrm>
          <a:off x="8483111" y="135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20,826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74764</xdr:rowOff>
    </xdr:from>
    <xdr:to>
      <xdr:col>15</xdr:col>
      <xdr:colOff>231775</xdr:colOff>
      <xdr:row>79</xdr:row>
      <xdr:rowOff>4914</xdr:rowOff>
    </xdr:to>
    <xdr:sp macro="" textlink="">
      <xdr:nvSpPr>
        <xdr:cNvPr id="416" name="円/楕円 415"/>
        <xdr:cNvSpPr/>
      </xdr:nvSpPr>
      <xdr:spPr>
        <a:xfrm>
          <a:off x="10426700" y="1344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34141</xdr:rowOff>
    </xdr:from>
    <xdr:ext cx="534377" cy="259045"/>
    <xdr:sp macro="" textlink="">
      <xdr:nvSpPr>
        <xdr:cNvPr id="417" name="普通建設事業費 （ うち新規整備　）該当値テキスト"/>
        <xdr:cNvSpPr txBox="1"/>
      </xdr:nvSpPr>
      <xdr:spPr>
        <a:xfrm>
          <a:off x="10528300" y="1323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23,710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38120</xdr:rowOff>
    </xdr:from>
    <xdr:to>
      <xdr:col>14</xdr:col>
      <xdr:colOff>79375</xdr:colOff>
      <xdr:row>77</xdr:row>
      <xdr:rowOff>139720</xdr:rowOff>
    </xdr:to>
    <xdr:sp macro="" textlink="">
      <xdr:nvSpPr>
        <xdr:cNvPr id="418" name="円/楕円 417"/>
        <xdr:cNvSpPr/>
      </xdr:nvSpPr>
      <xdr:spPr>
        <a:xfrm>
          <a:off x="9588500" y="1323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156247</xdr:rowOff>
    </xdr:from>
    <xdr:ext cx="534377" cy="259045"/>
    <xdr:sp macro="" textlink="">
      <xdr:nvSpPr>
        <xdr:cNvPr id="419" name="テキスト ボックス 418"/>
        <xdr:cNvSpPr txBox="1"/>
      </xdr:nvSpPr>
      <xdr:spPr>
        <a:xfrm>
          <a:off x="9372111" y="1301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78,328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166232</xdr:rowOff>
    </xdr:from>
    <xdr:to>
      <xdr:col>12</xdr:col>
      <xdr:colOff>561975</xdr:colOff>
      <xdr:row>78</xdr:row>
      <xdr:rowOff>96382</xdr:rowOff>
    </xdr:to>
    <xdr:sp macro="" textlink="">
      <xdr:nvSpPr>
        <xdr:cNvPr id="420" name="円/楕円 419"/>
        <xdr:cNvSpPr/>
      </xdr:nvSpPr>
      <xdr:spPr>
        <a:xfrm>
          <a:off x="8699500" y="1336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112909</xdr:rowOff>
    </xdr:from>
    <xdr:ext cx="534377" cy="259045"/>
    <xdr:sp macro="" textlink="">
      <xdr:nvSpPr>
        <xdr:cNvPr id="421" name="テキスト ボックス 420"/>
        <xdr:cNvSpPr txBox="1"/>
      </xdr:nvSpPr>
      <xdr:spPr>
        <a:xfrm>
          <a:off x="8483111" y="1314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44,703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7" name="テキスト ボックス 43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9" name="テキスト ボックス 43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49568</xdr:rowOff>
    </xdr:from>
    <xdr:to>
      <xdr:col>15</xdr:col>
      <xdr:colOff>180340</xdr:colOff>
      <xdr:row>98</xdr:row>
      <xdr:rowOff>55042</xdr:rowOff>
    </xdr:to>
    <xdr:cxnSp macro="">
      <xdr:nvCxnSpPr>
        <xdr:cNvPr id="445" name="直線コネクタ 444"/>
        <xdr:cNvCxnSpPr/>
      </xdr:nvCxnSpPr>
      <xdr:spPr>
        <a:xfrm flipV="1">
          <a:off x="10475595" y="15651518"/>
          <a:ext cx="1270" cy="1205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58869</xdr:rowOff>
    </xdr:from>
    <xdr:ext cx="534377" cy="259045"/>
    <xdr:sp macro="" textlink="">
      <xdr:nvSpPr>
        <xdr:cNvPr id="446" name="普通建設事業費 （ うち更新整備　）最小値テキスト"/>
        <xdr:cNvSpPr txBox="1"/>
      </xdr:nvSpPr>
      <xdr:spPr>
        <a:xfrm>
          <a:off x="10528300" y="1686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12,666</a:t>
          </a:r>
          <a:endParaRPr kumimoji="1" lang="ja-JP" altLang="en-US" sz="1000" b="1">
            <a:latin typeface="ＭＳ Ｐゴシック"/>
          </a:endParaRPr>
        </a:p>
      </xdr:txBody>
    </xdr:sp>
    <xdr:clientData/>
  </xdr:oneCellAnchor>
  <xdr:twoCellAnchor>
    <xdr:from>
      <xdr:col>15</xdr:col>
      <xdr:colOff>92075</xdr:colOff>
      <xdr:row>98</xdr:row>
      <xdr:rowOff>55042</xdr:rowOff>
    </xdr:from>
    <xdr:to>
      <xdr:col>15</xdr:col>
      <xdr:colOff>269875</xdr:colOff>
      <xdr:row>98</xdr:row>
      <xdr:rowOff>55042</xdr:rowOff>
    </xdr:to>
    <xdr:cxnSp macro="">
      <xdr:nvCxnSpPr>
        <xdr:cNvPr id="447" name="直線コネクタ 446"/>
        <xdr:cNvCxnSpPr/>
      </xdr:nvCxnSpPr>
      <xdr:spPr>
        <a:xfrm>
          <a:off x="10388600" y="1685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167695</xdr:rowOff>
    </xdr:from>
    <xdr:ext cx="599010" cy="259045"/>
    <xdr:sp macro="" textlink="">
      <xdr:nvSpPr>
        <xdr:cNvPr id="448" name="普通建設事業費 （ うち更新整備　）最大値テキスト"/>
        <xdr:cNvSpPr txBox="1"/>
      </xdr:nvSpPr>
      <xdr:spPr>
        <a:xfrm>
          <a:off x="10528300" y="15426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107,597</a:t>
          </a:r>
          <a:endParaRPr kumimoji="1" lang="ja-JP" altLang="en-US" sz="1000" b="1">
            <a:latin typeface="ＭＳ Ｐゴシック"/>
          </a:endParaRPr>
        </a:p>
      </xdr:txBody>
    </xdr:sp>
    <xdr:clientData/>
  </xdr:oneCellAnchor>
  <xdr:twoCellAnchor>
    <xdr:from>
      <xdr:col>15</xdr:col>
      <xdr:colOff>92075</xdr:colOff>
      <xdr:row>91</xdr:row>
      <xdr:rowOff>49568</xdr:rowOff>
    </xdr:from>
    <xdr:to>
      <xdr:col>15</xdr:col>
      <xdr:colOff>269875</xdr:colOff>
      <xdr:row>91</xdr:row>
      <xdr:rowOff>49568</xdr:rowOff>
    </xdr:to>
    <xdr:cxnSp macro="">
      <xdr:nvCxnSpPr>
        <xdr:cNvPr id="449" name="直線コネクタ 448"/>
        <xdr:cNvCxnSpPr/>
      </xdr:nvCxnSpPr>
      <xdr:spPr>
        <a:xfrm>
          <a:off x="10388600" y="15651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54318</xdr:rowOff>
    </xdr:from>
    <xdr:to>
      <xdr:col>15</xdr:col>
      <xdr:colOff>180975</xdr:colOff>
      <xdr:row>98</xdr:row>
      <xdr:rowOff>161328</xdr:rowOff>
    </xdr:to>
    <xdr:cxnSp macro="">
      <xdr:nvCxnSpPr>
        <xdr:cNvPr id="450" name="直線コネクタ 449"/>
        <xdr:cNvCxnSpPr/>
      </xdr:nvCxnSpPr>
      <xdr:spPr>
        <a:xfrm flipV="1">
          <a:off x="9639300" y="16342068"/>
          <a:ext cx="838200" cy="62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86389</xdr:rowOff>
    </xdr:from>
    <xdr:ext cx="534377" cy="259045"/>
    <xdr:sp macro="" textlink="">
      <xdr:nvSpPr>
        <xdr:cNvPr id="451" name="普通建設事業費 （ うち更新整備　）平均値テキスト"/>
        <xdr:cNvSpPr txBox="1"/>
      </xdr:nvSpPr>
      <xdr:spPr>
        <a:xfrm>
          <a:off x="10528300" y="16374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107962</xdr:rowOff>
    </xdr:from>
    <xdr:to>
      <xdr:col>15</xdr:col>
      <xdr:colOff>231775</xdr:colOff>
      <xdr:row>96</xdr:row>
      <xdr:rowOff>38112</xdr:rowOff>
    </xdr:to>
    <xdr:sp macro="" textlink="">
      <xdr:nvSpPr>
        <xdr:cNvPr id="452" name="フローチャート : 判断 451"/>
        <xdr:cNvSpPr/>
      </xdr:nvSpPr>
      <xdr:spPr>
        <a:xfrm>
          <a:off x="10426700" y="1639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89560</xdr:rowOff>
    </xdr:from>
    <xdr:to>
      <xdr:col>14</xdr:col>
      <xdr:colOff>28575</xdr:colOff>
      <xdr:row>98</xdr:row>
      <xdr:rowOff>161328</xdr:rowOff>
    </xdr:to>
    <xdr:cxnSp macro="">
      <xdr:nvCxnSpPr>
        <xdr:cNvPr id="453" name="直線コネクタ 452"/>
        <xdr:cNvCxnSpPr/>
      </xdr:nvCxnSpPr>
      <xdr:spPr>
        <a:xfrm>
          <a:off x="8750300" y="16548760"/>
          <a:ext cx="889000" cy="4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152400</xdr:rowOff>
    </xdr:from>
    <xdr:to>
      <xdr:col>14</xdr:col>
      <xdr:colOff>79375</xdr:colOff>
      <xdr:row>97</xdr:row>
      <xdr:rowOff>82550</xdr:rowOff>
    </xdr:to>
    <xdr:sp macro="" textlink="">
      <xdr:nvSpPr>
        <xdr:cNvPr id="454" name="フローチャート : 判断 453"/>
        <xdr:cNvSpPr/>
      </xdr:nvSpPr>
      <xdr:spPr>
        <a:xfrm>
          <a:off x="9588500" y="1661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99077</xdr:rowOff>
    </xdr:from>
    <xdr:ext cx="534377" cy="259045"/>
    <xdr:sp macro="" textlink="">
      <xdr:nvSpPr>
        <xdr:cNvPr id="455" name="テキスト ボックス 454"/>
        <xdr:cNvSpPr txBox="1"/>
      </xdr:nvSpPr>
      <xdr:spPr>
        <a:xfrm>
          <a:off x="9372111" y="163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121171</xdr:rowOff>
    </xdr:from>
    <xdr:to>
      <xdr:col>12</xdr:col>
      <xdr:colOff>561975</xdr:colOff>
      <xdr:row>97</xdr:row>
      <xdr:rowOff>51321</xdr:rowOff>
    </xdr:to>
    <xdr:sp macro="" textlink="">
      <xdr:nvSpPr>
        <xdr:cNvPr id="456" name="フローチャート : 判断 455"/>
        <xdr:cNvSpPr/>
      </xdr:nvSpPr>
      <xdr:spPr>
        <a:xfrm>
          <a:off x="8699500" y="1658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42448</xdr:rowOff>
    </xdr:from>
    <xdr:ext cx="534377" cy="259045"/>
    <xdr:sp macro="" textlink="">
      <xdr:nvSpPr>
        <xdr:cNvPr id="457" name="テキスト ボックス 456"/>
        <xdr:cNvSpPr txBox="1"/>
      </xdr:nvSpPr>
      <xdr:spPr>
        <a:xfrm>
          <a:off x="8483111" y="1667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30,459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3518</xdr:rowOff>
    </xdr:from>
    <xdr:to>
      <xdr:col>15</xdr:col>
      <xdr:colOff>231775</xdr:colOff>
      <xdr:row>95</xdr:row>
      <xdr:rowOff>105118</xdr:rowOff>
    </xdr:to>
    <xdr:sp macro="" textlink="">
      <xdr:nvSpPr>
        <xdr:cNvPr id="463" name="円/楕円 462"/>
        <xdr:cNvSpPr/>
      </xdr:nvSpPr>
      <xdr:spPr>
        <a:xfrm>
          <a:off x="10426700" y="1629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26395</xdr:rowOff>
    </xdr:from>
    <xdr:ext cx="534377" cy="259045"/>
    <xdr:sp macro="" textlink="">
      <xdr:nvSpPr>
        <xdr:cNvPr id="464" name="普通建設事業費 （ うち更新整備　）該当値テキスト"/>
        <xdr:cNvSpPr txBox="1"/>
      </xdr:nvSpPr>
      <xdr:spPr>
        <a:xfrm>
          <a:off x="10528300" y="1614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53,223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110528</xdr:rowOff>
    </xdr:from>
    <xdr:to>
      <xdr:col>14</xdr:col>
      <xdr:colOff>79375</xdr:colOff>
      <xdr:row>99</xdr:row>
      <xdr:rowOff>40678</xdr:rowOff>
    </xdr:to>
    <xdr:sp macro="" textlink="">
      <xdr:nvSpPr>
        <xdr:cNvPr id="465" name="円/楕円 464"/>
        <xdr:cNvSpPr/>
      </xdr:nvSpPr>
      <xdr:spPr>
        <a:xfrm>
          <a:off x="9588500" y="1691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31805</xdr:rowOff>
    </xdr:from>
    <xdr:ext cx="469744" cy="259045"/>
    <xdr:sp macro="" textlink="">
      <xdr:nvSpPr>
        <xdr:cNvPr id="466" name="テキスト ボックス 465"/>
        <xdr:cNvSpPr txBox="1"/>
      </xdr:nvSpPr>
      <xdr:spPr>
        <a:xfrm>
          <a:off x="9404427" y="1700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38760</xdr:rowOff>
    </xdr:from>
    <xdr:to>
      <xdr:col>12</xdr:col>
      <xdr:colOff>561975</xdr:colOff>
      <xdr:row>96</xdr:row>
      <xdr:rowOff>140360</xdr:rowOff>
    </xdr:to>
    <xdr:sp macro="" textlink="">
      <xdr:nvSpPr>
        <xdr:cNvPr id="467" name="円/楕円 466"/>
        <xdr:cNvSpPr/>
      </xdr:nvSpPr>
      <xdr:spPr>
        <a:xfrm>
          <a:off x="8699500" y="1649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156887</xdr:rowOff>
    </xdr:from>
    <xdr:ext cx="534377" cy="259045"/>
    <xdr:sp macro="" textlink="">
      <xdr:nvSpPr>
        <xdr:cNvPr id="468" name="テキスト ボックス 467"/>
        <xdr:cNvSpPr txBox="1"/>
      </xdr:nvSpPr>
      <xdr:spPr>
        <a:xfrm>
          <a:off x="8483111" y="1627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9" name="直線コネクタ 47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0" name="テキスト ボックス 47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1" name="直線コネクタ 48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2" name="テキスト ボックス 48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3" name="直線コネクタ 48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4" name="テキスト ボックス 48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5" name="直線コネクタ 48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6" name="テキスト ボックス 48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7" name="直線コネクタ 48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88" name="テキスト ボックス 48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9" name="直線コネクタ 48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0" name="テキスト ボックス 48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2" name="テキスト ボックス 49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144582</xdr:rowOff>
    </xdr:from>
    <xdr:to>
      <xdr:col>23</xdr:col>
      <xdr:colOff>516889</xdr:colOff>
      <xdr:row>39</xdr:row>
      <xdr:rowOff>98878</xdr:rowOff>
    </xdr:to>
    <xdr:cxnSp macro="">
      <xdr:nvCxnSpPr>
        <xdr:cNvPr id="494" name="直線コネクタ 493"/>
        <xdr:cNvCxnSpPr/>
      </xdr:nvCxnSpPr>
      <xdr:spPr>
        <a:xfrm flipV="1">
          <a:off x="16317595" y="5288082"/>
          <a:ext cx="1269" cy="149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6" name="直線コネクタ 49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91259</xdr:rowOff>
    </xdr:from>
    <xdr:ext cx="534377" cy="259045"/>
    <xdr:sp macro="" textlink="">
      <xdr:nvSpPr>
        <xdr:cNvPr id="497" name="災害復旧事業費最大値テキスト"/>
        <xdr:cNvSpPr txBox="1"/>
      </xdr:nvSpPr>
      <xdr:spPr>
        <a:xfrm>
          <a:off x="16370300" y="506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30</xdr:row>
      <xdr:rowOff>144582</xdr:rowOff>
    </xdr:from>
    <xdr:to>
      <xdr:col>23</xdr:col>
      <xdr:colOff>606425</xdr:colOff>
      <xdr:row>30</xdr:row>
      <xdr:rowOff>144582</xdr:rowOff>
    </xdr:to>
    <xdr:cxnSp macro="">
      <xdr:nvCxnSpPr>
        <xdr:cNvPr id="498" name="直線コネクタ 497"/>
        <xdr:cNvCxnSpPr/>
      </xdr:nvCxnSpPr>
      <xdr:spPr>
        <a:xfrm>
          <a:off x="16230600" y="528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47737</xdr:rowOff>
    </xdr:from>
    <xdr:to>
      <xdr:col>23</xdr:col>
      <xdr:colOff>517525</xdr:colOff>
      <xdr:row>39</xdr:row>
      <xdr:rowOff>57845</xdr:rowOff>
    </xdr:to>
    <xdr:cxnSp macro="">
      <xdr:nvCxnSpPr>
        <xdr:cNvPr id="499" name="直線コネクタ 498"/>
        <xdr:cNvCxnSpPr/>
      </xdr:nvCxnSpPr>
      <xdr:spPr>
        <a:xfrm flipV="1">
          <a:off x="15481300" y="6734287"/>
          <a:ext cx="838200" cy="1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170658</xdr:rowOff>
    </xdr:from>
    <xdr:ext cx="469744" cy="259045"/>
    <xdr:sp macro="" textlink="">
      <xdr:nvSpPr>
        <xdr:cNvPr id="500" name="災害復旧事業費平均値テキスト"/>
        <xdr:cNvSpPr txBox="1"/>
      </xdr:nvSpPr>
      <xdr:spPr>
        <a:xfrm>
          <a:off x="16370300" y="6514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147781</xdr:rowOff>
    </xdr:from>
    <xdr:to>
      <xdr:col>23</xdr:col>
      <xdr:colOff>568325</xdr:colOff>
      <xdr:row>39</xdr:row>
      <xdr:rowOff>77931</xdr:rowOff>
    </xdr:to>
    <xdr:sp macro="" textlink="">
      <xdr:nvSpPr>
        <xdr:cNvPr id="501" name="フローチャート : 判断 500"/>
        <xdr:cNvSpPr/>
      </xdr:nvSpPr>
      <xdr:spPr>
        <a:xfrm>
          <a:off x="16268700" y="666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56751</xdr:rowOff>
    </xdr:from>
    <xdr:to>
      <xdr:col>22</xdr:col>
      <xdr:colOff>365125</xdr:colOff>
      <xdr:row>39</xdr:row>
      <xdr:rowOff>57845</xdr:rowOff>
    </xdr:to>
    <xdr:cxnSp macro="">
      <xdr:nvCxnSpPr>
        <xdr:cNvPr id="502" name="直線コネクタ 501"/>
        <xdr:cNvCxnSpPr/>
      </xdr:nvCxnSpPr>
      <xdr:spPr>
        <a:xfrm>
          <a:off x="14592300" y="6743301"/>
          <a:ext cx="889000" cy="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163668</xdr:rowOff>
    </xdr:from>
    <xdr:to>
      <xdr:col>22</xdr:col>
      <xdr:colOff>415925</xdr:colOff>
      <xdr:row>39</xdr:row>
      <xdr:rowOff>93818</xdr:rowOff>
    </xdr:to>
    <xdr:sp macro="" textlink="">
      <xdr:nvSpPr>
        <xdr:cNvPr id="503" name="フローチャート : 判断 502"/>
        <xdr:cNvSpPr/>
      </xdr:nvSpPr>
      <xdr:spPr>
        <a:xfrm>
          <a:off x="15430500" y="66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110346</xdr:rowOff>
    </xdr:from>
    <xdr:ext cx="469744" cy="259045"/>
    <xdr:sp macro="" textlink="">
      <xdr:nvSpPr>
        <xdr:cNvPr id="504" name="テキスト ボックス 503"/>
        <xdr:cNvSpPr txBox="1"/>
      </xdr:nvSpPr>
      <xdr:spPr>
        <a:xfrm>
          <a:off x="15246427" y="645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123730</xdr:rowOff>
    </xdr:from>
    <xdr:to>
      <xdr:col>21</xdr:col>
      <xdr:colOff>161925</xdr:colOff>
      <xdr:row>39</xdr:row>
      <xdr:rowOff>56751</xdr:rowOff>
    </xdr:to>
    <xdr:cxnSp macro="">
      <xdr:nvCxnSpPr>
        <xdr:cNvPr id="505" name="直線コネクタ 504"/>
        <xdr:cNvCxnSpPr/>
      </xdr:nvCxnSpPr>
      <xdr:spPr>
        <a:xfrm>
          <a:off x="13703300" y="6638830"/>
          <a:ext cx="889000" cy="10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16744</xdr:rowOff>
    </xdr:from>
    <xdr:to>
      <xdr:col>21</xdr:col>
      <xdr:colOff>212725</xdr:colOff>
      <xdr:row>39</xdr:row>
      <xdr:rowOff>118344</xdr:rowOff>
    </xdr:to>
    <xdr:sp macro="" textlink="">
      <xdr:nvSpPr>
        <xdr:cNvPr id="506" name="フローチャート : 判断 505"/>
        <xdr:cNvSpPr/>
      </xdr:nvSpPr>
      <xdr:spPr>
        <a:xfrm>
          <a:off x="14541500" y="670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109471</xdr:rowOff>
    </xdr:from>
    <xdr:ext cx="469744" cy="259045"/>
    <xdr:sp macro="" textlink="">
      <xdr:nvSpPr>
        <xdr:cNvPr id="507" name="テキスト ボックス 506"/>
        <xdr:cNvSpPr txBox="1"/>
      </xdr:nvSpPr>
      <xdr:spPr>
        <a:xfrm>
          <a:off x="14357427" y="67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98438</xdr:rowOff>
    </xdr:from>
    <xdr:to>
      <xdr:col>19</xdr:col>
      <xdr:colOff>644525</xdr:colOff>
      <xdr:row>38</xdr:row>
      <xdr:rowOff>123730</xdr:rowOff>
    </xdr:to>
    <xdr:cxnSp macro="">
      <xdr:nvCxnSpPr>
        <xdr:cNvPr id="508" name="直線コネクタ 507"/>
        <xdr:cNvCxnSpPr/>
      </xdr:nvCxnSpPr>
      <xdr:spPr>
        <a:xfrm>
          <a:off x="12814300" y="6442088"/>
          <a:ext cx="889000" cy="19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8613</xdr:rowOff>
    </xdr:from>
    <xdr:to>
      <xdr:col>20</xdr:col>
      <xdr:colOff>9525</xdr:colOff>
      <xdr:row>39</xdr:row>
      <xdr:rowOff>110213</xdr:rowOff>
    </xdr:to>
    <xdr:sp macro="" textlink="">
      <xdr:nvSpPr>
        <xdr:cNvPr id="509" name="フローチャート : 判断 508"/>
        <xdr:cNvSpPr/>
      </xdr:nvSpPr>
      <xdr:spPr>
        <a:xfrm>
          <a:off x="13652500" y="669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101340</xdr:rowOff>
    </xdr:from>
    <xdr:ext cx="469744" cy="259045"/>
    <xdr:sp macro="" textlink="">
      <xdr:nvSpPr>
        <xdr:cNvPr id="510" name="テキスト ボックス 509"/>
        <xdr:cNvSpPr txBox="1"/>
      </xdr:nvSpPr>
      <xdr:spPr>
        <a:xfrm>
          <a:off x="13468427" y="678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115140</xdr:rowOff>
    </xdr:from>
    <xdr:to>
      <xdr:col>18</xdr:col>
      <xdr:colOff>492125</xdr:colOff>
      <xdr:row>39</xdr:row>
      <xdr:rowOff>45290</xdr:rowOff>
    </xdr:to>
    <xdr:sp macro="" textlink="">
      <xdr:nvSpPr>
        <xdr:cNvPr id="511" name="フローチャート : 判断 510"/>
        <xdr:cNvSpPr/>
      </xdr:nvSpPr>
      <xdr:spPr>
        <a:xfrm>
          <a:off x="12763500" y="663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36417</xdr:rowOff>
    </xdr:from>
    <xdr:ext cx="469744" cy="259045"/>
    <xdr:sp macro="" textlink="">
      <xdr:nvSpPr>
        <xdr:cNvPr id="512" name="テキスト ボックス 511"/>
        <xdr:cNvSpPr txBox="1"/>
      </xdr:nvSpPr>
      <xdr:spPr>
        <a:xfrm>
          <a:off x="12579427" y="672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168387</xdr:rowOff>
    </xdr:from>
    <xdr:to>
      <xdr:col>23</xdr:col>
      <xdr:colOff>568325</xdr:colOff>
      <xdr:row>39</xdr:row>
      <xdr:rowOff>98537</xdr:rowOff>
    </xdr:to>
    <xdr:sp macro="" textlink="">
      <xdr:nvSpPr>
        <xdr:cNvPr id="518" name="円/楕円 517"/>
        <xdr:cNvSpPr/>
      </xdr:nvSpPr>
      <xdr:spPr>
        <a:xfrm>
          <a:off x="16268700" y="668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126207</xdr:rowOff>
    </xdr:from>
    <xdr:ext cx="469744" cy="259045"/>
    <xdr:sp macro="" textlink="">
      <xdr:nvSpPr>
        <xdr:cNvPr id="519" name="災害復旧事業費該当値テキスト"/>
        <xdr:cNvSpPr txBox="1"/>
      </xdr:nvSpPr>
      <xdr:spPr>
        <a:xfrm>
          <a:off x="16370300" y="664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3,132</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7045</xdr:rowOff>
    </xdr:from>
    <xdr:to>
      <xdr:col>22</xdr:col>
      <xdr:colOff>415925</xdr:colOff>
      <xdr:row>39</xdr:row>
      <xdr:rowOff>108645</xdr:rowOff>
    </xdr:to>
    <xdr:sp macro="" textlink="">
      <xdr:nvSpPr>
        <xdr:cNvPr id="520" name="円/楕円 519"/>
        <xdr:cNvSpPr/>
      </xdr:nvSpPr>
      <xdr:spPr>
        <a:xfrm>
          <a:off x="15430500" y="669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99772</xdr:rowOff>
    </xdr:from>
    <xdr:ext cx="469744" cy="259045"/>
    <xdr:sp macro="" textlink="">
      <xdr:nvSpPr>
        <xdr:cNvPr id="521" name="テキスト ボックス 520"/>
        <xdr:cNvSpPr txBox="1"/>
      </xdr:nvSpPr>
      <xdr:spPr>
        <a:xfrm>
          <a:off x="15246427" y="678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2,513</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5951</xdr:rowOff>
    </xdr:from>
    <xdr:to>
      <xdr:col>21</xdr:col>
      <xdr:colOff>212725</xdr:colOff>
      <xdr:row>39</xdr:row>
      <xdr:rowOff>107551</xdr:rowOff>
    </xdr:to>
    <xdr:sp macro="" textlink="">
      <xdr:nvSpPr>
        <xdr:cNvPr id="522" name="円/楕円 521"/>
        <xdr:cNvSpPr/>
      </xdr:nvSpPr>
      <xdr:spPr>
        <a:xfrm>
          <a:off x="14541500" y="669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124078</xdr:rowOff>
    </xdr:from>
    <xdr:ext cx="469744" cy="259045"/>
    <xdr:sp macro="" textlink="">
      <xdr:nvSpPr>
        <xdr:cNvPr id="523" name="テキスト ボックス 522"/>
        <xdr:cNvSpPr txBox="1"/>
      </xdr:nvSpPr>
      <xdr:spPr>
        <a:xfrm>
          <a:off x="14357427"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72930</xdr:rowOff>
    </xdr:from>
    <xdr:to>
      <xdr:col>20</xdr:col>
      <xdr:colOff>9525</xdr:colOff>
      <xdr:row>39</xdr:row>
      <xdr:rowOff>3080</xdr:rowOff>
    </xdr:to>
    <xdr:sp macro="" textlink="">
      <xdr:nvSpPr>
        <xdr:cNvPr id="524" name="円/楕円 523"/>
        <xdr:cNvSpPr/>
      </xdr:nvSpPr>
      <xdr:spPr>
        <a:xfrm>
          <a:off x="13652500" y="658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19608</xdr:rowOff>
    </xdr:from>
    <xdr:ext cx="469744" cy="259045"/>
    <xdr:sp macro="" textlink="">
      <xdr:nvSpPr>
        <xdr:cNvPr id="525" name="テキスト ボックス 524"/>
        <xdr:cNvSpPr txBox="1"/>
      </xdr:nvSpPr>
      <xdr:spPr>
        <a:xfrm>
          <a:off x="13468427" y="636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47638</xdr:rowOff>
    </xdr:from>
    <xdr:to>
      <xdr:col>18</xdr:col>
      <xdr:colOff>492125</xdr:colOff>
      <xdr:row>37</xdr:row>
      <xdr:rowOff>149238</xdr:rowOff>
    </xdr:to>
    <xdr:sp macro="" textlink="">
      <xdr:nvSpPr>
        <xdr:cNvPr id="526" name="円/楕円 525"/>
        <xdr:cNvSpPr/>
      </xdr:nvSpPr>
      <xdr:spPr>
        <a:xfrm>
          <a:off x="12763500" y="639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165765</xdr:rowOff>
    </xdr:from>
    <xdr:ext cx="534377" cy="259045"/>
    <xdr:sp macro="" textlink="">
      <xdr:nvSpPr>
        <xdr:cNvPr id="527" name="テキスト ボックス 526"/>
        <xdr:cNvSpPr txBox="1"/>
      </xdr:nvSpPr>
      <xdr:spPr>
        <a:xfrm>
          <a:off x="12547111" y="616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38" name="直線コネクタ 53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39" name="テキスト ボックス 53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0" name="直線コネクタ 53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1" name="テキスト ボックス 540"/>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2" name="直線コネクタ 54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3" name="テキスト ボックス 542"/>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4" name="直線コネクタ 54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5" name="テキスト ボックス 544"/>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6" name="直線コネクタ 54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47" name="テキスト ボックス 546"/>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48" name="直線コネクタ 54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49" name="テキスト ボックス 548"/>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1" name="テキスト ボックス 55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3" name="直線コネクタ 552"/>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4"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5" name="直線コネクタ 554"/>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6"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7" name="直線コネクタ 556"/>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58" name="直線コネクタ 557"/>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59"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0" name="フローチャート : 判断 559"/>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1" name="直線コネクタ 560"/>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50</xdr:row>
      <xdr:rowOff>121557</xdr:rowOff>
    </xdr:from>
    <xdr:to>
      <xdr:col>22</xdr:col>
      <xdr:colOff>415925</xdr:colOff>
      <xdr:row>51</xdr:row>
      <xdr:rowOff>51707</xdr:rowOff>
    </xdr:to>
    <xdr:sp macro="" textlink="">
      <xdr:nvSpPr>
        <xdr:cNvPr id="562" name="フローチャート : 判断 561"/>
        <xdr:cNvSpPr/>
      </xdr:nvSpPr>
      <xdr:spPr>
        <a:xfrm>
          <a:off x="15430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68234</xdr:rowOff>
    </xdr:from>
    <xdr:ext cx="249299" cy="259045"/>
    <xdr:sp macro="" textlink="">
      <xdr:nvSpPr>
        <xdr:cNvPr id="563" name="テキスト ボックス 562"/>
        <xdr:cNvSpPr txBox="1"/>
      </xdr:nvSpPr>
      <xdr:spPr>
        <a:xfrm>
          <a:off x="15356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4" name="直線コネクタ 563"/>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59</xdr:row>
      <xdr:rowOff>48078</xdr:rowOff>
    </xdr:from>
    <xdr:to>
      <xdr:col>21</xdr:col>
      <xdr:colOff>212725</xdr:colOff>
      <xdr:row>59</xdr:row>
      <xdr:rowOff>149678</xdr:rowOff>
    </xdr:to>
    <xdr:sp macro="" textlink="">
      <xdr:nvSpPr>
        <xdr:cNvPr id="565" name="フローチャート : 判断 564"/>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66" name="テキスト ボックス 565"/>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67" name="直線コネクタ 566"/>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59</xdr:row>
      <xdr:rowOff>48078</xdr:rowOff>
    </xdr:from>
    <xdr:to>
      <xdr:col>20</xdr:col>
      <xdr:colOff>9525</xdr:colOff>
      <xdr:row>59</xdr:row>
      <xdr:rowOff>149678</xdr:rowOff>
    </xdr:to>
    <xdr:sp macro="" textlink="">
      <xdr:nvSpPr>
        <xdr:cNvPr id="568" name="フローチャート : 判断 567"/>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69" name="テキスト ボックス 568"/>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70" name="フローチャート : 判断 569"/>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71" name="テキスト ボックス 570"/>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77" name="円/楕円 576"/>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78"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79" name="円/楕円 578"/>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80" name="テキスト ボックス 579"/>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1" name="円/楕円 580"/>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166205</xdr:rowOff>
    </xdr:from>
    <xdr:ext cx="249299" cy="259045"/>
    <xdr:sp macro="" textlink="">
      <xdr:nvSpPr>
        <xdr:cNvPr id="582" name="テキスト ボックス 581"/>
        <xdr:cNvSpPr txBox="1"/>
      </xdr:nvSpPr>
      <xdr:spPr>
        <a:xfrm>
          <a:off x="14467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3" name="円/楕円 582"/>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166205</xdr:rowOff>
    </xdr:from>
    <xdr:ext cx="249299" cy="259045"/>
    <xdr:sp macro="" textlink="">
      <xdr:nvSpPr>
        <xdr:cNvPr id="584" name="テキスト ボックス 583"/>
        <xdr:cNvSpPr txBox="1"/>
      </xdr:nvSpPr>
      <xdr:spPr>
        <a:xfrm>
          <a:off x="1357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5" name="円/楕円 584"/>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166205</xdr:rowOff>
    </xdr:from>
    <xdr:ext cx="249299" cy="259045"/>
    <xdr:sp macro="" textlink="">
      <xdr:nvSpPr>
        <xdr:cNvPr id="586" name="テキスト ボックス 585"/>
        <xdr:cNvSpPr txBox="1"/>
      </xdr:nvSpPr>
      <xdr:spPr>
        <a:xfrm>
          <a:off x="1268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81491</xdr:rowOff>
    </xdr:from>
    <xdr:to>
      <xdr:col>23</xdr:col>
      <xdr:colOff>516889</xdr:colOff>
      <xdr:row>78</xdr:row>
      <xdr:rowOff>45608</xdr:rowOff>
    </xdr:to>
    <xdr:cxnSp macro="">
      <xdr:nvCxnSpPr>
        <xdr:cNvPr id="610" name="直線コネクタ 609"/>
        <xdr:cNvCxnSpPr/>
      </xdr:nvCxnSpPr>
      <xdr:spPr>
        <a:xfrm flipV="1">
          <a:off x="16317595" y="12254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49435</xdr:rowOff>
    </xdr:from>
    <xdr:ext cx="534377" cy="259045"/>
    <xdr:sp macro="" textlink="">
      <xdr:nvSpPr>
        <xdr:cNvPr id="611" name="公債費最小値テキスト"/>
        <xdr:cNvSpPr txBox="1"/>
      </xdr:nvSpPr>
      <xdr:spPr>
        <a:xfrm>
          <a:off x="16370300" y="134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78</xdr:row>
      <xdr:rowOff>45608</xdr:rowOff>
    </xdr:from>
    <xdr:to>
      <xdr:col>23</xdr:col>
      <xdr:colOff>606425</xdr:colOff>
      <xdr:row>78</xdr:row>
      <xdr:rowOff>45608</xdr:rowOff>
    </xdr:to>
    <xdr:cxnSp macro="">
      <xdr:nvCxnSpPr>
        <xdr:cNvPr id="612" name="直線コネクタ 611"/>
        <xdr:cNvCxnSpPr/>
      </xdr:nvCxnSpPr>
      <xdr:spPr>
        <a:xfrm>
          <a:off x="16230600" y="1341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28168</xdr:rowOff>
    </xdr:from>
    <xdr:ext cx="599010" cy="259045"/>
    <xdr:sp macro="" textlink="">
      <xdr:nvSpPr>
        <xdr:cNvPr id="613" name="公債費最大値テキスト"/>
        <xdr:cNvSpPr txBox="1"/>
      </xdr:nvSpPr>
      <xdr:spPr>
        <a:xfrm>
          <a:off x="16370300" y="1202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71</xdr:row>
      <xdr:rowOff>81491</xdr:rowOff>
    </xdr:from>
    <xdr:to>
      <xdr:col>23</xdr:col>
      <xdr:colOff>606425</xdr:colOff>
      <xdr:row>71</xdr:row>
      <xdr:rowOff>81491</xdr:rowOff>
    </xdr:to>
    <xdr:cxnSp macro="">
      <xdr:nvCxnSpPr>
        <xdr:cNvPr id="614" name="直線コネクタ 613"/>
        <xdr:cNvCxnSpPr/>
      </xdr:nvCxnSpPr>
      <xdr:spPr>
        <a:xfrm>
          <a:off x="16230600" y="1225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55979</xdr:rowOff>
    </xdr:from>
    <xdr:to>
      <xdr:col>23</xdr:col>
      <xdr:colOff>517525</xdr:colOff>
      <xdr:row>75</xdr:row>
      <xdr:rowOff>65710</xdr:rowOff>
    </xdr:to>
    <xdr:cxnSp macro="">
      <xdr:nvCxnSpPr>
        <xdr:cNvPr id="615" name="直線コネクタ 614"/>
        <xdr:cNvCxnSpPr/>
      </xdr:nvCxnSpPr>
      <xdr:spPr>
        <a:xfrm flipV="1">
          <a:off x="15481300" y="12914729"/>
          <a:ext cx="838200" cy="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28092</xdr:rowOff>
    </xdr:from>
    <xdr:ext cx="534377" cy="259045"/>
    <xdr:sp macro="" textlink="">
      <xdr:nvSpPr>
        <xdr:cNvPr id="616" name="公債費平均値テキスト"/>
        <xdr:cNvSpPr txBox="1"/>
      </xdr:nvSpPr>
      <xdr:spPr>
        <a:xfrm>
          <a:off x="16370300" y="13058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60,149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49665</xdr:rowOff>
    </xdr:from>
    <xdr:to>
      <xdr:col>23</xdr:col>
      <xdr:colOff>568325</xdr:colOff>
      <xdr:row>76</xdr:row>
      <xdr:rowOff>151265</xdr:rowOff>
    </xdr:to>
    <xdr:sp macro="" textlink="">
      <xdr:nvSpPr>
        <xdr:cNvPr id="617" name="フローチャート : 判断 616"/>
        <xdr:cNvSpPr/>
      </xdr:nvSpPr>
      <xdr:spPr>
        <a:xfrm>
          <a:off x="162687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49654</xdr:rowOff>
    </xdr:from>
    <xdr:to>
      <xdr:col>22</xdr:col>
      <xdr:colOff>365125</xdr:colOff>
      <xdr:row>75</xdr:row>
      <xdr:rowOff>65710</xdr:rowOff>
    </xdr:to>
    <xdr:cxnSp macro="">
      <xdr:nvCxnSpPr>
        <xdr:cNvPr id="618" name="直線コネクタ 617"/>
        <xdr:cNvCxnSpPr/>
      </xdr:nvCxnSpPr>
      <xdr:spPr>
        <a:xfrm>
          <a:off x="14592300" y="12908404"/>
          <a:ext cx="889000" cy="1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92275</xdr:rowOff>
    </xdr:from>
    <xdr:to>
      <xdr:col>22</xdr:col>
      <xdr:colOff>415925</xdr:colOff>
      <xdr:row>77</xdr:row>
      <xdr:rowOff>22425</xdr:rowOff>
    </xdr:to>
    <xdr:sp macro="" textlink="">
      <xdr:nvSpPr>
        <xdr:cNvPr id="619" name="フローチャート : 判断 618"/>
        <xdr:cNvSpPr/>
      </xdr:nvSpPr>
      <xdr:spPr>
        <a:xfrm>
          <a:off x="15430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13552</xdr:rowOff>
    </xdr:from>
    <xdr:ext cx="534377" cy="259045"/>
    <xdr:sp macro="" textlink="">
      <xdr:nvSpPr>
        <xdr:cNvPr id="620" name="テキスト ボックス 619"/>
        <xdr:cNvSpPr txBox="1"/>
      </xdr:nvSpPr>
      <xdr:spPr>
        <a:xfrm>
          <a:off x="15214111" y="1321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49654</xdr:rowOff>
    </xdr:from>
    <xdr:to>
      <xdr:col>21</xdr:col>
      <xdr:colOff>161925</xdr:colOff>
      <xdr:row>75</xdr:row>
      <xdr:rowOff>53746</xdr:rowOff>
    </xdr:to>
    <xdr:cxnSp macro="">
      <xdr:nvCxnSpPr>
        <xdr:cNvPr id="621" name="直線コネクタ 620"/>
        <xdr:cNvCxnSpPr/>
      </xdr:nvCxnSpPr>
      <xdr:spPr>
        <a:xfrm flipV="1">
          <a:off x="13703300" y="12908404"/>
          <a:ext cx="8890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126954</xdr:rowOff>
    </xdr:from>
    <xdr:to>
      <xdr:col>21</xdr:col>
      <xdr:colOff>212725</xdr:colOff>
      <xdr:row>76</xdr:row>
      <xdr:rowOff>57103</xdr:rowOff>
    </xdr:to>
    <xdr:sp macro="" textlink="">
      <xdr:nvSpPr>
        <xdr:cNvPr id="622" name="フローチャート : 判断 621"/>
        <xdr:cNvSpPr/>
      </xdr:nvSpPr>
      <xdr:spPr>
        <a:xfrm>
          <a:off x="14541500" y="129857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48232</xdr:rowOff>
    </xdr:from>
    <xdr:ext cx="534377" cy="259045"/>
    <xdr:sp macro="" textlink="">
      <xdr:nvSpPr>
        <xdr:cNvPr id="623" name="テキスト ボックス 622"/>
        <xdr:cNvSpPr txBox="1"/>
      </xdr:nvSpPr>
      <xdr:spPr>
        <a:xfrm>
          <a:off x="14325111" y="1307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72,506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41135</xdr:rowOff>
    </xdr:from>
    <xdr:to>
      <xdr:col>19</xdr:col>
      <xdr:colOff>644525</xdr:colOff>
      <xdr:row>75</xdr:row>
      <xdr:rowOff>53746</xdr:rowOff>
    </xdr:to>
    <xdr:cxnSp macro="">
      <xdr:nvCxnSpPr>
        <xdr:cNvPr id="624" name="直線コネクタ 623"/>
        <xdr:cNvCxnSpPr/>
      </xdr:nvCxnSpPr>
      <xdr:spPr>
        <a:xfrm>
          <a:off x="12814300" y="12899885"/>
          <a:ext cx="8890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113902</xdr:rowOff>
    </xdr:from>
    <xdr:to>
      <xdr:col>20</xdr:col>
      <xdr:colOff>9525</xdr:colOff>
      <xdr:row>76</xdr:row>
      <xdr:rowOff>44052</xdr:rowOff>
    </xdr:to>
    <xdr:sp macro="" textlink="">
      <xdr:nvSpPr>
        <xdr:cNvPr id="625" name="フローチャート : 判断 624"/>
        <xdr:cNvSpPr/>
      </xdr:nvSpPr>
      <xdr:spPr>
        <a:xfrm>
          <a:off x="13652500" y="1297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35179</xdr:rowOff>
    </xdr:from>
    <xdr:ext cx="534377" cy="259045"/>
    <xdr:sp macro="" textlink="">
      <xdr:nvSpPr>
        <xdr:cNvPr id="626" name="テキスト ボックス 625"/>
        <xdr:cNvSpPr txBox="1"/>
      </xdr:nvSpPr>
      <xdr:spPr>
        <a:xfrm>
          <a:off x="13436111" y="1306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101282</xdr:rowOff>
    </xdr:from>
    <xdr:to>
      <xdr:col>18</xdr:col>
      <xdr:colOff>492125</xdr:colOff>
      <xdr:row>76</xdr:row>
      <xdr:rowOff>31432</xdr:rowOff>
    </xdr:to>
    <xdr:sp macro="" textlink="">
      <xdr:nvSpPr>
        <xdr:cNvPr id="627" name="フローチャート : 判断 626"/>
        <xdr:cNvSpPr/>
      </xdr:nvSpPr>
      <xdr:spPr>
        <a:xfrm>
          <a:off x="12763500" y="12960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22559</xdr:rowOff>
    </xdr:from>
    <xdr:ext cx="534377" cy="259045"/>
    <xdr:sp macro="" textlink="">
      <xdr:nvSpPr>
        <xdr:cNvPr id="628" name="テキスト ボックス 627"/>
        <xdr:cNvSpPr txBox="1"/>
      </xdr:nvSpPr>
      <xdr:spPr>
        <a:xfrm>
          <a:off x="12547111" y="1305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75,875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5179</xdr:rowOff>
    </xdr:from>
    <xdr:to>
      <xdr:col>23</xdr:col>
      <xdr:colOff>568325</xdr:colOff>
      <xdr:row>75</xdr:row>
      <xdr:rowOff>106779</xdr:rowOff>
    </xdr:to>
    <xdr:sp macro="" textlink="">
      <xdr:nvSpPr>
        <xdr:cNvPr id="634" name="円/楕円 633"/>
        <xdr:cNvSpPr/>
      </xdr:nvSpPr>
      <xdr:spPr>
        <a:xfrm>
          <a:off x="16268700" y="1286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28056</xdr:rowOff>
    </xdr:from>
    <xdr:ext cx="534377" cy="259045"/>
    <xdr:sp macro="" textlink="">
      <xdr:nvSpPr>
        <xdr:cNvPr id="635" name="公債費該当値テキスト"/>
        <xdr:cNvSpPr txBox="1"/>
      </xdr:nvSpPr>
      <xdr:spPr>
        <a:xfrm>
          <a:off x="16370300" y="1271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88,487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14910</xdr:rowOff>
    </xdr:from>
    <xdr:to>
      <xdr:col>22</xdr:col>
      <xdr:colOff>415925</xdr:colOff>
      <xdr:row>75</xdr:row>
      <xdr:rowOff>116510</xdr:rowOff>
    </xdr:to>
    <xdr:sp macro="" textlink="">
      <xdr:nvSpPr>
        <xdr:cNvPr id="636" name="円/楕円 635"/>
        <xdr:cNvSpPr/>
      </xdr:nvSpPr>
      <xdr:spPr>
        <a:xfrm>
          <a:off x="15430500" y="128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133037</xdr:rowOff>
    </xdr:from>
    <xdr:ext cx="534377" cy="259045"/>
    <xdr:sp macro="" textlink="">
      <xdr:nvSpPr>
        <xdr:cNvPr id="637" name="テキスト ボックス 636"/>
        <xdr:cNvSpPr txBox="1"/>
      </xdr:nvSpPr>
      <xdr:spPr>
        <a:xfrm>
          <a:off x="15214111" y="126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87,210</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170304</xdr:rowOff>
    </xdr:from>
    <xdr:to>
      <xdr:col>21</xdr:col>
      <xdr:colOff>212725</xdr:colOff>
      <xdr:row>75</xdr:row>
      <xdr:rowOff>100454</xdr:rowOff>
    </xdr:to>
    <xdr:sp macro="" textlink="">
      <xdr:nvSpPr>
        <xdr:cNvPr id="638" name="円/楕円 637"/>
        <xdr:cNvSpPr/>
      </xdr:nvSpPr>
      <xdr:spPr>
        <a:xfrm>
          <a:off x="14541500" y="1285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116981</xdr:rowOff>
    </xdr:from>
    <xdr:ext cx="534377" cy="259045"/>
    <xdr:sp macro="" textlink="">
      <xdr:nvSpPr>
        <xdr:cNvPr id="639" name="テキスト ボックス 638"/>
        <xdr:cNvSpPr txBox="1"/>
      </xdr:nvSpPr>
      <xdr:spPr>
        <a:xfrm>
          <a:off x="14325111" y="1263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89,317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2946</xdr:rowOff>
    </xdr:from>
    <xdr:to>
      <xdr:col>20</xdr:col>
      <xdr:colOff>9525</xdr:colOff>
      <xdr:row>75</xdr:row>
      <xdr:rowOff>104546</xdr:rowOff>
    </xdr:to>
    <xdr:sp macro="" textlink="">
      <xdr:nvSpPr>
        <xdr:cNvPr id="640" name="円/楕円 639"/>
        <xdr:cNvSpPr/>
      </xdr:nvSpPr>
      <xdr:spPr>
        <a:xfrm>
          <a:off x="13652500" y="128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121073</xdr:rowOff>
    </xdr:from>
    <xdr:ext cx="534377" cy="259045"/>
    <xdr:sp macro="" textlink="">
      <xdr:nvSpPr>
        <xdr:cNvPr id="641" name="テキスト ボックス 640"/>
        <xdr:cNvSpPr txBox="1"/>
      </xdr:nvSpPr>
      <xdr:spPr>
        <a:xfrm>
          <a:off x="13436111" y="1263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88,780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161785</xdr:rowOff>
    </xdr:from>
    <xdr:to>
      <xdr:col>18</xdr:col>
      <xdr:colOff>492125</xdr:colOff>
      <xdr:row>75</xdr:row>
      <xdr:rowOff>91935</xdr:rowOff>
    </xdr:to>
    <xdr:sp macro="" textlink="">
      <xdr:nvSpPr>
        <xdr:cNvPr id="642" name="円/楕円 641"/>
        <xdr:cNvSpPr/>
      </xdr:nvSpPr>
      <xdr:spPr>
        <a:xfrm>
          <a:off x="12763500" y="128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108462</xdr:rowOff>
    </xdr:from>
    <xdr:ext cx="534377" cy="259045"/>
    <xdr:sp macro="" textlink="">
      <xdr:nvSpPr>
        <xdr:cNvPr id="643" name="テキスト ボックス 642"/>
        <xdr:cNvSpPr txBox="1"/>
      </xdr:nvSpPr>
      <xdr:spPr>
        <a:xfrm>
          <a:off x="12547111" y="1262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4" name="直線コネクタ 65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5" name="テキスト ボックス 65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6" name="直線コネクタ 65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7" name="テキスト ボックス 65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8" name="直線コネクタ 65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59" name="テキスト ボックス 65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0" name="直線コネクタ 65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1" name="テキスト ボックス 66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2" name="直線コネクタ 66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63" name="テキスト ボックス 66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4" name="直線コネクタ 66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5" name="テキスト ボックス 66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56500</xdr:rowOff>
    </xdr:from>
    <xdr:to>
      <xdr:col>23</xdr:col>
      <xdr:colOff>516889</xdr:colOff>
      <xdr:row>99</xdr:row>
      <xdr:rowOff>91084</xdr:rowOff>
    </xdr:to>
    <xdr:cxnSp macro="">
      <xdr:nvCxnSpPr>
        <xdr:cNvPr id="669" name="直線コネクタ 668"/>
        <xdr:cNvCxnSpPr/>
      </xdr:nvCxnSpPr>
      <xdr:spPr>
        <a:xfrm flipV="1">
          <a:off x="16317595" y="15658450"/>
          <a:ext cx="1269" cy="1406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94911</xdr:rowOff>
    </xdr:from>
    <xdr:ext cx="378565" cy="259045"/>
    <xdr:sp macro="" textlink="">
      <xdr:nvSpPr>
        <xdr:cNvPr id="670" name="積立金最小値テキスト"/>
        <xdr:cNvSpPr txBox="1"/>
      </xdr:nvSpPr>
      <xdr:spPr>
        <a:xfrm>
          <a:off x="16370300" y="17068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23</xdr:col>
      <xdr:colOff>428625</xdr:colOff>
      <xdr:row>99</xdr:row>
      <xdr:rowOff>91084</xdr:rowOff>
    </xdr:from>
    <xdr:to>
      <xdr:col>23</xdr:col>
      <xdr:colOff>606425</xdr:colOff>
      <xdr:row>99</xdr:row>
      <xdr:rowOff>91084</xdr:rowOff>
    </xdr:to>
    <xdr:cxnSp macro="">
      <xdr:nvCxnSpPr>
        <xdr:cNvPr id="671" name="直線コネクタ 670"/>
        <xdr:cNvCxnSpPr/>
      </xdr:nvCxnSpPr>
      <xdr:spPr>
        <a:xfrm>
          <a:off x="16230600" y="1706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3177</xdr:rowOff>
    </xdr:from>
    <xdr:ext cx="599010" cy="259045"/>
    <xdr:sp macro="" textlink="">
      <xdr:nvSpPr>
        <xdr:cNvPr id="672" name="積立金最大値テキスト"/>
        <xdr:cNvSpPr txBox="1"/>
      </xdr:nvSpPr>
      <xdr:spPr>
        <a:xfrm>
          <a:off x="16370300" y="1543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129,893</a:t>
          </a:r>
          <a:endParaRPr kumimoji="1" lang="ja-JP" altLang="en-US" sz="1000" b="1">
            <a:latin typeface="ＭＳ Ｐゴシック"/>
          </a:endParaRPr>
        </a:p>
      </xdr:txBody>
    </xdr:sp>
    <xdr:clientData/>
  </xdr:oneCellAnchor>
  <xdr:twoCellAnchor>
    <xdr:from>
      <xdr:col>23</xdr:col>
      <xdr:colOff>428625</xdr:colOff>
      <xdr:row>91</xdr:row>
      <xdr:rowOff>56500</xdr:rowOff>
    </xdr:from>
    <xdr:to>
      <xdr:col>23</xdr:col>
      <xdr:colOff>606425</xdr:colOff>
      <xdr:row>91</xdr:row>
      <xdr:rowOff>56500</xdr:rowOff>
    </xdr:to>
    <xdr:cxnSp macro="">
      <xdr:nvCxnSpPr>
        <xdr:cNvPr id="673" name="直線コネクタ 672"/>
        <xdr:cNvCxnSpPr/>
      </xdr:nvCxnSpPr>
      <xdr:spPr>
        <a:xfrm>
          <a:off x="16230600" y="1565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171247</xdr:rowOff>
    </xdr:from>
    <xdr:to>
      <xdr:col>23</xdr:col>
      <xdr:colOff>517525</xdr:colOff>
      <xdr:row>97</xdr:row>
      <xdr:rowOff>100653</xdr:rowOff>
    </xdr:to>
    <xdr:cxnSp macro="">
      <xdr:nvCxnSpPr>
        <xdr:cNvPr id="674" name="直線コネクタ 673"/>
        <xdr:cNvCxnSpPr/>
      </xdr:nvCxnSpPr>
      <xdr:spPr>
        <a:xfrm flipV="1">
          <a:off x="15481300" y="16630447"/>
          <a:ext cx="838200" cy="10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12093</xdr:rowOff>
    </xdr:from>
    <xdr:ext cx="534377" cy="259045"/>
    <xdr:sp macro="" textlink="">
      <xdr:nvSpPr>
        <xdr:cNvPr id="675" name="積立金平均値テキスト"/>
        <xdr:cNvSpPr txBox="1"/>
      </xdr:nvSpPr>
      <xdr:spPr>
        <a:xfrm>
          <a:off x="16370300" y="1681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33666</xdr:rowOff>
    </xdr:from>
    <xdr:to>
      <xdr:col>23</xdr:col>
      <xdr:colOff>568325</xdr:colOff>
      <xdr:row>98</xdr:row>
      <xdr:rowOff>135266</xdr:rowOff>
    </xdr:to>
    <xdr:sp macro="" textlink="">
      <xdr:nvSpPr>
        <xdr:cNvPr id="676" name="フローチャート : 判断 675"/>
        <xdr:cNvSpPr/>
      </xdr:nvSpPr>
      <xdr:spPr>
        <a:xfrm>
          <a:off x="16268700" y="168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87057</xdr:rowOff>
    </xdr:from>
    <xdr:to>
      <xdr:col>22</xdr:col>
      <xdr:colOff>365125</xdr:colOff>
      <xdr:row>97</xdr:row>
      <xdr:rowOff>100653</xdr:rowOff>
    </xdr:to>
    <xdr:cxnSp macro="">
      <xdr:nvCxnSpPr>
        <xdr:cNvPr id="677" name="直線コネクタ 676"/>
        <xdr:cNvCxnSpPr/>
      </xdr:nvCxnSpPr>
      <xdr:spPr>
        <a:xfrm>
          <a:off x="14592300" y="16717707"/>
          <a:ext cx="889000" cy="1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71537</xdr:rowOff>
    </xdr:from>
    <xdr:to>
      <xdr:col>22</xdr:col>
      <xdr:colOff>415925</xdr:colOff>
      <xdr:row>99</xdr:row>
      <xdr:rowOff>1687</xdr:rowOff>
    </xdr:to>
    <xdr:sp macro="" textlink="">
      <xdr:nvSpPr>
        <xdr:cNvPr id="678" name="フローチャート : 判断 677"/>
        <xdr:cNvSpPr/>
      </xdr:nvSpPr>
      <xdr:spPr>
        <a:xfrm>
          <a:off x="15430500" y="1687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164264</xdr:rowOff>
    </xdr:from>
    <xdr:ext cx="534377" cy="259045"/>
    <xdr:sp macro="" textlink="">
      <xdr:nvSpPr>
        <xdr:cNvPr id="679" name="テキスト ボックス 678"/>
        <xdr:cNvSpPr txBox="1"/>
      </xdr:nvSpPr>
      <xdr:spPr>
        <a:xfrm>
          <a:off x="15214111" y="1696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87057</xdr:rowOff>
    </xdr:from>
    <xdr:to>
      <xdr:col>21</xdr:col>
      <xdr:colOff>161925</xdr:colOff>
      <xdr:row>97</xdr:row>
      <xdr:rowOff>95036</xdr:rowOff>
    </xdr:to>
    <xdr:cxnSp macro="">
      <xdr:nvCxnSpPr>
        <xdr:cNvPr id="680" name="直線コネクタ 679"/>
        <xdr:cNvCxnSpPr/>
      </xdr:nvCxnSpPr>
      <xdr:spPr>
        <a:xfrm flipV="1">
          <a:off x="13703300" y="16717707"/>
          <a:ext cx="889000" cy="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12494</xdr:rowOff>
    </xdr:from>
    <xdr:to>
      <xdr:col>21</xdr:col>
      <xdr:colOff>212725</xdr:colOff>
      <xdr:row>98</xdr:row>
      <xdr:rowOff>114094</xdr:rowOff>
    </xdr:to>
    <xdr:sp macro="" textlink="">
      <xdr:nvSpPr>
        <xdr:cNvPr id="681" name="フローチャート : 判断 680"/>
        <xdr:cNvSpPr/>
      </xdr:nvSpPr>
      <xdr:spPr>
        <a:xfrm>
          <a:off x="14541500" y="1681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105221</xdr:rowOff>
    </xdr:from>
    <xdr:ext cx="534377" cy="259045"/>
    <xdr:sp macro="" textlink="">
      <xdr:nvSpPr>
        <xdr:cNvPr id="682" name="テキスト ボックス 681"/>
        <xdr:cNvSpPr txBox="1"/>
      </xdr:nvSpPr>
      <xdr:spPr>
        <a:xfrm>
          <a:off x="14325111" y="1690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19,019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95036</xdr:rowOff>
    </xdr:from>
    <xdr:to>
      <xdr:col>19</xdr:col>
      <xdr:colOff>644525</xdr:colOff>
      <xdr:row>98</xdr:row>
      <xdr:rowOff>56652</xdr:rowOff>
    </xdr:to>
    <xdr:cxnSp macro="">
      <xdr:nvCxnSpPr>
        <xdr:cNvPr id="683" name="直線コネクタ 682"/>
        <xdr:cNvCxnSpPr/>
      </xdr:nvCxnSpPr>
      <xdr:spPr>
        <a:xfrm flipV="1">
          <a:off x="12814300" y="16725686"/>
          <a:ext cx="889000" cy="13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150927</xdr:rowOff>
    </xdr:from>
    <xdr:to>
      <xdr:col>20</xdr:col>
      <xdr:colOff>9525</xdr:colOff>
      <xdr:row>98</xdr:row>
      <xdr:rowOff>81077</xdr:rowOff>
    </xdr:to>
    <xdr:sp macro="" textlink="">
      <xdr:nvSpPr>
        <xdr:cNvPr id="684" name="フローチャート : 判断 683"/>
        <xdr:cNvSpPr/>
      </xdr:nvSpPr>
      <xdr:spPr>
        <a:xfrm>
          <a:off x="13652500" y="1678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72204</xdr:rowOff>
    </xdr:from>
    <xdr:ext cx="534377" cy="259045"/>
    <xdr:sp macro="" textlink="">
      <xdr:nvSpPr>
        <xdr:cNvPr id="685" name="テキスト ボックス 684"/>
        <xdr:cNvSpPr txBox="1"/>
      </xdr:nvSpPr>
      <xdr:spPr>
        <a:xfrm>
          <a:off x="13436111" y="1687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22,052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14322</xdr:rowOff>
    </xdr:from>
    <xdr:to>
      <xdr:col>18</xdr:col>
      <xdr:colOff>492125</xdr:colOff>
      <xdr:row>98</xdr:row>
      <xdr:rowOff>115922</xdr:rowOff>
    </xdr:to>
    <xdr:sp macro="" textlink="">
      <xdr:nvSpPr>
        <xdr:cNvPr id="686" name="フローチャート : 判断 685"/>
        <xdr:cNvSpPr/>
      </xdr:nvSpPr>
      <xdr:spPr>
        <a:xfrm>
          <a:off x="12763500" y="1681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107049</xdr:rowOff>
    </xdr:from>
    <xdr:ext cx="534377" cy="259045"/>
    <xdr:sp macro="" textlink="">
      <xdr:nvSpPr>
        <xdr:cNvPr id="687" name="テキスト ボックス 686"/>
        <xdr:cNvSpPr txBox="1"/>
      </xdr:nvSpPr>
      <xdr:spPr>
        <a:xfrm>
          <a:off x="12547111" y="1690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18,851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120447</xdr:rowOff>
    </xdr:from>
    <xdr:to>
      <xdr:col>23</xdr:col>
      <xdr:colOff>568325</xdr:colOff>
      <xdr:row>97</xdr:row>
      <xdr:rowOff>50597</xdr:rowOff>
    </xdr:to>
    <xdr:sp macro="" textlink="">
      <xdr:nvSpPr>
        <xdr:cNvPr id="693" name="円/楕円 692"/>
        <xdr:cNvSpPr/>
      </xdr:nvSpPr>
      <xdr:spPr>
        <a:xfrm>
          <a:off x="16268700" y="1657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143324</xdr:rowOff>
    </xdr:from>
    <xdr:ext cx="534377" cy="259045"/>
    <xdr:sp macro="" textlink="">
      <xdr:nvSpPr>
        <xdr:cNvPr id="694" name="積立金該当値テキスト"/>
        <xdr:cNvSpPr txBox="1"/>
      </xdr:nvSpPr>
      <xdr:spPr>
        <a:xfrm>
          <a:off x="16370300" y="1643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40,602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49853</xdr:rowOff>
    </xdr:from>
    <xdr:to>
      <xdr:col>22</xdr:col>
      <xdr:colOff>415925</xdr:colOff>
      <xdr:row>97</xdr:row>
      <xdr:rowOff>151453</xdr:rowOff>
    </xdr:to>
    <xdr:sp macro="" textlink="">
      <xdr:nvSpPr>
        <xdr:cNvPr id="695" name="円/楕円 694"/>
        <xdr:cNvSpPr/>
      </xdr:nvSpPr>
      <xdr:spPr>
        <a:xfrm>
          <a:off x="15430500" y="1668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167980</xdr:rowOff>
    </xdr:from>
    <xdr:ext cx="534377" cy="259045"/>
    <xdr:sp macro="" textlink="">
      <xdr:nvSpPr>
        <xdr:cNvPr id="696" name="テキスト ボックス 695"/>
        <xdr:cNvSpPr txBox="1"/>
      </xdr:nvSpPr>
      <xdr:spPr>
        <a:xfrm>
          <a:off x="15214111" y="1645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31,337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36257</xdr:rowOff>
    </xdr:from>
    <xdr:to>
      <xdr:col>21</xdr:col>
      <xdr:colOff>212725</xdr:colOff>
      <xdr:row>97</xdr:row>
      <xdr:rowOff>137857</xdr:rowOff>
    </xdr:to>
    <xdr:sp macro="" textlink="">
      <xdr:nvSpPr>
        <xdr:cNvPr id="697" name="円/楕円 696"/>
        <xdr:cNvSpPr/>
      </xdr:nvSpPr>
      <xdr:spPr>
        <a:xfrm>
          <a:off x="14541500" y="1666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154384</xdr:rowOff>
    </xdr:from>
    <xdr:ext cx="534377" cy="259045"/>
    <xdr:sp macro="" textlink="">
      <xdr:nvSpPr>
        <xdr:cNvPr id="698" name="テキスト ボックス 697"/>
        <xdr:cNvSpPr txBox="1"/>
      </xdr:nvSpPr>
      <xdr:spPr>
        <a:xfrm>
          <a:off x="14325111" y="1644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32,586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44236</xdr:rowOff>
    </xdr:from>
    <xdr:to>
      <xdr:col>20</xdr:col>
      <xdr:colOff>9525</xdr:colOff>
      <xdr:row>97</xdr:row>
      <xdr:rowOff>145836</xdr:rowOff>
    </xdr:to>
    <xdr:sp macro="" textlink="">
      <xdr:nvSpPr>
        <xdr:cNvPr id="699" name="円/楕円 698"/>
        <xdr:cNvSpPr/>
      </xdr:nvSpPr>
      <xdr:spPr>
        <a:xfrm>
          <a:off x="13652500" y="1667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162363</xdr:rowOff>
    </xdr:from>
    <xdr:ext cx="534377" cy="259045"/>
    <xdr:sp macro="" textlink="">
      <xdr:nvSpPr>
        <xdr:cNvPr id="700" name="テキスト ボックス 699"/>
        <xdr:cNvSpPr txBox="1"/>
      </xdr:nvSpPr>
      <xdr:spPr>
        <a:xfrm>
          <a:off x="13436111" y="1645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31,853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5852</xdr:rowOff>
    </xdr:from>
    <xdr:to>
      <xdr:col>18</xdr:col>
      <xdr:colOff>492125</xdr:colOff>
      <xdr:row>98</xdr:row>
      <xdr:rowOff>107452</xdr:rowOff>
    </xdr:to>
    <xdr:sp macro="" textlink="">
      <xdr:nvSpPr>
        <xdr:cNvPr id="701" name="円/楕円 700"/>
        <xdr:cNvSpPr/>
      </xdr:nvSpPr>
      <xdr:spPr>
        <a:xfrm>
          <a:off x="12763500" y="1680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123979</xdr:rowOff>
    </xdr:from>
    <xdr:ext cx="534377" cy="259045"/>
    <xdr:sp macro="" textlink="">
      <xdr:nvSpPr>
        <xdr:cNvPr id="702" name="テキスト ボックス 701"/>
        <xdr:cNvSpPr txBox="1"/>
      </xdr:nvSpPr>
      <xdr:spPr>
        <a:xfrm>
          <a:off x="12547111" y="1658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6" name="テキスト ボックス 71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0" name="テキスト ボックス 71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2" name="テキスト ボックス 72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107848</xdr:rowOff>
    </xdr:from>
    <xdr:to>
      <xdr:col>32</xdr:col>
      <xdr:colOff>186689</xdr:colOff>
      <xdr:row>39</xdr:row>
      <xdr:rowOff>44450</xdr:rowOff>
    </xdr:to>
    <xdr:cxnSp macro="">
      <xdr:nvCxnSpPr>
        <xdr:cNvPr id="726" name="直線コネクタ 725"/>
        <xdr:cNvCxnSpPr/>
      </xdr:nvCxnSpPr>
      <xdr:spPr>
        <a:xfrm flipV="1">
          <a:off x="22159595" y="5422798"/>
          <a:ext cx="1269" cy="130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54525</xdr:rowOff>
    </xdr:from>
    <xdr:ext cx="534377" cy="259045"/>
    <xdr:sp macro="" textlink="">
      <xdr:nvSpPr>
        <xdr:cNvPr id="729" name="投資及び出資金最大値テキスト"/>
        <xdr:cNvSpPr txBox="1"/>
      </xdr:nvSpPr>
      <xdr:spPr>
        <a:xfrm>
          <a:off x="22212300" y="519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34,336</a:t>
          </a:r>
          <a:endParaRPr kumimoji="1" lang="ja-JP" altLang="en-US" sz="1000" b="1">
            <a:latin typeface="ＭＳ Ｐゴシック"/>
          </a:endParaRPr>
        </a:p>
      </xdr:txBody>
    </xdr:sp>
    <xdr:clientData/>
  </xdr:oneCellAnchor>
  <xdr:twoCellAnchor>
    <xdr:from>
      <xdr:col>32</xdr:col>
      <xdr:colOff>98425</xdr:colOff>
      <xdr:row>31</xdr:row>
      <xdr:rowOff>107848</xdr:rowOff>
    </xdr:from>
    <xdr:to>
      <xdr:col>32</xdr:col>
      <xdr:colOff>276225</xdr:colOff>
      <xdr:row>31</xdr:row>
      <xdr:rowOff>107848</xdr:rowOff>
    </xdr:to>
    <xdr:cxnSp macro="">
      <xdr:nvCxnSpPr>
        <xdr:cNvPr id="730" name="直線コネクタ 729"/>
        <xdr:cNvCxnSpPr/>
      </xdr:nvCxnSpPr>
      <xdr:spPr>
        <a:xfrm>
          <a:off x="22072600" y="542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108382</xdr:rowOff>
    </xdr:from>
    <xdr:to>
      <xdr:col>32</xdr:col>
      <xdr:colOff>187325</xdr:colOff>
      <xdr:row>37</xdr:row>
      <xdr:rowOff>169113</xdr:rowOff>
    </xdr:to>
    <xdr:cxnSp macro="">
      <xdr:nvCxnSpPr>
        <xdr:cNvPr id="731" name="直線コネクタ 730"/>
        <xdr:cNvCxnSpPr/>
      </xdr:nvCxnSpPr>
      <xdr:spPr>
        <a:xfrm flipV="1">
          <a:off x="21323300" y="6452032"/>
          <a:ext cx="838200" cy="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23893</xdr:rowOff>
    </xdr:from>
    <xdr:ext cx="469744" cy="259045"/>
    <xdr:sp macro="" textlink="">
      <xdr:nvSpPr>
        <xdr:cNvPr id="732" name="投資及び出資金平均値テキスト"/>
        <xdr:cNvSpPr txBox="1"/>
      </xdr:nvSpPr>
      <xdr:spPr>
        <a:xfrm>
          <a:off x="22212300" y="6538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45466</xdr:rowOff>
    </xdr:from>
    <xdr:to>
      <xdr:col>32</xdr:col>
      <xdr:colOff>238125</xdr:colOff>
      <xdr:row>38</xdr:row>
      <xdr:rowOff>147066</xdr:rowOff>
    </xdr:to>
    <xdr:sp macro="" textlink="">
      <xdr:nvSpPr>
        <xdr:cNvPr id="733" name="フローチャート : 判断 732"/>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169113</xdr:rowOff>
    </xdr:from>
    <xdr:to>
      <xdr:col>31</xdr:col>
      <xdr:colOff>34925</xdr:colOff>
      <xdr:row>38</xdr:row>
      <xdr:rowOff>106705</xdr:rowOff>
    </xdr:to>
    <xdr:cxnSp macro="">
      <xdr:nvCxnSpPr>
        <xdr:cNvPr id="734" name="直線コネクタ 733"/>
        <xdr:cNvCxnSpPr/>
      </xdr:nvCxnSpPr>
      <xdr:spPr>
        <a:xfrm flipV="1">
          <a:off x="20434300" y="6512763"/>
          <a:ext cx="889000" cy="10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59410</xdr:rowOff>
    </xdr:from>
    <xdr:to>
      <xdr:col>31</xdr:col>
      <xdr:colOff>85725</xdr:colOff>
      <xdr:row>38</xdr:row>
      <xdr:rowOff>161010</xdr:rowOff>
    </xdr:to>
    <xdr:sp macro="" textlink="">
      <xdr:nvSpPr>
        <xdr:cNvPr id="735" name="フローチャート : 判断 734"/>
        <xdr:cNvSpPr/>
      </xdr:nvSpPr>
      <xdr:spPr>
        <a:xfrm>
          <a:off x="21272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152137</xdr:rowOff>
    </xdr:from>
    <xdr:ext cx="469744" cy="259045"/>
    <xdr:sp macro="" textlink="">
      <xdr:nvSpPr>
        <xdr:cNvPr id="736" name="テキスト ボックス 735"/>
        <xdr:cNvSpPr txBox="1"/>
      </xdr:nvSpPr>
      <xdr:spPr>
        <a:xfrm>
          <a:off x="21088427" y="666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102857</xdr:rowOff>
    </xdr:from>
    <xdr:to>
      <xdr:col>29</xdr:col>
      <xdr:colOff>517525</xdr:colOff>
      <xdr:row>38</xdr:row>
      <xdr:rowOff>106705</xdr:rowOff>
    </xdr:to>
    <xdr:cxnSp macro="">
      <xdr:nvCxnSpPr>
        <xdr:cNvPr id="737" name="直線コネクタ 736"/>
        <xdr:cNvCxnSpPr/>
      </xdr:nvCxnSpPr>
      <xdr:spPr>
        <a:xfrm>
          <a:off x="19545300" y="6617957"/>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171120</xdr:rowOff>
    </xdr:from>
    <xdr:to>
      <xdr:col>29</xdr:col>
      <xdr:colOff>568325</xdr:colOff>
      <xdr:row>38</xdr:row>
      <xdr:rowOff>101270</xdr:rowOff>
    </xdr:to>
    <xdr:sp macro="" textlink="">
      <xdr:nvSpPr>
        <xdr:cNvPr id="738" name="フローチャート : 判断 737"/>
        <xdr:cNvSpPr/>
      </xdr:nvSpPr>
      <xdr:spPr>
        <a:xfrm>
          <a:off x="20383500" y="65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117797</xdr:rowOff>
    </xdr:from>
    <xdr:ext cx="469744" cy="259045"/>
    <xdr:sp macro="" textlink="">
      <xdr:nvSpPr>
        <xdr:cNvPr id="739" name="テキスト ボックス 738"/>
        <xdr:cNvSpPr txBox="1"/>
      </xdr:nvSpPr>
      <xdr:spPr>
        <a:xfrm>
          <a:off x="20199427" y="62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99085</xdr:rowOff>
    </xdr:from>
    <xdr:to>
      <xdr:col>28</xdr:col>
      <xdr:colOff>314325</xdr:colOff>
      <xdr:row>38</xdr:row>
      <xdr:rowOff>102857</xdr:rowOff>
    </xdr:to>
    <xdr:cxnSp macro="">
      <xdr:nvCxnSpPr>
        <xdr:cNvPr id="740" name="直線コネクタ 739"/>
        <xdr:cNvCxnSpPr/>
      </xdr:nvCxnSpPr>
      <xdr:spPr>
        <a:xfrm>
          <a:off x="18656300" y="6614185"/>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150203</xdr:rowOff>
    </xdr:from>
    <xdr:to>
      <xdr:col>28</xdr:col>
      <xdr:colOff>365125</xdr:colOff>
      <xdr:row>38</xdr:row>
      <xdr:rowOff>80353</xdr:rowOff>
    </xdr:to>
    <xdr:sp macro="" textlink="">
      <xdr:nvSpPr>
        <xdr:cNvPr id="741" name="フローチャート : 判断 740"/>
        <xdr:cNvSpPr/>
      </xdr:nvSpPr>
      <xdr:spPr>
        <a:xfrm>
          <a:off x="19494500" y="64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96880</xdr:rowOff>
    </xdr:from>
    <xdr:ext cx="469744" cy="259045"/>
    <xdr:sp macro="" textlink="">
      <xdr:nvSpPr>
        <xdr:cNvPr id="742" name="テキスト ボックス 741"/>
        <xdr:cNvSpPr txBox="1"/>
      </xdr:nvSpPr>
      <xdr:spPr>
        <a:xfrm>
          <a:off x="19310427" y="626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165176</xdr:rowOff>
    </xdr:from>
    <xdr:to>
      <xdr:col>27</xdr:col>
      <xdr:colOff>161925</xdr:colOff>
      <xdr:row>38</xdr:row>
      <xdr:rowOff>95326</xdr:rowOff>
    </xdr:to>
    <xdr:sp macro="" textlink="">
      <xdr:nvSpPr>
        <xdr:cNvPr id="743" name="フローチャート : 判断 742"/>
        <xdr:cNvSpPr/>
      </xdr:nvSpPr>
      <xdr:spPr>
        <a:xfrm>
          <a:off x="18605500" y="650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111853</xdr:rowOff>
    </xdr:from>
    <xdr:ext cx="469744" cy="259045"/>
    <xdr:sp macro="" textlink="">
      <xdr:nvSpPr>
        <xdr:cNvPr id="744" name="テキスト ボックス 743"/>
        <xdr:cNvSpPr txBox="1"/>
      </xdr:nvSpPr>
      <xdr:spPr>
        <a:xfrm>
          <a:off x="18421427" y="628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57582</xdr:rowOff>
    </xdr:from>
    <xdr:to>
      <xdr:col>32</xdr:col>
      <xdr:colOff>238125</xdr:colOff>
      <xdr:row>37</xdr:row>
      <xdr:rowOff>159182</xdr:rowOff>
    </xdr:to>
    <xdr:sp macro="" textlink="">
      <xdr:nvSpPr>
        <xdr:cNvPr id="750" name="円/楕円 749"/>
        <xdr:cNvSpPr/>
      </xdr:nvSpPr>
      <xdr:spPr>
        <a:xfrm>
          <a:off x="22110700" y="640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80459</xdr:rowOff>
    </xdr:from>
    <xdr:ext cx="469744" cy="259045"/>
    <xdr:sp macro="" textlink="">
      <xdr:nvSpPr>
        <xdr:cNvPr id="751" name="投資及び出資金該当値テキスト"/>
        <xdr:cNvSpPr txBox="1"/>
      </xdr:nvSpPr>
      <xdr:spPr>
        <a:xfrm>
          <a:off x="22212300" y="625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7,322</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118313</xdr:rowOff>
    </xdr:from>
    <xdr:to>
      <xdr:col>31</xdr:col>
      <xdr:colOff>85725</xdr:colOff>
      <xdr:row>38</xdr:row>
      <xdr:rowOff>48464</xdr:rowOff>
    </xdr:to>
    <xdr:sp macro="" textlink="">
      <xdr:nvSpPr>
        <xdr:cNvPr id="752" name="円/楕円 751"/>
        <xdr:cNvSpPr/>
      </xdr:nvSpPr>
      <xdr:spPr>
        <a:xfrm>
          <a:off x="21272500" y="64619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64990</xdr:rowOff>
    </xdr:from>
    <xdr:ext cx="469744" cy="259045"/>
    <xdr:sp macro="" textlink="">
      <xdr:nvSpPr>
        <xdr:cNvPr id="753" name="テキスト ボックス 752"/>
        <xdr:cNvSpPr txBox="1"/>
      </xdr:nvSpPr>
      <xdr:spPr>
        <a:xfrm>
          <a:off x="21088427" y="623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55905</xdr:rowOff>
    </xdr:from>
    <xdr:to>
      <xdr:col>29</xdr:col>
      <xdr:colOff>568325</xdr:colOff>
      <xdr:row>38</xdr:row>
      <xdr:rowOff>157505</xdr:rowOff>
    </xdr:to>
    <xdr:sp macro="" textlink="">
      <xdr:nvSpPr>
        <xdr:cNvPr id="754" name="円/楕円 753"/>
        <xdr:cNvSpPr/>
      </xdr:nvSpPr>
      <xdr:spPr>
        <a:xfrm>
          <a:off x="20383500" y="65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148632</xdr:rowOff>
    </xdr:from>
    <xdr:ext cx="469744" cy="259045"/>
    <xdr:sp macro="" textlink="">
      <xdr:nvSpPr>
        <xdr:cNvPr id="755" name="テキスト ボックス 754"/>
        <xdr:cNvSpPr txBox="1"/>
      </xdr:nvSpPr>
      <xdr:spPr>
        <a:xfrm>
          <a:off x="20199427" y="66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52057</xdr:rowOff>
    </xdr:from>
    <xdr:to>
      <xdr:col>28</xdr:col>
      <xdr:colOff>365125</xdr:colOff>
      <xdr:row>38</xdr:row>
      <xdr:rowOff>153657</xdr:rowOff>
    </xdr:to>
    <xdr:sp macro="" textlink="">
      <xdr:nvSpPr>
        <xdr:cNvPr id="756" name="円/楕円 755"/>
        <xdr:cNvSpPr/>
      </xdr:nvSpPr>
      <xdr:spPr>
        <a:xfrm>
          <a:off x="19494500" y="65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144784</xdr:rowOff>
    </xdr:from>
    <xdr:ext cx="469744" cy="259045"/>
    <xdr:sp macro="" textlink="">
      <xdr:nvSpPr>
        <xdr:cNvPr id="757" name="テキスト ボックス 756"/>
        <xdr:cNvSpPr txBox="1"/>
      </xdr:nvSpPr>
      <xdr:spPr>
        <a:xfrm>
          <a:off x="19310427" y="665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48285</xdr:rowOff>
    </xdr:from>
    <xdr:to>
      <xdr:col>27</xdr:col>
      <xdr:colOff>161925</xdr:colOff>
      <xdr:row>38</xdr:row>
      <xdr:rowOff>149885</xdr:rowOff>
    </xdr:to>
    <xdr:sp macro="" textlink="">
      <xdr:nvSpPr>
        <xdr:cNvPr id="758" name="円/楕円 757"/>
        <xdr:cNvSpPr/>
      </xdr:nvSpPr>
      <xdr:spPr>
        <a:xfrm>
          <a:off x="18605500" y="65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141012</xdr:rowOff>
    </xdr:from>
    <xdr:ext cx="469744" cy="259045"/>
    <xdr:sp macro="" textlink="">
      <xdr:nvSpPr>
        <xdr:cNvPr id="759" name="テキスト ボックス 758"/>
        <xdr:cNvSpPr txBox="1"/>
      </xdr:nvSpPr>
      <xdr:spPr>
        <a:xfrm>
          <a:off x="18421427" y="66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0" name="直線コネクタ 76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1" name="テキスト ボックス 77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2" name="直線コネクタ 77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73" name="テキスト ボックス 77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4" name="直線コネクタ 77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5" name="テキスト ボックス 77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6" name="直線コネクタ 77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7" name="テキスト ボックス 77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8" name="直線コネクタ 77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9" name="テキスト ボックス 77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0" name="直線コネクタ 77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81" name="テキスト ボックス 78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28666</xdr:rowOff>
    </xdr:from>
    <xdr:to>
      <xdr:col>32</xdr:col>
      <xdr:colOff>186689</xdr:colOff>
      <xdr:row>59</xdr:row>
      <xdr:rowOff>98878</xdr:rowOff>
    </xdr:to>
    <xdr:cxnSp macro="">
      <xdr:nvCxnSpPr>
        <xdr:cNvPr id="785" name="直線コネクタ 784"/>
        <xdr:cNvCxnSpPr/>
      </xdr:nvCxnSpPr>
      <xdr:spPr>
        <a:xfrm flipV="1">
          <a:off x="22159595" y="8772616"/>
          <a:ext cx="1269" cy="144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7" name="直線コネクタ 78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146793</xdr:rowOff>
    </xdr:from>
    <xdr:ext cx="534377" cy="259045"/>
    <xdr:sp macro="" textlink="">
      <xdr:nvSpPr>
        <xdr:cNvPr id="788" name="貸付金最大値テキスト"/>
        <xdr:cNvSpPr txBox="1"/>
      </xdr:nvSpPr>
      <xdr:spPr>
        <a:xfrm>
          <a:off x="22212300" y="854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44,150</a:t>
          </a:r>
          <a:endParaRPr kumimoji="1" lang="ja-JP" altLang="en-US" sz="1000" b="1">
            <a:latin typeface="ＭＳ Ｐゴシック"/>
          </a:endParaRPr>
        </a:p>
      </xdr:txBody>
    </xdr:sp>
    <xdr:clientData/>
  </xdr:oneCellAnchor>
  <xdr:twoCellAnchor>
    <xdr:from>
      <xdr:col>32</xdr:col>
      <xdr:colOff>98425</xdr:colOff>
      <xdr:row>51</xdr:row>
      <xdr:rowOff>28666</xdr:rowOff>
    </xdr:from>
    <xdr:to>
      <xdr:col>32</xdr:col>
      <xdr:colOff>276225</xdr:colOff>
      <xdr:row>51</xdr:row>
      <xdr:rowOff>28666</xdr:rowOff>
    </xdr:to>
    <xdr:cxnSp macro="">
      <xdr:nvCxnSpPr>
        <xdr:cNvPr id="789" name="直線コネクタ 788"/>
        <xdr:cNvCxnSpPr/>
      </xdr:nvCxnSpPr>
      <xdr:spPr>
        <a:xfrm>
          <a:off x="22072600" y="877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146166</xdr:rowOff>
    </xdr:from>
    <xdr:to>
      <xdr:col>32</xdr:col>
      <xdr:colOff>187325</xdr:colOff>
      <xdr:row>59</xdr:row>
      <xdr:rowOff>47313</xdr:rowOff>
    </xdr:to>
    <xdr:cxnSp macro="">
      <xdr:nvCxnSpPr>
        <xdr:cNvPr id="790" name="直線コネクタ 789"/>
        <xdr:cNvCxnSpPr/>
      </xdr:nvCxnSpPr>
      <xdr:spPr>
        <a:xfrm flipV="1">
          <a:off x="21323300" y="10090266"/>
          <a:ext cx="838200" cy="7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59460</xdr:rowOff>
    </xdr:from>
    <xdr:ext cx="469744" cy="259045"/>
    <xdr:sp macro="" textlink="">
      <xdr:nvSpPr>
        <xdr:cNvPr id="791" name="貸付金平均値テキスト"/>
        <xdr:cNvSpPr txBox="1"/>
      </xdr:nvSpPr>
      <xdr:spPr>
        <a:xfrm>
          <a:off x="22212300" y="9832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36583</xdr:rowOff>
    </xdr:from>
    <xdr:to>
      <xdr:col>32</xdr:col>
      <xdr:colOff>238125</xdr:colOff>
      <xdr:row>58</xdr:row>
      <xdr:rowOff>138183</xdr:rowOff>
    </xdr:to>
    <xdr:sp macro="" textlink="">
      <xdr:nvSpPr>
        <xdr:cNvPr id="792" name="フローチャート : 判断 791"/>
        <xdr:cNvSpPr/>
      </xdr:nvSpPr>
      <xdr:spPr>
        <a:xfrm>
          <a:off x="221107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44864</xdr:rowOff>
    </xdr:from>
    <xdr:to>
      <xdr:col>31</xdr:col>
      <xdr:colOff>34925</xdr:colOff>
      <xdr:row>59</xdr:row>
      <xdr:rowOff>47313</xdr:rowOff>
    </xdr:to>
    <xdr:cxnSp macro="">
      <xdr:nvCxnSpPr>
        <xdr:cNvPr id="793" name="直線コネクタ 792"/>
        <xdr:cNvCxnSpPr/>
      </xdr:nvCxnSpPr>
      <xdr:spPr>
        <a:xfrm>
          <a:off x="20434300" y="10160414"/>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10261</xdr:rowOff>
    </xdr:from>
    <xdr:to>
      <xdr:col>31</xdr:col>
      <xdr:colOff>85725</xdr:colOff>
      <xdr:row>58</xdr:row>
      <xdr:rowOff>111861</xdr:rowOff>
    </xdr:to>
    <xdr:sp macro="" textlink="">
      <xdr:nvSpPr>
        <xdr:cNvPr id="794" name="フローチャート : 判断 793"/>
        <xdr:cNvSpPr/>
      </xdr:nvSpPr>
      <xdr:spPr>
        <a:xfrm>
          <a:off x="21272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128388</xdr:rowOff>
    </xdr:from>
    <xdr:ext cx="469744" cy="259045"/>
    <xdr:sp macro="" textlink="">
      <xdr:nvSpPr>
        <xdr:cNvPr id="795" name="テキスト ボックス 794"/>
        <xdr:cNvSpPr txBox="1"/>
      </xdr:nvSpPr>
      <xdr:spPr>
        <a:xfrm>
          <a:off x="21088427"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86502</xdr:rowOff>
    </xdr:from>
    <xdr:to>
      <xdr:col>29</xdr:col>
      <xdr:colOff>517525</xdr:colOff>
      <xdr:row>59</xdr:row>
      <xdr:rowOff>44864</xdr:rowOff>
    </xdr:to>
    <xdr:cxnSp macro="">
      <xdr:nvCxnSpPr>
        <xdr:cNvPr id="796" name="直線コネクタ 795"/>
        <xdr:cNvCxnSpPr/>
      </xdr:nvCxnSpPr>
      <xdr:spPr>
        <a:xfrm>
          <a:off x="19545300" y="10030602"/>
          <a:ext cx="889000" cy="12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96770</xdr:rowOff>
    </xdr:from>
    <xdr:to>
      <xdr:col>29</xdr:col>
      <xdr:colOff>568325</xdr:colOff>
      <xdr:row>58</xdr:row>
      <xdr:rowOff>26920</xdr:rowOff>
    </xdr:to>
    <xdr:sp macro="" textlink="">
      <xdr:nvSpPr>
        <xdr:cNvPr id="797" name="フローチャート : 判断 796"/>
        <xdr:cNvSpPr/>
      </xdr:nvSpPr>
      <xdr:spPr>
        <a:xfrm>
          <a:off x="20383500" y="986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43447</xdr:rowOff>
    </xdr:from>
    <xdr:ext cx="469744" cy="259045"/>
    <xdr:sp macro="" textlink="">
      <xdr:nvSpPr>
        <xdr:cNvPr id="798" name="テキスト ボックス 797"/>
        <xdr:cNvSpPr txBox="1"/>
      </xdr:nvSpPr>
      <xdr:spPr>
        <a:xfrm>
          <a:off x="20199427" y="964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86502</xdr:rowOff>
    </xdr:from>
    <xdr:to>
      <xdr:col>28</xdr:col>
      <xdr:colOff>314325</xdr:colOff>
      <xdr:row>58</xdr:row>
      <xdr:rowOff>125168</xdr:rowOff>
    </xdr:to>
    <xdr:cxnSp macro="">
      <xdr:nvCxnSpPr>
        <xdr:cNvPr id="799" name="直線コネクタ 798"/>
        <xdr:cNvCxnSpPr/>
      </xdr:nvCxnSpPr>
      <xdr:spPr>
        <a:xfrm flipV="1">
          <a:off x="18656300" y="10030602"/>
          <a:ext cx="889000" cy="3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120348</xdr:rowOff>
    </xdr:from>
    <xdr:to>
      <xdr:col>28</xdr:col>
      <xdr:colOff>365125</xdr:colOff>
      <xdr:row>58</xdr:row>
      <xdr:rowOff>50498</xdr:rowOff>
    </xdr:to>
    <xdr:sp macro="" textlink="">
      <xdr:nvSpPr>
        <xdr:cNvPr id="800" name="フローチャート : 判断 799"/>
        <xdr:cNvSpPr/>
      </xdr:nvSpPr>
      <xdr:spPr>
        <a:xfrm>
          <a:off x="19494500" y="989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67025</xdr:rowOff>
    </xdr:from>
    <xdr:ext cx="469744" cy="259045"/>
    <xdr:sp macro="" textlink="">
      <xdr:nvSpPr>
        <xdr:cNvPr id="801" name="テキスト ボックス 800"/>
        <xdr:cNvSpPr txBox="1"/>
      </xdr:nvSpPr>
      <xdr:spPr>
        <a:xfrm>
          <a:off x="19310427" y="966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8,287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35734</xdr:rowOff>
    </xdr:from>
    <xdr:to>
      <xdr:col>27</xdr:col>
      <xdr:colOff>161925</xdr:colOff>
      <xdr:row>57</xdr:row>
      <xdr:rowOff>137334</xdr:rowOff>
    </xdr:to>
    <xdr:sp macro="" textlink="">
      <xdr:nvSpPr>
        <xdr:cNvPr id="802" name="フローチャート : 判断 801"/>
        <xdr:cNvSpPr/>
      </xdr:nvSpPr>
      <xdr:spPr>
        <a:xfrm>
          <a:off x="18605500" y="980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153861</xdr:rowOff>
    </xdr:from>
    <xdr:ext cx="534377" cy="259045"/>
    <xdr:sp macro="" textlink="">
      <xdr:nvSpPr>
        <xdr:cNvPr id="803" name="テキスト ボックス 802"/>
        <xdr:cNvSpPr txBox="1"/>
      </xdr:nvSpPr>
      <xdr:spPr>
        <a:xfrm>
          <a:off x="18389111" y="958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95366</xdr:rowOff>
    </xdr:from>
    <xdr:to>
      <xdr:col>32</xdr:col>
      <xdr:colOff>238125</xdr:colOff>
      <xdr:row>59</xdr:row>
      <xdr:rowOff>25516</xdr:rowOff>
    </xdr:to>
    <xdr:sp macro="" textlink="">
      <xdr:nvSpPr>
        <xdr:cNvPr id="809" name="円/楕円 808"/>
        <xdr:cNvSpPr/>
      </xdr:nvSpPr>
      <xdr:spPr>
        <a:xfrm>
          <a:off x="22110700" y="100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15010</xdr:rowOff>
    </xdr:from>
    <xdr:ext cx="469744" cy="259045"/>
    <xdr:sp macro="" textlink="">
      <xdr:nvSpPr>
        <xdr:cNvPr id="810" name="貸付金該当値テキスト"/>
        <xdr:cNvSpPr txBox="1"/>
      </xdr:nvSpPr>
      <xdr:spPr>
        <a:xfrm>
          <a:off x="22212300" y="995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167963</xdr:rowOff>
    </xdr:from>
    <xdr:to>
      <xdr:col>31</xdr:col>
      <xdr:colOff>85725</xdr:colOff>
      <xdr:row>59</xdr:row>
      <xdr:rowOff>98113</xdr:rowOff>
    </xdr:to>
    <xdr:sp macro="" textlink="">
      <xdr:nvSpPr>
        <xdr:cNvPr id="811" name="円/楕円 810"/>
        <xdr:cNvSpPr/>
      </xdr:nvSpPr>
      <xdr:spPr>
        <a:xfrm>
          <a:off x="21272500" y="1011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89240</xdr:rowOff>
    </xdr:from>
    <xdr:ext cx="469744" cy="259045"/>
    <xdr:sp macro="" textlink="">
      <xdr:nvSpPr>
        <xdr:cNvPr id="812" name="テキスト ボックス 811"/>
        <xdr:cNvSpPr txBox="1"/>
      </xdr:nvSpPr>
      <xdr:spPr>
        <a:xfrm>
          <a:off x="21088427" y="1020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165514</xdr:rowOff>
    </xdr:from>
    <xdr:to>
      <xdr:col>29</xdr:col>
      <xdr:colOff>568325</xdr:colOff>
      <xdr:row>59</xdr:row>
      <xdr:rowOff>95664</xdr:rowOff>
    </xdr:to>
    <xdr:sp macro="" textlink="">
      <xdr:nvSpPr>
        <xdr:cNvPr id="813" name="円/楕円 812"/>
        <xdr:cNvSpPr/>
      </xdr:nvSpPr>
      <xdr:spPr>
        <a:xfrm>
          <a:off x="20383500" y="101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86791</xdr:rowOff>
    </xdr:from>
    <xdr:ext cx="469744" cy="259045"/>
    <xdr:sp macro="" textlink="">
      <xdr:nvSpPr>
        <xdr:cNvPr id="814" name="テキスト ボックス 813"/>
        <xdr:cNvSpPr txBox="1"/>
      </xdr:nvSpPr>
      <xdr:spPr>
        <a:xfrm>
          <a:off x="20199427" y="102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35702</xdr:rowOff>
    </xdr:from>
    <xdr:to>
      <xdr:col>28</xdr:col>
      <xdr:colOff>365125</xdr:colOff>
      <xdr:row>58</xdr:row>
      <xdr:rowOff>137302</xdr:rowOff>
    </xdr:to>
    <xdr:sp macro="" textlink="">
      <xdr:nvSpPr>
        <xdr:cNvPr id="815" name="円/楕円 814"/>
        <xdr:cNvSpPr/>
      </xdr:nvSpPr>
      <xdr:spPr>
        <a:xfrm>
          <a:off x="19494500" y="997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128429</xdr:rowOff>
    </xdr:from>
    <xdr:ext cx="469744" cy="259045"/>
    <xdr:sp macro="" textlink="">
      <xdr:nvSpPr>
        <xdr:cNvPr id="816" name="テキスト ボックス 815"/>
        <xdr:cNvSpPr txBox="1"/>
      </xdr:nvSpPr>
      <xdr:spPr>
        <a:xfrm>
          <a:off x="19310427" y="1007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74368</xdr:rowOff>
    </xdr:from>
    <xdr:to>
      <xdr:col>27</xdr:col>
      <xdr:colOff>161925</xdr:colOff>
      <xdr:row>59</xdr:row>
      <xdr:rowOff>4518</xdr:rowOff>
    </xdr:to>
    <xdr:sp macro="" textlink="">
      <xdr:nvSpPr>
        <xdr:cNvPr id="817" name="円/楕円 816"/>
        <xdr:cNvSpPr/>
      </xdr:nvSpPr>
      <xdr:spPr>
        <a:xfrm>
          <a:off x="18605500" y="1001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167095</xdr:rowOff>
    </xdr:from>
    <xdr:ext cx="469744" cy="259045"/>
    <xdr:sp macro="" textlink="">
      <xdr:nvSpPr>
        <xdr:cNvPr id="818" name="テキスト ボックス 817"/>
        <xdr:cNvSpPr txBox="1"/>
      </xdr:nvSpPr>
      <xdr:spPr>
        <a:xfrm>
          <a:off x="18421427" y="1011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37" name="テキスト ボックス 836"/>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9" name="テキスト ボックス 83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41" name="テキスト ボックス 84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34751</xdr:rowOff>
    </xdr:from>
    <xdr:to>
      <xdr:col>32</xdr:col>
      <xdr:colOff>186689</xdr:colOff>
      <xdr:row>78</xdr:row>
      <xdr:rowOff>159218</xdr:rowOff>
    </xdr:to>
    <xdr:cxnSp macro="">
      <xdr:nvCxnSpPr>
        <xdr:cNvPr id="845" name="直線コネクタ 844"/>
        <xdr:cNvCxnSpPr/>
      </xdr:nvCxnSpPr>
      <xdr:spPr>
        <a:xfrm flipV="1">
          <a:off x="22159595" y="12036251"/>
          <a:ext cx="1269" cy="1496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163045</xdr:rowOff>
    </xdr:from>
    <xdr:ext cx="534377" cy="259045"/>
    <xdr:sp macro="" textlink="">
      <xdr:nvSpPr>
        <xdr:cNvPr id="846" name="繰出金最小値テキスト"/>
        <xdr:cNvSpPr txBox="1"/>
      </xdr:nvSpPr>
      <xdr:spPr>
        <a:xfrm>
          <a:off x="22212300" y="1353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40,207</a:t>
          </a:r>
          <a:endParaRPr kumimoji="1" lang="ja-JP" altLang="en-US" sz="1000" b="1">
            <a:latin typeface="ＭＳ Ｐゴシック"/>
          </a:endParaRPr>
        </a:p>
      </xdr:txBody>
    </xdr:sp>
    <xdr:clientData/>
  </xdr:oneCellAnchor>
  <xdr:twoCellAnchor>
    <xdr:from>
      <xdr:col>32</xdr:col>
      <xdr:colOff>98425</xdr:colOff>
      <xdr:row>78</xdr:row>
      <xdr:rowOff>159218</xdr:rowOff>
    </xdr:from>
    <xdr:to>
      <xdr:col>32</xdr:col>
      <xdr:colOff>276225</xdr:colOff>
      <xdr:row>78</xdr:row>
      <xdr:rowOff>159218</xdr:rowOff>
    </xdr:to>
    <xdr:cxnSp macro="">
      <xdr:nvCxnSpPr>
        <xdr:cNvPr id="847" name="直線コネクタ 846"/>
        <xdr:cNvCxnSpPr/>
      </xdr:nvCxnSpPr>
      <xdr:spPr>
        <a:xfrm>
          <a:off x="22072600" y="13532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152878</xdr:rowOff>
    </xdr:from>
    <xdr:ext cx="599010" cy="259045"/>
    <xdr:sp macro="" textlink="">
      <xdr:nvSpPr>
        <xdr:cNvPr id="848" name="繰出金最大値テキスト"/>
        <xdr:cNvSpPr txBox="1"/>
      </xdr:nvSpPr>
      <xdr:spPr>
        <a:xfrm>
          <a:off x="22212300" y="1181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177,641</a:t>
          </a:r>
          <a:endParaRPr kumimoji="1" lang="ja-JP" altLang="en-US" sz="1000" b="1">
            <a:latin typeface="ＭＳ Ｐゴシック"/>
          </a:endParaRPr>
        </a:p>
      </xdr:txBody>
    </xdr:sp>
    <xdr:clientData/>
  </xdr:oneCellAnchor>
  <xdr:twoCellAnchor>
    <xdr:from>
      <xdr:col>32</xdr:col>
      <xdr:colOff>98425</xdr:colOff>
      <xdr:row>70</xdr:row>
      <xdr:rowOff>34751</xdr:rowOff>
    </xdr:from>
    <xdr:to>
      <xdr:col>32</xdr:col>
      <xdr:colOff>276225</xdr:colOff>
      <xdr:row>70</xdr:row>
      <xdr:rowOff>34751</xdr:rowOff>
    </xdr:to>
    <xdr:cxnSp macro="">
      <xdr:nvCxnSpPr>
        <xdr:cNvPr id="849" name="直線コネクタ 848"/>
        <xdr:cNvCxnSpPr/>
      </xdr:nvCxnSpPr>
      <xdr:spPr>
        <a:xfrm>
          <a:off x="22072600" y="12036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24366</xdr:rowOff>
    </xdr:from>
    <xdr:to>
      <xdr:col>32</xdr:col>
      <xdr:colOff>187325</xdr:colOff>
      <xdr:row>77</xdr:row>
      <xdr:rowOff>27175</xdr:rowOff>
    </xdr:to>
    <xdr:cxnSp macro="">
      <xdr:nvCxnSpPr>
        <xdr:cNvPr id="850" name="直線コネクタ 849"/>
        <xdr:cNvCxnSpPr/>
      </xdr:nvCxnSpPr>
      <xdr:spPr>
        <a:xfrm flipV="1">
          <a:off x="21323300" y="13226016"/>
          <a:ext cx="8382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44423</xdr:rowOff>
    </xdr:from>
    <xdr:ext cx="534377" cy="259045"/>
    <xdr:sp macro="" textlink="">
      <xdr:nvSpPr>
        <xdr:cNvPr id="851" name="繰出金平均値テキスト"/>
        <xdr:cNvSpPr txBox="1"/>
      </xdr:nvSpPr>
      <xdr:spPr>
        <a:xfrm>
          <a:off x="22212300" y="13246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59,854</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65996</xdr:rowOff>
    </xdr:from>
    <xdr:to>
      <xdr:col>32</xdr:col>
      <xdr:colOff>238125</xdr:colOff>
      <xdr:row>77</xdr:row>
      <xdr:rowOff>167596</xdr:rowOff>
    </xdr:to>
    <xdr:sp macro="" textlink="">
      <xdr:nvSpPr>
        <xdr:cNvPr id="852" name="フローチャート : 判断 851"/>
        <xdr:cNvSpPr/>
      </xdr:nvSpPr>
      <xdr:spPr>
        <a:xfrm>
          <a:off x="221107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27175</xdr:rowOff>
    </xdr:from>
    <xdr:to>
      <xdr:col>31</xdr:col>
      <xdr:colOff>34925</xdr:colOff>
      <xdr:row>77</xdr:row>
      <xdr:rowOff>54378</xdr:rowOff>
    </xdr:to>
    <xdr:cxnSp macro="">
      <xdr:nvCxnSpPr>
        <xdr:cNvPr id="853" name="直線コネクタ 852"/>
        <xdr:cNvCxnSpPr/>
      </xdr:nvCxnSpPr>
      <xdr:spPr>
        <a:xfrm flipV="1">
          <a:off x="20434300" y="13228825"/>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91360</xdr:rowOff>
    </xdr:from>
    <xdr:to>
      <xdr:col>31</xdr:col>
      <xdr:colOff>85725</xdr:colOff>
      <xdr:row>78</xdr:row>
      <xdr:rowOff>21510</xdr:rowOff>
    </xdr:to>
    <xdr:sp macro="" textlink="">
      <xdr:nvSpPr>
        <xdr:cNvPr id="854" name="フローチャート : 判断 853"/>
        <xdr:cNvSpPr/>
      </xdr:nvSpPr>
      <xdr:spPr>
        <a:xfrm>
          <a:off x="21272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12637</xdr:rowOff>
    </xdr:from>
    <xdr:ext cx="534377" cy="259045"/>
    <xdr:sp macro="" textlink="">
      <xdr:nvSpPr>
        <xdr:cNvPr id="855" name="テキスト ボックス 854"/>
        <xdr:cNvSpPr txBox="1"/>
      </xdr:nvSpPr>
      <xdr:spPr>
        <a:xfrm>
          <a:off x="21056111" y="133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54378</xdr:rowOff>
    </xdr:from>
    <xdr:to>
      <xdr:col>29</xdr:col>
      <xdr:colOff>517525</xdr:colOff>
      <xdr:row>77</xdr:row>
      <xdr:rowOff>62902</xdr:rowOff>
    </xdr:to>
    <xdr:cxnSp macro="">
      <xdr:nvCxnSpPr>
        <xdr:cNvPr id="856" name="直線コネクタ 855"/>
        <xdr:cNvCxnSpPr/>
      </xdr:nvCxnSpPr>
      <xdr:spPr>
        <a:xfrm flipV="1">
          <a:off x="19545300" y="13256028"/>
          <a:ext cx="8890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165133</xdr:rowOff>
    </xdr:from>
    <xdr:to>
      <xdr:col>29</xdr:col>
      <xdr:colOff>568325</xdr:colOff>
      <xdr:row>77</xdr:row>
      <xdr:rowOff>95283</xdr:rowOff>
    </xdr:to>
    <xdr:sp macro="" textlink="">
      <xdr:nvSpPr>
        <xdr:cNvPr id="857" name="フローチャート : 判断 856"/>
        <xdr:cNvSpPr/>
      </xdr:nvSpPr>
      <xdr:spPr>
        <a:xfrm>
          <a:off x="20383500" y="131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111810</xdr:rowOff>
    </xdr:from>
    <xdr:ext cx="534377" cy="259045"/>
    <xdr:sp macro="" textlink="">
      <xdr:nvSpPr>
        <xdr:cNvPr id="858" name="テキスト ボックス 857"/>
        <xdr:cNvSpPr txBox="1"/>
      </xdr:nvSpPr>
      <xdr:spPr>
        <a:xfrm>
          <a:off x="20167111" y="129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44569</xdr:rowOff>
    </xdr:from>
    <xdr:to>
      <xdr:col>28</xdr:col>
      <xdr:colOff>314325</xdr:colOff>
      <xdr:row>77</xdr:row>
      <xdr:rowOff>62902</xdr:rowOff>
    </xdr:to>
    <xdr:cxnSp macro="">
      <xdr:nvCxnSpPr>
        <xdr:cNvPr id="859" name="直線コネクタ 858"/>
        <xdr:cNvCxnSpPr/>
      </xdr:nvCxnSpPr>
      <xdr:spPr>
        <a:xfrm>
          <a:off x="18656300" y="13246219"/>
          <a:ext cx="889000" cy="1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35049</xdr:rowOff>
    </xdr:from>
    <xdr:to>
      <xdr:col>28</xdr:col>
      <xdr:colOff>365125</xdr:colOff>
      <xdr:row>77</xdr:row>
      <xdr:rowOff>136649</xdr:rowOff>
    </xdr:to>
    <xdr:sp macro="" textlink="">
      <xdr:nvSpPr>
        <xdr:cNvPr id="860" name="フローチャート : 判断 859"/>
        <xdr:cNvSpPr/>
      </xdr:nvSpPr>
      <xdr:spPr>
        <a:xfrm>
          <a:off x="19494500" y="13236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127776</xdr:rowOff>
    </xdr:from>
    <xdr:ext cx="534377" cy="259045"/>
    <xdr:sp macro="" textlink="">
      <xdr:nvSpPr>
        <xdr:cNvPr id="861" name="テキスト ボックス 860"/>
        <xdr:cNvSpPr txBox="1"/>
      </xdr:nvSpPr>
      <xdr:spPr>
        <a:xfrm>
          <a:off x="19278111" y="1332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38184</xdr:rowOff>
    </xdr:from>
    <xdr:to>
      <xdr:col>27</xdr:col>
      <xdr:colOff>161925</xdr:colOff>
      <xdr:row>77</xdr:row>
      <xdr:rowOff>139784</xdr:rowOff>
    </xdr:to>
    <xdr:sp macro="" textlink="">
      <xdr:nvSpPr>
        <xdr:cNvPr id="862" name="フローチャート : 判断 861"/>
        <xdr:cNvSpPr/>
      </xdr:nvSpPr>
      <xdr:spPr>
        <a:xfrm>
          <a:off x="18605500" y="132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130911</xdr:rowOff>
    </xdr:from>
    <xdr:ext cx="534377" cy="259045"/>
    <xdr:sp macro="" textlink="">
      <xdr:nvSpPr>
        <xdr:cNvPr id="863" name="テキスト ボックス 862"/>
        <xdr:cNvSpPr txBox="1"/>
      </xdr:nvSpPr>
      <xdr:spPr>
        <a:xfrm>
          <a:off x="18389111" y="1333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145016</xdr:rowOff>
    </xdr:from>
    <xdr:to>
      <xdr:col>32</xdr:col>
      <xdr:colOff>238125</xdr:colOff>
      <xdr:row>77</xdr:row>
      <xdr:rowOff>75166</xdr:rowOff>
    </xdr:to>
    <xdr:sp macro="" textlink="">
      <xdr:nvSpPr>
        <xdr:cNvPr id="869" name="円/楕円 868"/>
        <xdr:cNvSpPr/>
      </xdr:nvSpPr>
      <xdr:spPr>
        <a:xfrm>
          <a:off x="22110700" y="1317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167893</xdr:rowOff>
    </xdr:from>
    <xdr:ext cx="534377" cy="259045"/>
    <xdr:sp macro="" textlink="">
      <xdr:nvSpPr>
        <xdr:cNvPr id="870" name="繰出金該当値テキスト"/>
        <xdr:cNvSpPr txBox="1"/>
      </xdr:nvSpPr>
      <xdr:spPr>
        <a:xfrm>
          <a:off x="22212300" y="1302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68,345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147825</xdr:rowOff>
    </xdr:from>
    <xdr:to>
      <xdr:col>31</xdr:col>
      <xdr:colOff>85725</xdr:colOff>
      <xdr:row>77</xdr:row>
      <xdr:rowOff>77975</xdr:rowOff>
    </xdr:to>
    <xdr:sp macro="" textlink="">
      <xdr:nvSpPr>
        <xdr:cNvPr id="871" name="円/楕円 870"/>
        <xdr:cNvSpPr/>
      </xdr:nvSpPr>
      <xdr:spPr>
        <a:xfrm>
          <a:off x="21272500" y="1317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94501</xdr:rowOff>
    </xdr:from>
    <xdr:ext cx="534377" cy="259045"/>
    <xdr:sp macro="" textlink="">
      <xdr:nvSpPr>
        <xdr:cNvPr id="872" name="テキスト ボックス 871"/>
        <xdr:cNvSpPr txBox="1"/>
      </xdr:nvSpPr>
      <xdr:spPr>
        <a:xfrm>
          <a:off x="21056111" y="1295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68,087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3578</xdr:rowOff>
    </xdr:from>
    <xdr:to>
      <xdr:col>29</xdr:col>
      <xdr:colOff>568325</xdr:colOff>
      <xdr:row>77</xdr:row>
      <xdr:rowOff>105178</xdr:rowOff>
    </xdr:to>
    <xdr:sp macro="" textlink="">
      <xdr:nvSpPr>
        <xdr:cNvPr id="873" name="円/楕円 872"/>
        <xdr:cNvSpPr/>
      </xdr:nvSpPr>
      <xdr:spPr>
        <a:xfrm>
          <a:off x="20383500" y="1320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96305</xdr:rowOff>
    </xdr:from>
    <xdr:ext cx="534377" cy="259045"/>
    <xdr:sp macro="" textlink="">
      <xdr:nvSpPr>
        <xdr:cNvPr id="874" name="テキスト ボックス 873"/>
        <xdr:cNvSpPr txBox="1"/>
      </xdr:nvSpPr>
      <xdr:spPr>
        <a:xfrm>
          <a:off x="20167111" y="1329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65,588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12102</xdr:rowOff>
    </xdr:from>
    <xdr:to>
      <xdr:col>28</xdr:col>
      <xdr:colOff>365125</xdr:colOff>
      <xdr:row>77</xdr:row>
      <xdr:rowOff>113702</xdr:rowOff>
    </xdr:to>
    <xdr:sp macro="" textlink="">
      <xdr:nvSpPr>
        <xdr:cNvPr id="875" name="円/楕円 874"/>
        <xdr:cNvSpPr/>
      </xdr:nvSpPr>
      <xdr:spPr>
        <a:xfrm>
          <a:off x="19494500" y="1321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130229</xdr:rowOff>
    </xdr:from>
    <xdr:ext cx="534377" cy="259045"/>
    <xdr:sp macro="" textlink="">
      <xdr:nvSpPr>
        <xdr:cNvPr id="876" name="テキスト ボックス 875"/>
        <xdr:cNvSpPr txBox="1"/>
      </xdr:nvSpPr>
      <xdr:spPr>
        <a:xfrm>
          <a:off x="19278111" y="129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64,805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165219</xdr:rowOff>
    </xdr:from>
    <xdr:to>
      <xdr:col>27</xdr:col>
      <xdr:colOff>161925</xdr:colOff>
      <xdr:row>77</xdr:row>
      <xdr:rowOff>95369</xdr:rowOff>
    </xdr:to>
    <xdr:sp macro="" textlink="">
      <xdr:nvSpPr>
        <xdr:cNvPr id="877" name="円/楕円 876"/>
        <xdr:cNvSpPr/>
      </xdr:nvSpPr>
      <xdr:spPr>
        <a:xfrm>
          <a:off x="18605500" y="1319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111896</xdr:rowOff>
    </xdr:from>
    <xdr:ext cx="534377" cy="259045"/>
    <xdr:sp macro="" textlink="">
      <xdr:nvSpPr>
        <xdr:cNvPr id="878" name="テキスト ボックス 877"/>
        <xdr:cNvSpPr txBox="1"/>
      </xdr:nvSpPr>
      <xdr:spPr>
        <a:xfrm>
          <a:off x="18389111" y="1297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66,489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フローチャート :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903" name="フローチャート :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4" name="テキスト ボックス 90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6" name="フローチャート :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7" name="テキスト ボックス 90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9" name="フローチャート :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10" name="テキスト ボックス 90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1" name="フローチャート :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12" name="テキスト ボックス 91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8" name="円/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20" name="円/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21" name="テキスト ボックス 92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22" name="円/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23" name="テキスト ボックス 92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4" name="円/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5" name="テキスト ボックス 92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6" name="円/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7" name="テキスト ボックス 92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・扶助費は、住民一人当たり</a:t>
          </a:r>
          <a:r>
            <a:rPr kumimoji="1" lang="en-US" altLang="ja-JP" sz="1100">
              <a:solidFill>
                <a:schemeClr val="dk1"/>
              </a:solidFill>
              <a:effectLst/>
              <a:latin typeface="+mn-lt"/>
              <a:ea typeface="+mn-ea"/>
              <a:cs typeface="+mn-cs"/>
            </a:rPr>
            <a:t>211,521</a:t>
          </a:r>
          <a:r>
            <a:rPr kumimoji="1" lang="ja-JP" altLang="ja-JP" sz="1100">
              <a:solidFill>
                <a:schemeClr val="dk1"/>
              </a:solidFill>
              <a:effectLst/>
              <a:latin typeface="+mn-lt"/>
              <a:ea typeface="+mn-ea"/>
              <a:cs typeface="+mn-cs"/>
            </a:rPr>
            <a:t>円となっている。主な扶助費は生活保護費であるが、平成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年度で高止まりの傾向にある。しかしながら、社会福祉費が平成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316</a:t>
          </a:r>
          <a:r>
            <a:rPr kumimoji="1" lang="ja-JP" altLang="ja-JP" sz="1100">
              <a:solidFill>
                <a:schemeClr val="dk1"/>
              </a:solidFill>
              <a:effectLst/>
              <a:latin typeface="+mn-lt"/>
              <a:ea typeface="+mn-ea"/>
              <a:cs typeface="+mn-cs"/>
            </a:rPr>
            <a:t>％増加していることから類似団体平均と比べて高い水準にある。 </a:t>
          </a:r>
          <a:endParaRPr lang="ja-JP" altLang="ja-JP" sz="1400">
            <a:effectLst/>
          </a:endParaRPr>
        </a:p>
        <a:p>
          <a:r>
            <a:rPr kumimoji="1" lang="ja-JP" altLang="ja-JP" sz="1100">
              <a:solidFill>
                <a:schemeClr val="dk1"/>
              </a:solidFill>
              <a:effectLst/>
              <a:latin typeface="+mn-lt"/>
              <a:ea typeface="+mn-ea"/>
              <a:cs typeface="+mn-cs"/>
            </a:rPr>
            <a:t>・投資及び出資金</a:t>
          </a:r>
          <a:r>
            <a:rPr kumimoji="1" lang="ja-JP" altLang="en-US" sz="1100">
              <a:solidFill>
                <a:schemeClr val="dk1"/>
              </a:solidFill>
              <a:effectLst/>
              <a:latin typeface="+mn-lt"/>
              <a:ea typeface="+mn-ea"/>
              <a:cs typeface="+mn-cs"/>
            </a:rPr>
            <a:t>は昨年に引き続き、</a:t>
          </a:r>
          <a:r>
            <a:rPr kumimoji="1" lang="ja-JP" altLang="ja-JP" sz="1100">
              <a:solidFill>
                <a:schemeClr val="dk1"/>
              </a:solidFill>
              <a:effectLst/>
              <a:latin typeface="+mn-lt"/>
              <a:ea typeface="+mn-ea"/>
              <a:cs typeface="+mn-cs"/>
            </a:rPr>
            <a:t>類似団体と比較しても高い状況となっている。これは、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年度から続く</a:t>
          </a:r>
          <a:r>
            <a:rPr kumimoji="1" lang="ja-JP" altLang="ja-JP" sz="1100">
              <a:solidFill>
                <a:schemeClr val="dk1"/>
              </a:solidFill>
              <a:effectLst/>
              <a:latin typeface="+mn-lt"/>
              <a:ea typeface="+mn-ea"/>
              <a:cs typeface="+mn-cs"/>
            </a:rPr>
            <a:t>水道事業における浄水場建設事業への出資金によるものである。 </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積立金</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40,602</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類似団体と比較して一人当たり積立額が高い状況にある。これは地方創生関連経費財源分や平田浄水事業や名瀬・住用給食センターなど大型事業の償還分の積立によるものである。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・公債費は、住民一人当たり</a:t>
          </a:r>
          <a:r>
            <a:rPr kumimoji="1" lang="en-US" altLang="ja-JP" sz="1100">
              <a:solidFill>
                <a:schemeClr val="dk1"/>
              </a:solidFill>
              <a:effectLst/>
              <a:latin typeface="+mn-lt"/>
              <a:ea typeface="+mn-ea"/>
              <a:cs typeface="+mn-cs"/>
            </a:rPr>
            <a:t>88,487</a:t>
          </a:r>
          <a:r>
            <a:rPr kumimoji="1" lang="ja-JP" altLang="en-US" sz="1100">
              <a:solidFill>
                <a:schemeClr val="dk1"/>
              </a:solidFill>
              <a:effectLst/>
              <a:latin typeface="+mn-lt"/>
              <a:ea typeface="+mn-ea"/>
              <a:cs typeface="+mn-cs"/>
            </a:rPr>
            <a:t>円となっており、引き続き、類似団体と比較して高い状況となっている。昨年に比べ増加している理由には、庁舎や</a:t>
          </a:r>
          <a:r>
            <a:rPr kumimoji="1" lang="en-US" altLang="ja-JP" sz="1100">
              <a:solidFill>
                <a:schemeClr val="dk1"/>
              </a:solidFill>
              <a:effectLst/>
              <a:latin typeface="+mn-lt"/>
              <a:ea typeface="+mn-ea"/>
              <a:cs typeface="+mn-cs"/>
            </a:rPr>
            <a:t>AiAi</a:t>
          </a:r>
          <a:r>
            <a:rPr kumimoji="1" lang="ja-JP" altLang="en-US" sz="1100">
              <a:solidFill>
                <a:schemeClr val="dk1"/>
              </a:solidFill>
              <a:effectLst/>
              <a:latin typeface="+mn-lt"/>
              <a:ea typeface="+mn-ea"/>
              <a:cs typeface="+mn-cs"/>
            </a:rPr>
            <a:t>ひろばなど大型事業の当該年度元金償還開始による影響がある。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鹿児島県奄美市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44,250
44,143
308.27
33,143,154
32,178,131
926,540
16,976,315
37,701,199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51.9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123063</xdr:rowOff>
    </xdr:from>
    <xdr:to>
      <xdr:col>6</xdr:col>
      <xdr:colOff>510540</xdr:colOff>
      <xdr:row>39</xdr:row>
      <xdr:rowOff>36703</xdr:rowOff>
    </xdr:to>
    <xdr:cxnSp macro="">
      <xdr:nvCxnSpPr>
        <xdr:cNvPr id="56" name="直線コネクタ 55"/>
        <xdr:cNvCxnSpPr/>
      </xdr:nvCxnSpPr>
      <xdr:spPr>
        <a:xfrm flipV="1">
          <a:off x="4633595" y="5095113"/>
          <a:ext cx="1270" cy="1628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40530</xdr:rowOff>
    </xdr:from>
    <xdr:ext cx="469744" cy="259045"/>
    <xdr:sp macro="" textlink="">
      <xdr:nvSpPr>
        <xdr:cNvPr id="57" name="議会費最小値テキスト"/>
        <xdr:cNvSpPr txBox="1"/>
      </xdr:nvSpPr>
      <xdr:spPr>
        <a:xfrm>
          <a:off x="4686300" y="67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3,061</a:t>
          </a:r>
          <a:endParaRPr kumimoji="1" lang="ja-JP" altLang="en-US" sz="1000" b="1">
            <a:latin typeface="ＭＳ Ｐゴシック"/>
          </a:endParaRPr>
        </a:p>
      </xdr:txBody>
    </xdr:sp>
    <xdr:clientData/>
  </xdr:oneCellAnchor>
  <xdr:twoCellAnchor>
    <xdr:from>
      <xdr:col>6</xdr:col>
      <xdr:colOff>422275</xdr:colOff>
      <xdr:row>39</xdr:row>
      <xdr:rowOff>36703</xdr:rowOff>
    </xdr:from>
    <xdr:to>
      <xdr:col>6</xdr:col>
      <xdr:colOff>600075</xdr:colOff>
      <xdr:row>39</xdr:row>
      <xdr:rowOff>36703</xdr:rowOff>
    </xdr:to>
    <xdr:cxnSp macro="">
      <xdr:nvCxnSpPr>
        <xdr:cNvPr id="58" name="直線コネクタ 57"/>
        <xdr:cNvCxnSpPr/>
      </xdr:nvCxnSpPr>
      <xdr:spPr>
        <a:xfrm>
          <a:off x="4546600" y="672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69740</xdr:rowOff>
    </xdr:from>
    <xdr:ext cx="534377" cy="259045"/>
    <xdr:sp macro="" textlink="">
      <xdr:nvSpPr>
        <xdr:cNvPr id="59" name="議会費最大値テキスト"/>
        <xdr:cNvSpPr txBox="1"/>
      </xdr:nvSpPr>
      <xdr:spPr>
        <a:xfrm>
          <a:off x="4686300" y="487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15,881</a:t>
          </a:r>
          <a:endParaRPr kumimoji="1" lang="ja-JP" altLang="en-US" sz="1000" b="1">
            <a:latin typeface="ＭＳ Ｐゴシック"/>
          </a:endParaRPr>
        </a:p>
      </xdr:txBody>
    </xdr:sp>
    <xdr:clientData/>
  </xdr:oneCellAnchor>
  <xdr:twoCellAnchor>
    <xdr:from>
      <xdr:col>6</xdr:col>
      <xdr:colOff>422275</xdr:colOff>
      <xdr:row>29</xdr:row>
      <xdr:rowOff>123063</xdr:rowOff>
    </xdr:from>
    <xdr:to>
      <xdr:col>6</xdr:col>
      <xdr:colOff>600075</xdr:colOff>
      <xdr:row>29</xdr:row>
      <xdr:rowOff>123063</xdr:rowOff>
    </xdr:to>
    <xdr:cxnSp macro="">
      <xdr:nvCxnSpPr>
        <xdr:cNvPr id="60" name="直線コネクタ 59"/>
        <xdr:cNvCxnSpPr/>
      </xdr:nvCxnSpPr>
      <xdr:spPr>
        <a:xfrm>
          <a:off x="4546600" y="509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85344</xdr:rowOff>
    </xdr:from>
    <xdr:to>
      <xdr:col>6</xdr:col>
      <xdr:colOff>511175</xdr:colOff>
      <xdr:row>37</xdr:row>
      <xdr:rowOff>92202</xdr:rowOff>
    </xdr:to>
    <xdr:cxnSp macro="">
      <xdr:nvCxnSpPr>
        <xdr:cNvPr id="61" name="直線コネクタ 60"/>
        <xdr:cNvCxnSpPr/>
      </xdr:nvCxnSpPr>
      <xdr:spPr>
        <a:xfrm>
          <a:off x="3797300" y="642899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51325</xdr:rowOff>
    </xdr:from>
    <xdr:ext cx="469744" cy="259045"/>
    <xdr:sp macro="" textlink="">
      <xdr:nvSpPr>
        <xdr:cNvPr id="62" name="議会費平均値テキスト"/>
        <xdr:cNvSpPr txBox="1"/>
      </xdr:nvSpPr>
      <xdr:spPr>
        <a:xfrm>
          <a:off x="4686300" y="6394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72898</xdr:rowOff>
    </xdr:from>
    <xdr:to>
      <xdr:col>6</xdr:col>
      <xdr:colOff>561975</xdr:colOff>
      <xdr:row>38</xdr:row>
      <xdr:rowOff>3048</xdr:rowOff>
    </xdr:to>
    <xdr:sp macro="" textlink="">
      <xdr:nvSpPr>
        <xdr:cNvPr id="63" name="フローチャート : 判断 62"/>
        <xdr:cNvSpPr/>
      </xdr:nvSpPr>
      <xdr:spPr>
        <a:xfrm>
          <a:off x="4584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85344</xdr:rowOff>
    </xdr:from>
    <xdr:to>
      <xdr:col>5</xdr:col>
      <xdr:colOff>358775</xdr:colOff>
      <xdr:row>37</xdr:row>
      <xdr:rowOff>94869</xdr:rowOff>
    </xdr:to>
    <xdr:cxnSp macro="">
      <xdr:nvCxnSpPr>
        <xdr:cNvPr id="64" name="直線コネクタ 63"/>
        <xdr:cNvCxnSpPr/>
      </xdr:nvCxnSpPr>
      <xdr:spPr>
        <a:xfrm flipV="1">
          <a:off x="2908300" y="642899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46609</xdr:rowOff>
    </xdr:from>
    <xdr:to>
      <xdr:col>5</xdr:col>
      <xdr:colOff>409575</xdr:colOff>
      <xdr:row>37</xdr:row>
      <xdr:rowOff>148209</xdr:rowOff>
    </xdr:to>
    <xdr:sp macro="" textlink="">
      <xdr:nvSpPr>
        <xdr:cNvPr id="65" name="フローチャート : 判断 64"/>
        <xdr:cNvSpPr/>
      </xdr:nvSpPr>
      <xdr:spPr>
        <a:xfrm>
          <a:off x="3746500" y="639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139336</xdr:rowOff>
    </xdr:from>
    <xdr:ext cx="469744" cy="259045"/>
    <xdr:sp macro="" textlink="">
      <xdr:nvSpPr>
        <xdr:cNvPr id="66" name="テキスト ボックス 65"/>
        <xdr:cNvSpPr txBox="1"/>
      </xdr:nvSpPr>
      <xdr:spPr>
        <a:xfrm>
          <a:off x="3562427" y="648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94869</xdr:rowOff>
    </xdr:from>
    <xdr:to>
      <xdr:col>4</xdr:col>
      <xdr:colOff>155575</xdr:colOff>
      <xdr:row>37</xdr:row>
      <xdr:rowOff>114935</xdr:rowOff>
    </xdr:to>
    <xdr:cxnSp macro="">
      <xdr:nvCxnSpPr>
        <xdr:cNvPr id="67" name="直線コネクタ 66"/>
        <xdr:cNvCxnSpPr/>
      </xdr:nvCxnSpPr>
      <xdr:spPr>
        <a:xfrm flipV="1">
          <a:off x="2019300" y="6438519"/>
          <a:ext cx="889000"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34798</xdr:rowOff>
    </xdr:from>
    <xdr:to>
      <xdr:col>4</xdr:col>
      <xdr:colOff>206375</xdr:colOff>
      <xdr:row>37</xdr:row>
      <xdr:rowOff>136398</xdr:rowOff>
    </xdr:to>
    <xdr:sp macro="" textlink="">
      <xdr:nvSpPr>
        <xdr:cNvPr id="68" name="フローチャート : 判断 67"/>
        <xdr:cNvSpPr/>
      </xdr:nvSpPr>
      <xdr:spPr>
        <a:xfrm>
          <a:off x="2857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152925</xdr:rowOff>
    </xdr:from>
    <xdr:ext cx="469744" cy="259045"/>
    <xdr:sp macro="" textlink="">
      <xdr:nvSpPr>
        <xdr:cNvPr id="69" name="テキスト ボックス 68"/>
        <xdr:cNvSpPr txBox="1"/>
      </xdr:nvSpPr>
      <xdr:spPr>
        <a:xfrm>
          <a:off x="2673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5,376</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107696</xdr:rowOff>
    </xdr:from>
    <xdr:to>
      <xdr:col>2</xdr:col>
      <xdr:colOff>638175</xdr:colOff>
      <xdr:row>37</xdr:row>
      <xdr:rowOff>114935</xdr:rowOff>
    </xdr:to>
    <xdr:cxnSp macro="">
      <xdr:nvCxnSpPr>
        <xdr:cNvPr id="70" name="直線コネクタ 69"/>
        <xdr:cNvCxnSpPr/>
      </xdr:nvCxnSpPr>
      <xdr:spPr>
        <a:xfrm>
          <a:off x="1130300" y="645134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62357</xdr:rowOff>
    </xdr:from>
    <xdr:to>
      <xdr:col>3</xdr:col>
      <xdr:colOff>3175</xdr:colOff>
      <xdr:row>37</xdr:row>
      <xdr:rowOff>163957</xdr:rowOff>
    </xdr:to>
    <xdr:sp macro="" textlink="">
      <xdr:nvSpPr>
        <xdr:cNvPr id="71" name="フローチャート : 判断 70"/>
        <xdr:cNvSpPr/>
      </xdr:nvSpPr>
      <xdr:spPr>
        <a:xfrm>
          <a:off x="1968500" y="64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9034</xdr:rowOff>
    </xdr:from>
    <xdr:ext cx="469744" cy="259045"/>
    <xdr:sp macro="" textlink="">
      <xdr:nvSpPr>
        <xdr:cNvPr id="72" name="テキスト ボックス 71"/>
        <xdr:cNvSpPr txBox="1"/>
      </xdr:nvSpPr>
      <xdr:spPr>
        <a:xfrm>
          <a:off x="1784427" y="61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37084</xdr:rowOff>
    </xdr:from>
    <xdr:to>
      <xdr:col>1</xdr:col>
      <xdr:colOff>485775</xdr:colOff>
      <xdr:row>37</xdr:row>
      <xdr:rowOff>138684</xdr:rowOff>
    </xdr:to>
    <xdr:sp macro="" textlink="">
      <xdr:nvSpPr>
        <xdr:cNvPr id="73" name="フローチャート : 判断 72"/>
        <xdr:cNvSpPr/>
      </xdr:nvSpPr>
      <xdr:spPr>
        <a:xfrm>
          <a:off x="1079500" y="638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155211</xdr:rowOff>
    </xdr:from>
    <xdr:ext cx="469744" cy="259045"/>
    <xdr:sp macro="" textlink="">
      <xdr:nvSpPr>
        <xdr:cNvPr id="74" name="テキスト ボックス 73"/>
        <xdr:cNvSpPr txBox="1"/>
      </xdr:nvSpPr>
      <xdr:spPr>
        <a:xfrm>
          <a:off x="895427" y="615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41402</xdr:rowOff>
    </xdr:from>
    <xdr:to>
      <xdr:col>6</xdr:col>
      <xdr:colOff>561975</xdr:colOff>
      <xdr:row>37</xdr:row>
      <xdr:rowOff>143002</xdr:rowOff>
    </xdr:to>
    <xdr:sp macro="" textlink="">
      <xdr:nvSpPr>
        <xdr:cNvPr id="80" name="円/楕円 79"/>
        <xdr:cNvSpPr/>
      </xdr:nvSpPr>
      <xdr:spPr>
        <a:xfrm>
          <a:off x="4584700" y="63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64279</xdr:rowOff>
    </xdr:from>
    <xdr:ext cx="469744" cy="259045"/>
    <xdr:sp macro="" textlink="">
      <xdr:nvSpPr>
        <xdr:cNvPr id="81" name="議会費該当値テキスト"/>
        <xdr:cNvSpPr txBox="1"/>
      </xdr:nvSpPr>
      <xdr:spPr>
        <a:xfrm>
          <a:off x="4686300" y="623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34544</xdr:rowOff>
    </xdr:from>
    <xdr:to>
      <xdr:col>5</xdr:col>
      <xdr:colOff>409575</xdr:colOff>
      <xdr:row>37</xdr:row>
      <xdr:rowOff>136144</xdr:rowOff>
    </xdr:to>
    <xdr:sp macro="" textlink="">
      <xdr:nvSpPr>
        <xdr:cNvPr id="82" name="円/楕円 81"/>
        <xdr:cNvSpPr/>
      </xdr:nvSpPr>
      <xdr:spPr>
        <a:xfrm>
          <a:off x="3746500" y="63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152671</xdr:rowOff>
    </xdr:from>
    <xdr:ext cx="469744" cy="259045"/>
    <xdr:sp macro="" textlink="">
      <xdr:nvSpPr>
        <xdr:cNvPr id="83" name="テキスト ボックス 82"/>
        <xdr:cNvSpPr txBox="1"/>
      </xdr:nvSpPr>
      <xdr:spPr>
        <a:xfrm>
          <a:off x="3562427" y="615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44069</xdr:rowOff>
    </xdr:from>
    <xdr:to>
      <xdr:col>4</xdr:col>
      <xdr:colOff>206375</xdr:colOff>
      <xdr:row>37</xdr:row>
      <xdr:rowOff>145669</xdr:rowOff>
    </xdr:to>
    <xdr:sp macro="" textlink="">
      <xdr:nvSpPr>
        <xdr:cNvPr id="84" name="円/楕円 83"/>
        <xdr:cNvSpPr/>
      </xdr:nvSpPr>
      <xdr:spPr>
        <a:xfrm>
          <a:off x="2857500" y="638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136796</xdr:rowOff>
    </xdr:from>
    <xdr:ext cx="469744" cy="259045"/>
    <xdr:sp macro="" textlink="">
      <xdr:nvSpPr>
        <xdr:cNvPr id="85" name="テキスト ボックス 84"/>
        <xdr:cNvSpPr txBox="1"/>
      </xdr:nvSpPr>
      <xdr:spPr>
        <a:xfrm>
          <a:off x="2673427" y="648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64135</xdr:rowOff>
    </xdr:from>
    <xdr:to>
      <xdr:col>3</xdr:col>
      <xdr:colOff>3175</xdr:colOff>
      <xdr:row>37</xdr:row>
      <xdr:rowOff>165735</xdr:rowOff>
    </xdr:to>
    <xdr:sp macro="" textlink="">
      <xdr:nvSpPr>
        <xdr:cNvPr id="86" name="円/楕円 85"/>
        <xdr:cNvSpPr/>
      </xdr:nvSpPr>
      <xdr:spPr>
        <a:xfrm>
          <a:off x="1968500" y="640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156862</xdr:rowOff>
    </xdr:from>
    <xdr:ext cx="469744" cy="259045"/>
    <xdr:sp macro="" textlink="">
      <xdr:nvSpPr>
        <xdr:cNvPr id="87" name="テキスト ボックス 86"/>
        <xdr:cNvSpPr txBox="1"/>
      </xdr:nvSpPr>
      <xdr:spPr>
        <a:xfrm>
          <a:off x="1784427" y="650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56896</xdr:rowOff>
    </xdr:from>
    <xdr:to>
      <xdr:col>1</xdr:col>
      <xdr:colOff>485775</xdr:colOff>
      <xdr:row>37</xdr:row>
      <xdr:rowOff>158496</xdr:rowOff>
    </xdr:to>
    <xdr:sp macro="" textlink="">
      <xdr:nvSpPr>
        <xdr:cNvPr id="88" name="円/楕円 87"/>
        <xdr:cNvSpPr/>
      </xdr:nvSpPr>
      <xdr:spPr>
        <a:xfrm>
          <a:off x="10795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149623</xdr:rowOff>
    </xdr:from>
    <xdr:ext cx="469744" cy="259045"/>
    <xdr:sp macro="" textlink="">
      <xdr:nvSpPr>
        <xdr:cNvPr id="89" name="テキスト ボックス 88"/>
        <xdr:cNvSpPr txBox="1"/>
      </xdr:nvSpPr>
      <xdr:spPr>
        <a:xfrm>
          <a:off x="895427" y="649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107211</xdr:rowOff>
    </xdr:from>
    <xdr:to>
      <xdr:col>6</xdr:col>
      <xdr:colOff>510540</xdr:colOff>
      <xdr:row>57</xdr:row>
      <xdr:rowOff>126940</xdr:rowOff>
    </xdr:to>
    <xdr:cxnSp macro="">
      <xdr:nvCxnSpPr>
        <xdr:cNvPr id="111" name="直線コネクタ 110"/>
        <xdr:cNvCxnSpPr/>
      </xdr:nvCxnSpPr>
      <xdr:spPr>
        <a:xfrm flipV="1">
          <a:off x="4633595" y="8851161"/>
          <a:ext cx="1270" cy="10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130767</xdr:rowOff>
    </xdr:from>
    <xdr:ext cx="534377" cy="259045"/>
    <xdr:sp macro="" textlink="">
      <xdr:nvSpPr>
        <xdr:cNvPr id="112" name="総務費最小値テキスト"/>
        <xdr:cNvSpPr txBox="1"/>
      </xdr:nvSpPr>
      <xdr:spPr>
        <a:xfrm>
          <a:off x="4686300" y="990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40,291</a:t>
          </a:r>
          <a:endParaRPr kumimoji="1" lang="ja-JP" altLang="en-US" sz="1000" b="1">
            <a:latin typeface="ＭＳ Ｐゴシック"/>
          </a:endParaRPr>
        </a:p>
      </xdr:txBody>
    </xdr:sp>
    <xdr:clientData/>
  </xdr:oneCellAnchor>
  <xdr:twoCellAnchor>
    <xdr:from>
      <xdr:col>6</xdr:col>
      <xdr:colOff>422275</xdr:colOff>
      <xdr:row>57</xdr:row>
      <xdr:rowOff>126940</xdr:rowOff>
    </xdr:from>
    <xdr:to>
      <xdr:col>6</xdr:col>
      <xdr:colOff>600075</xdr:colOff>
      <xdr:row>57</xdr:row>
      <xdr:rowOff>126940</xdr:rowOff>
    </xdr:to>
    <xdr:cxnSp macro="">
      <xdr:nvCxnSpPr>
        <xdr:cNvPr id="113" name="直線コネクタ 112"/>
        <xdr:cNvCxnSpPr/>
      </xdr:nvCxnSpPr>
      <xdr:spPr>
        <a:xfrm>
          <a:off x="4546600" y="989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53888</xdr:rowOff>
    </xdr:from>
    <xdr:ext cx="599010" cy="259045"/>
    <xdr:sp macro="" textlink="">
      <xdr:nvSpPr>
        <xdr:cNvPr id="114" name="総務費最大値テキスト"/>
        <xdr:cNvSpPr txBox="1"/>
      </xdr:nvSpPr>
      <xdr:spPr>
        <a:xfrm>
          <a:off x="4686300" y="862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269,606</a:t>
          </a:r>
          <a:endParaRPr kumimoji="1" lang="ja-JP" altLang="en-US" sz="1000" b="1">
            <a:latin typeface="ＭＳ Ｐゴシック"/>
          </a:endParaRPr>
        </a:p>
      </xdr:txBody>
    </xdr:sp>
    <xdr:clientData/>
  </xdr:oneCellAnchor>
  <xdr:twoCellAnchor>
    <xdr:from>
      <xdr:col>6</xdr:col>
      <xdr:colOff>422275</xdr:colOff>
      <xdr:row>51</xdr:row>
      <xdr:rowOff>107211</xdr:rowOff>
    </xdr:from>
    <xdr:to>
      <xdr:col>6</xdr:col>
      <xdr:colOff>600075</xdr:colOff>
      <xdr:row>51</xdr:row>
      <xdr:rowOff>107211</xdr:rowOff>
    </xdr:to>
    <xdr:cxnSp macro="">
      <xdr:nvCxnSpPr>
        <xdr:cNvPr id="115" name="直線コネクタ 114"/>
        <xdr:cNvCxnSpPr/>
      </xdr:nvCxnSpPr>
      <xdr:spPr>
        <a:xfrm>
          <a:off x="4546600" y="885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127113</xdr:rowOff>
    </xdr:from>
    <xdr:to>
      <xdr:col>6</xdr:col>
      <xdr:colOff>511175</xdr:colOff>
      <xdr:row>56</xdr:row>
      <xdr:rowOff>59809</xdr:rowOff>
    </xdr:to>
    <xdr:cxnSp macro="">
      <xdr:nvCxnSpPr>
        <xdr:cNvPr id="116" name="直線コネクタ 115"/>
        <xdr:cNvCxnSpPr/>
      </xdr:nvCxnSpPr>
      <xdr:spPr>
        <a:xfrm flipV="1">
          <a:off x="3797300" y="9556863"/>
          <a:ext cx="838200" cy="10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63770</xdr:rowOff>
    </xdr:from>
    <xdr:ext cx="534377" cy="259045"/>
    <xdr:sp macro="" textlink="">
      <xdr:nvSpPr>
        <xdr:cNvPr id="117" name="総務費平均値テキスト"/>
        <xdr:cNvSpPr txBox="1"/>
      </xdr:nvSpPr>
      <xdr:spPr>
        <a:xfrm>
          <a:off x="4686300" y="966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75,778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85343</xdr:rowOff>
    </xdr:from>
    <xdr:to>
      <xdr:col>6</xdr:col>
      <xdr:colOff>561975</xdr:colOff>
      <xdr:row>57</xdr:row>
      <xdr:rowOff>15493</xdr:rowOff>
    </xdr:to>
    <xdr:sp macro="" textlink="">
      <xdr:nvSpPr>
        <xdr:cNvPr id="118" name="フローチャート : 判断 117"/>
        <xdr:cNvSpPr/>
      </xdr:nvSpPr>
      <xdr:spPr>
        <a:xfrm>
          <a:off x="4584700" y="968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11940</xdr:rowOff>
    </xdr:from>
    <xdr:to>
      <xdr:col>5</xdr:col>
      <xdr:colOff>358775</xdr:colOff>
      <xdr:row>56</xdr:row>
      <xdr:rowOff>59809</xdr:rowOff>
    </xdr:to>
    <xdr:cxnSp macro="">
      <xdr:nvCxnSpPr>
        <xdr:cNvPr id="119" name="直線コネクタ 118"/>
        <xdr:cNvCxnSpPr/>
      </xdr:nvCxnSpPr>
      <xdr:spPr>
        <a:xfrm>
          <a:off x="2908300" y="9613140"/>
          <a:ext cx="889000" cy="4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120785</xdr:rowOff>
    </xdr:from>
    <xdr:to>
      <xdr:col>5</xdr:col>
      <xdr:colOff>409575</xdr:colOff>
      <xdr:row>57</xdr:row>
      <xdr:rowOff>50935</xdr:rowOff>
    </xdr:to>
    <xdr:sp macro="" textlink="">
      <xdr:nvSpPr>
        <xdr:cNvPr id="120" name="フローチャート : 判断 119"/>
        <xdr:cNvSpPr/>
      </xdr:nvSpPr>
      <xdr:spPr>
        <a:xfrm>
          <a:off x="3746500" y="97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42062</xdr:rowOff>
    </xdr:from>
    <xdr:ext cx="534377" cy="259045"/>
    <xdr:sp macro="" textlink="">
      <xdr:nvSpPr>
        <xdr:cNvPr id="121" name="テキスト ボックス 120"/>
        <xdr:cNvSpPr txBox="1"/>
      </xdr:nvSpPr>
      <xdr:spPr>
        <a:xfrm>
          <a:off x="3530111" y="98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121110</xdr:rowOff>
    </xdr:from>
    <xdr:to>
      <xdr:col>4</xdr:col>
      <xdr:colOff>155575</xdr:colOff>
      <xdr:row>56</xdr:row>
      <xdr:rowOff>11940</xdr:rowOff>
    </xdr:to>
    <xdr:cxnSp macro="">
      <xdr:nvCxnSpPr>
        <xdr:cNvPr id="122" name="直線コネクタ 121"/>
        <xdr:cNvCxnSpPr/>
      </xdr:nvCxnSpPr>
      <xdr:spPr>
        <a:xfrm>
          <a:off x="2019300" y="9550860"/>
          <a:ext cx="889000" cy="6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61024</xdr:rowOff>
    </xdr:from>
    <xdr:to>
      <xdr:col>4</xdr:col>
      <xdr:colOff>206375</xdr:colOff>
      <xdr:row>56</xdr:row>
      <xdr:rowOff>162624</xdr:rowOff>
    </xdr:to>
    <xdr:sp macro="" textlink="">
      <xdr:nvSpPr>
        <xdr:cNvPr id="123" name="フローチャート : 判断 122"/>
        <xdr:cNvSpPr/>
      </xdr:nvSpPr>
      <xdr:spPr>
        <a:xfrm>
          <a:off x="2857500" y="9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153751</xdr:rowOff>
    </xdr:from>
    <xdr:ext cx="534377" cy="259045"/>
    <xdr:sp macro="" textlink="">
      <xdr:nvSpPr>
        <xdr:cNvPr id="124" name="テキスト ボックス 123"/>
        <xdr:cNvSpPr txBox="1"/>
      </xdr:nvSpPr>
      <xdr:spPr>
        <a:xfrm>
          <a:off x="2641111" y="975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81,097</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121110</xdr:rowOff>
    </xdr:from>
    <xdr:to>
      <xdr:col>2</xdr:col>
      <xdr:colOff>638175</xdr:colOff>
      <xdr:row>56</xdr:row>
      <xdr:rowOff>13993</xdr:rowOff>
    </xdr:to>
    <xdr:cxnSp macro="">
      <xdr:nvCxnSpPr>
        <xdr:cNvPr id="125" name="直線コネクタ 124"/>
        <xdr:cNvCxnSpPr/>
      </xdr:nvCxnSpPr>
      <xdr:spPr>
        <a:xfrm flipV="1">
          <a:off x="1130300" y="9550860"/>
          <a:ext cx="889000" cy="6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61413</xdr:rowOff>
    </xdr:from>
    <xdr:to>
      <xdr:col>3</xdr:col>
      <xdr:colOff>3175</xdr:colOff>
      <xdr:row>56</xdr:row>
      <xdr:rowOff>163013</xdr:rowOff>
    </xdr:to>
    <xdr:sp macro="" textlink="">
      <xdr:nvSpPr>
        <xdr:cNvPr id="126" name="フローチャート : 判断 125"/>
        <xdr:cNvSpPr/>
      </xdr:nvSpPr>
      <xdr:spPr>
        <a:xfrm>
          <a:off x="1968500" y="966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154140</xdr:rowOff>
    </xdr:from>
    <xdr:ext cx="534377" cy="259045"/>
    <xdr:sp macro="" textlink="">
      <xdr:nvSpPr>
        <xdr:cNvPr id="127" name="テキスト ボックス 126"/>
        <xdr:cNvSpPr txBox="1"/>
      </xdr:nvSpPr>
      <xdr:spPr>
        <a:xfrm>
          <a:off x="1752111" y="975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81,012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75815</xdr:rowOff>
    </xdr:from>
    <xdr:to>
      <xdr:col>1</xdr:col>
      <xdr:colOff>485775</xdr:colOff>
      <xdr:row>57</xdr:row>
      <xdr:rowOff>5965</xdr:rowOff>
    </xdr:to>
    <xdr:sp macro="" textlink="">
      <xdr:nvSpPr>
        <xdr:cNvPr id="128" name="フローチャート : 判断 127"/>
        <xdr:cNvSpPr/>
      </xdr:nvSpPr>
      <xdr:spPr>
        <a:xfrm>
          <a:off x="1079500" y="967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168542</xdr:rowOff>
    </xdr:from>
    <xdr:ext cx="534377" cy="259045"/>
    <xdr:sp macro="" textlink="">
      <xdr:nvSpPr>
        <xdr:cNvPr id="129" name="テキスト ボックス 128"/>
        <xdr:cNvSpPr txBox="1"/>
      </xdr:nvSpPr>
      <xdr:spPr>
        <a:xfrm>
          <a:off x="863111" y="976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76313</xdr:rowOff>
    </xdr:from>
    <xdr:to>
      <xdr:col>6</xdr:col>
      <xdr:colOff>561975</xdr:colOff>
      <xdr:row>56</xdr:row>
      <xdr:rowOff>6463</xdr:rowOff>
    </xdr:to>
    <xdr:sp macro="" textlink="">
      <xdr:nvSpPr>
        <xdr:cNvPr id="135" name="円/楕円 134"/>
        <xdr:cNvSpPr/>
      </xdr:nvSpPr>
      <xdr:spPr>
        <a:xfrm>
          <a:off x="4584700" y="950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99190</xdr:rowOff>
    </xdr:from>
    <xdr:ext cx="599010" cy="259045"/>
    <xdr:sp macro="" textlink="">
      <xdr:nvSpPr>
        <xdr:cNvPr id="136" name="総務費該当値テキスト"/>
        <xdr:cNvSpPr txBox="1"/>
      </xdr:nvSpPr>
      <xdr:spPr>
        <a:xfrm>
          <a:off x="4686300" y="9357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115,253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9009</xdr:rowOff>
    </xdr:from>
    <xdr:to>
      <xdr:col>5</xdr:col>
      <xdr:colOff>409575</xdr:colOff>
      <xdr:row>56</xdr:row>
      <xdr:rowOff>110609</xdr:rowOff>
    </xdr:to>
    <xdr:sp macro="" textlink="">
      <xdr:nvSpPr>
        <xdr:cNvPr id="137" name="円/楕円 136"/>
        <xdr:cNvSpPr/>
      </xdr:nvSpPr>
      <xdr:spPr>
        <a:xfrm>
          <a:off x="3746500" y="961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127136</xdr:rowOff>
    </xdr:from>
    <xdr:ext cx="534377" cy="259045"/>
    <xdr:sp macro="" textlink="">
      <xdr:nvSpPr>
        <xdr:cNvPr id="138" name="テキスト ボックス 137"/>
        <xdr:cNvSpPr txBox="1"/>
      </xdr:nvSpPr>
      <xdr:spPr>
        <a:xfrm>
          <a:off x="3530111" y="93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92,474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132590</xdr:rowOff>
    </xdr:from>
    <xdr:to>
      <xdr:col>4</xdr:col>
      <xdr:colOff>206375</xdr:colOff>
      <xdr:row>56</xdr:row>
      <xdr:rowOff>62740</xdr:rowOff>
    </xdr:to>
    <xdr:sp macro="" textlink="">
      <xdr:nvSpPr>
        <xdr:cNvPr id="139" name="円/楕円 138"/>
        <xdr:cNvSpPr/>
      </xdr:nvSpPr>
      <xdr:spPr>
        <a:xfrm>
          <a:off x="2857500" y="956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79267</xdr:rowOff>
    </xdr:from>
    <xdr:ext cx="599010" cy="259045"/>
    <xdr:sp macro="" textlink="">
      <xdr:nvSpPr>
        <xdr:cNvPr id="140" name="テキスト ボックス 139"/>
        <xdr:cNvSpPr txBox="1"/>
      </xdr:nvSpPr>
      <xdr:spPr>
        <a:xfrm>
          <a:off x="2608794" y="933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102,944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70310</xdr:rowOff>
    </xdr:from>
    <xdr:to>
      <xdr:col>3</xdr:col>
      <xdr:colOff>3175</xdr:colOff>
      <xdr:row>56</xdr:row>
      <xdr:rowOff>460</xdr:rowOff>
    </xdr:to>
    <xdr:sp macro="" textlink="">
      <xdr:nvSpPr>
        <xdr:cNvPr id="141" name="円/楕円 140"/>
        <xdr:cNvSpPr/>
      </xdr:nvSpPr>
      <xdr:spPr>
        <a:xfrm>
          <a:off x="1968500" y="950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16987</xdr:rowOff>
    </xdr:from>
    <xdr:ext cx="599010" cy="259045"/>
    <xdr:sp macro="" textlink="">
      <xdr:nvSpPr>
        <xdr:cNvPr id="142" name="テキスト ボックス 141"/>
        <xdr:cNvSpPr txBox="1"/>
      </xdr:nvSpPr>
      <xdr:spPr>
        <a:xfrm>
          <a:off x="1719794" y="927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116,566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134643</xdr:rowOff>
    </xdr:from>
    <xdr:to>
      <xdr:col>1</xdr:col>
      <xdr:colOff>485775</xdr:colOff>
      <xdr:row>56</xdr:row>
      <xdr:rowOff>64793</xdr:rowOff>
    </xdr:to>
    <xdr:sp macro="" textlink="">
      <xdr:nvSpPr>
        <xdr:cNvPr id="143" name="円/楕円 142"/>
        <xdr:cNvSpPr/>
      </xdr:nvSpPr>
      <xdr:spPr>
        <a:xfrm>
          <a:off x="1079500" y="956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81320</xdr:rowOff>
    </xdr:from>
    <xdr:ext cx="599010" cy="259045"/>
    <xdr:sp macro="" textlink="">
      <xdr:nvSpPr>
        <xdr:cNvPr id="144" name="テキスト ボックス 143"/>
        <xdr:cNvSpPr txBox="1"/>
      </xdr:nvSpPr>
      <xdr:spPr>
        <a:xfrm>
          <a:off x="830794" y="933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107787</xdr:rowOff>
    </xdr:from>
    <xdr:to>
      <xdr:col>6</xdr:col>
      <xdr:colOff>510540</xdr:colOff>
      <xdr:row>77</xdr:row>
      <xdr:rowOff>157201</xdr:rowOff>
    </xdr:to>
    <xdr:cxnSp macro="">
      <xdr:nvCxnSpPr>
        <xdr:cNvPr id="167" name="直線コネクタ 166"/>
        <xdr:cNvCxnSpPr/>
      </xdr:nvCxnSpPr>
      <xdr:spPr>
        <a:xfrm flipV="1">
          <a:off x="4633595" y="12280737"/>
          <a:ext cx="1270" cy="1078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161028</xdr:rowOff>
    </xdr:from>
    <xdr:ext cx="599010" cy="259045"/>
    <xdr:sp macro="" textlink="">
      <xdr:nvSpPr>
        <xdr:cNvPr id="168" name="民生費最小値テキスト"/>
        <xdr:cNvSpPr txBox="1"/>
      </xdr:nvSpPr>
      <xdr:spPr>
        <a:xfrm>
          <a:off x="4686300" y="1336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133,672</a:t>
          </a:r>
          <a:endParaRPr kumimoji="1" lang="ja-JP" altLang="en-US" sz="1000" b="1">
            <a:latin typeface="ＭＳ Ｐゴシック"/>
          </a:endParaRPr>
        </a:p>
      </xdr:txBody>
    </xdr:sp>
    <xdr:clientData/>
  </xdr:oneCellAnchor>
  <xdr:twoCellAnchor>
    <xdr:from>
      <xdr:col>6</xdr:col>
      <xdr:colOff>422275</xdr:colOff>
      <xdr:row>77</xdr:row>
      <xdr:rowOff>157201</xdr:rowOff>
    </xdr:from>
    <xdr:to>
      <xdr:col>6</xdr:col>
      <xdr:colOff>600075</xdr:colOff>
      <xdr:row>77</xdr:row>
      <xdr:rowOff>157201</xdr:rowOff>
    </xdr:to>
    <xdr:cxnSp macro="">
      <xdr:nvCxnSpPr>
        <xdr:cNvPr id="169" name="直線コネクタ 168"/>
        <xdr:cNvCxnSpPr/>
      </xdr:nvCxnSpPr>
      <xdr:spPr>
        <a:xfrm>
          <a:off x="4546600" y="1335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54464</xdr:rowOff>
    </xdr:from>
    <xdr:ext cx="599010" cy="259045"/>
    <xdr:sp macro="" textlink="">
      <xdr:nvSpPr>
        <xdr:cNvPr id="170" name="民生費最大値テキスト"/>
        <xdr:cNvSpPr txBox="1"/>
      </xdr:nvSpPr>
      <xdr:spPr>
        <a:xfrm>
          <a:off x="4686300" y="1205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369,480</a:t>
          </a:r>
          <a:endParaRPr kumimoji="1" lang="ja-JP" altLang="en-US" sz="1000" b="1">
            <a:latin typeface="ＭＳ Ｐゴシック"/>
          </a:endParaRPr>
        </a:p>
      </xdr:txBody>
    </xdr:sp>
    <xdr:clientData/>
  </xdr:oneCellAnchor>
  <xdr:twoCellAnchor>
    <xdr:from>
      <xdr:col>6</xdr:col>
      <xdr:colOff>422275</xdr:colOff>
      <xdr:row>71</xdr:row>
      <xdr:rowOff>107787</xdr:rowOff>
    </xdr:from>
    <xdr:to>
      <xdr:col>6</xdr:col>
      <xdr:colOff>600075</xdr:colOff>
      <xdr:row>71</xdr:row>
      <xdr:rowOff>107787</xdr:rowOff>
    </xdr:to>
    <xdr:cxnSp macro="">
      <xdr:nvCxnSpPr>
        <xdr:cNvPr id="171" name="直線コネクタ 170"/>
        <xdr:cNvCxnSpPr/>
      </xdr:nvCxnSpPr>
      <xdr:spPr>
        <a:xfrm>
          <a:off x="4546600" y="122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130025</xdr:rowOff>
    </xdr:from>
    <xdr:to>
      <xdr:col>6</xdr:col>
      <xdr:colOff>511175</xdr:colOff>
      <xdr:row>74</xdr:row>
      <xdr:rowOff>13943</xdr:rowOff>
    </xdr:to>
    <xdr:cxnSp macro="">
      <xdr:nvCxnSpPr>
        <xdr:cNvPr id="172" name="直線コネクタ 171"/>
        <xdr:cNvCxnSpPr/>
      </xdr:nvCxnSpPr>
      <xdr:spPr>
        <a:xfrm flipV="1">
          <a:off x="3797300" y="12645875"/>
          <a:ext cx="838200" cy="5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5504</xdr:rowOff>
    </xdr:from>
    <xdr:ext cx="599010" cy="259045"/>
    <xdr:sp macro="" textlink="">
      <xdr:nvSpPr>
        <xdr:cNvPr id="173" name="民生費平均値テキスト"/>
        <xdr:cNvSpPr txBox="1"/>
      </xdr:nvSpPr>
      <xdr:spPr>
        <a:xfrm>
          <a:off x="4686300" y="13035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188,522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27077</xdr:rowOff>
    </xdr:from>
    <xdr:to>
      <xdr:col>6</xdr:col>
      <xdr:colOff>561975</xdr:colOff>
      <xdr:row>76</xdr:row>
      <xdr:rowOff>128677</xdr:rowOff>
    </xdr:to>
    <xdr:sp macro="" textlink="">
      <xdr:nvSpPr>
        <xdr:cNvPr id="174" name="フローチャート : 判断 173"/>
        <xdr:cNvSpPr/>
      </xdr:nvSpPr>
      <xdr:spPr>
        <a:xfrm>
          <a:off x="45847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13943</xdr:rowOff>
    </xdr:from>
    <xdr:to>
      <xdr:col>5</xdr:col>
      <xdr:colOff>358775</xdr:colOff>
      <xdr:row>74</xdr:row>
      <xdr:rowOff>15995</xdr:rowOff>
    </xdr:to>
    <xdr:cxnSp macro="">
      <xdr:nvCxnSpPr>
        <xdr:cNvPr id="175" name="直線コネクタ 174"/>
        <xdr:cNvCxnSpPr/>
      </xdr:nvCxnSpPr>
      <xdr:spPr>
        <a:xfrm flipV="1">
          <a:off x="2908300" y="12701243"/>
          <a:ext cx="889000" cy="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87153</xdr:rowOff>
    </xdr:from>
    <xdr:to>
      <xdr:col>5</xdr:col>
      <xdr:colOff>409575</xdr:colOff>
      <xdr:row>77</xdr:row>
      <xdr:rowOff>17303</xdr:rowOff>
    </xdr:to>
    <xdr:sp macro="" textlink="">
      <xdr:nvSpPr>
        <xdr:cNvPr id="176" name="フローチャート : 判断 175"/>
        <xdr:cNvSpPr/>
      </xdr:nvSpPr>
      <xdr:spPr>
        <a:xfrm>
          <a:off x="3746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8430</xdr:rowOff>
    </xdr:from>
    <xdr:ext cx="599010" cy="259045"/>
    <xdr:sp macro="" textlink="">
      <xdr:nvSpPr>
        <xdr:cNvPr id="177" name="テキスト ボックス 176"/>
        <xdr:cNvSpPr txBox="1"/>
      </xdr:nvSpPr>
      <xdr:spPr>
        <a:xfrm>
          <a:off x="3497794" y="1321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15995</xdr:rowOff>
    </xdr:from>
    <xdr:to>
      <xdr:col>4</xdr:col>
      <xdr:colOff>155575</xdr:colOff>
      <xdr:row>74</xdr:row>
      <xdr:rowOff>55475</xdr:rowOff>
    </xdr:to>
    <xdr:cxnSp macro="">
      <xdr:nvCxnSpPr>
        <xdr:cNvPr id="178" name="直線コネクタ 177"/>
        <xdr:cNvCxnSpPr/>
      </xdr:nvCxnSpPr>
      <xdr:spPr>
        <a:xfrm flipV="1">
          <a:off x="2019300" y="12703295"/>
          <a:ext cx="889000" cy="3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162674</xdr:rowOff>
    </xdr:from>
    <xdr:to>
      <xdr:col>4</xdr:col>
      <xdr:colOff>206375</xdr:colOff>
      <xdr:row>76</xdr:row>
      <xdr:rowOff>92824</xdr:rowOff>
    </xdr:to>
    <xdr:sp macro="" textlink="">
      <xdr:nvSpPr>
        <xdr:cNvPr id="179" name="フローチャート : 判断 178"/>
        <xdr:cNvSpPr/>
      </xdr:nvSpPr>
      <xdr:spPr>
        <a:xfrm>
          <a:off x="2857500" y="1302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83951</xdr:rowOff>
    </xdr:from>
    <xdr:ext cx="599010" cy="259045"/>
    <xdr:sp macro="" textlink="">
      <xdr:nvSpPr>
        <xdr:cNvPr id="180" name="テキスト ボックス 179"/>
        <xdr:cNvSpPr txBox="1"/>
      </xdr:nvSpPr>
      <xdr:spPr>
        <a:xfrm>
          <a:off x="2608794" y="1311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196,364</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55475</xdr:rowOff>
    </xdr:from>
    <xdr:to>
      <xdr:col>2</xdr:col>
      <xdr:colOff>638175</xdr:colOff>
      <xdr:row>74</xdr:row>
      <xdr:rowOff>62945</xdr:rowOff>
    </xdr:to>
    <xdr:cxnSp macro="">
      <xdr:nvCxnSpPr>
        <xdr:cNvPr id="181" name="直線コネクタ 180"/>
        <xdr:cNvCxnSpPr/>
      </xdr:nvCxnSpPr>
      <xdr:spPr>
        <a:xfrm flipV="1">
          <a:off x="1130300" y="12742775"/>
          <a:ext cx="889000" cy="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23786</xdr:rowOff>
    </xdr:from>
    <xdr:to>
      <xdr:col>3</xdr:col>
      <xdr:colOff>3175</xdr:colOff>
      <xdr:row>76</xdr:row>
      <xdr:rowOff>125386</xdr:rowOff>
    </xdr:to>
    <xdr:sp macro="" textlink="">
      <xdr:nvSpPr>
        <xdr:cNvPr id="182" name="フローチャート : 判断 181"/>
        <xdr:cNvSpPr/>
      </xdr:nvSpPr>
      <xdr:spPr>
        <a:xfrm>
          <a:off x="1968500" y="1305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116513</xdr:rowOff>
    </xdr:from>
    <xdr:ext cx="599010" cy="259045"/>
    <xdr:sp macro="" textlink="">
      <xdr:nvSpPr>
        <xdr:cNvPr id="183" name="テキスト ボックス 182"/>
        <xdr:cNvSpPr txBox="1"/>
      </xdr:nvSpPr>
      <xdr:spPr>
        <a:xfrm>
          <a:off x="1719794" y="1314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189,242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44323</xdr:rowOff>
    </xdr:from>
    <xdr:to>
      <xdr:col>1</xdr:col>
      <xdr:colOff>485775</xdr:colOff>
      <xdr:row>76</xdr:row>
      <xdr:rowOff>145923</xdr:rowOff>
    </xdr:to>
    <xdr:sp macro="" textlink="">
      <xdr:nvSpPr>
        <xdr:cNvPr id="184" name="フローチャート : 判断 183"/>
        <xdr:cNvSpPr/>
      </xdr:nvSpPr>
      <xdr:spPr>
        <a:xfrm>
          <a:off x="1079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137050</xdr:rowOff>
    </xdr:from>
    <xdr:ext cx="599010" cy="259045"/>
    <xdr:sp macro="" textlink="">
      <xdr:nvSpPr>
        <xdr:cNvPr id="185" name="テキスト ボックス 184"/>
        <xdr:cNvSpPr txBox="1"/>
      </xdr:nvSpPr>
      <xdr:spPr>
        <a:xfrm>
          <a:off x="830794" y="1316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184,750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79225</xdr:rowOff>
    </xdr:from>
    <xdr:to>
      <xdr:col>6</xdr:col>
      <xdr:colOff>561975</xdr:colOff>
      <xdr:row>74</xdr:row>
      <xdr:rowOff>9375</xdr:rowOff>
    </xdr:to>
    <xdr:sp macro="" textlink="">
      <xdr:nvSpPr>
        <xdr:cNvPr id="191" name="円/楕円 190"/>
        <xdr:cNvSpPr/>
      </xdr:nvSpPr>
      <xdr:spPr>
        <a:xfrm>
          <a:off x="4584700" y="1259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102102</xdr:rowOff>
    </xdr:from>
    <xdr:ext cx="599010" cy="259045"/>
    <xdr:sp macro="" textlink="">
      <xdr:nvSpPr>
        <xdr:cNvPr id="192" name="民生費該当値テキスト"/>
        <xdr:cNvSpPr txBox="1"/>
      </xdr:nvSpPr>
      <xdr:spPr>
        <a:xfrm>
          <a:off x="4686300" y="1244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289,616</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134593</xdr:rowOff>
    </xdr:from>
    <xdr:to>
      <xdr:col>5</xdr:col>
      <xdr:colOff>409575</xdr:colOff>
      <xdr:row>74</xdr:row>
      <xdr:rowOff>64743</xdr:rowOff>
    </xdr:to>
    <xdr:sp macro="" textlink="">
      <xdr:nvSpPr>
        <xdr:cNvPr id="193" name="円/楕円 192"/>
        <xdr:cNvSpPr/>
      </xdr:nvSpPr>
      <xdr:spPr>
        <a:xfrm>
          <a:off x="3746500" y="126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81270</xdr:rowOff>
    </xdr:from>
    <xdr:ext cx="599010" cy="259045"/>
    <xdr:sp macro="" textlink="">
      <xdr:nvSpPr>
        <xdr:cNvPr id="194" name="テキスト ボックス 193"/>
        <xdr:cNvSpPr txBox="1"/>
      </xdr:nvSpPr>
      <xdr:spPr>
        <a:xfrm>
          <a:off x="3497794" y="1242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277,506</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136645</xdr:rowOff>
    </xdr:from>
    <xdr:to>
      <xdr:col>4</xdr:col>
      <xdr:colOff>206375</xdr:colOff>
      <xdr:row>74</xdr:row>
      <xdr:rowOff>66795</xdr:rowOff>
    </xdr:to>
    <xdr:sp macro="" textlink="">
      <xdr:nvSpPr>
        <xdr:cNvPr id="195" name="円/楕円 194"/>
        <xdr:cNvSpPr/>
      </xdr:nvSpPr>
      <xdr:spPr>
        <a:xfrm>
          <a:off x="2857500" y="126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83322</xdr:rowOff>
    </xdr:from>
    <xdr:ext cx="599010" cy="259045"/>
    <xdr:sp macro="" textlink="">
      <xdr:nvSpPr>
        <xdr:cNvPr id="196" name="テキスト ボックス 195"/>
        <xdr:cNvSpPr txBox="1"/>
      </xdr:nvSpPr>
      <xdr:spPr>
        <a:xfrm>
          <a:off x="2608794" y="12427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277,057</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4675</xdr:rowOff>
    </xdr:from>
    <xdr:to>
      <xdr:col>3</xdr:col>
      <xdr:colOff>3175</xdr:colOff>
      <xdr:row>74</xdr:row>
      <xdr:rowOff>106275</xdr:rowOff>
    </xdr:to>
    <xdr:sp macro="" textlink="">
      <xdr:nvSpPr>
        <xdr:cNvPr id="197" name="円/楕円 196"/>
        <xdr:cNvSpPr/>
      </xdr:nvSpPr>
      <xdr:spPr>
        <a:xfrm>
          <a:off x="1968500" y="1269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122802</xdr:rowOff>
    </xdr:from>
    <xdr:ext cx="599010" cy="259045"/>
    <xdr:sp macro="" textlink="">
      <xdr:nvSpPr>
        <xdr:cNvPr id="198" name="テキスト ボックス 197"/>
        <xdr:cNvSpPr txBox="1"/>
      </xdr:nvSpPr>
      <xdr:spPr>
        <a:xfrm>
          <a:off x="1719794" y="1246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268,422</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12145</xdr:rowOff>
    </xdr:from>
    <xdr:to>
      <xdr:col>1</xdr:col>
      <xdr:colOff>485775</xdr:colOff>
      <xdr:row>74</xdr:row>
      <xdr:rowOff>113745</xdr:rowOff>
    </xdr:to>
    <xdr:sp macro="" textlink="">
      <xdr:nvSpPr>
        <xdr:cNvPr id="199" name="円/楕円 198"/>
        <xdr:cNvSpPr/>
      </xdr:nvSpPr>
      <xdr:spPr>
        <a:xfrm>
          <a:off x="1079500" y="126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130272</xdr:rowOff>
    </xdr:from>
    <xdr:ext cx="599010" cy="259045"/>
    <xdr:sp macro="" textlink="">
      <xdr:nvSpPr>
        <xdr:cNvPr id="200" name="テキスト ボックス 199"/>
        <xdr:cNvSpPr txBox="1"/>
      </xdr:nvSpPr>
      <xdr:spPr>
        <a:xfrm>
          <a:off x="830794" y="12474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266,788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153972</xdr:rowOff>
    </xdr:from>
    <xdr:to>
      <xdr:col>6</xdr:col>
      <xdr:colOff>510540</xdr:colOff>
      <xdr:row>98</xdr:row>
      <xdr:rowOff>33257</xdr:rowOff>
    </xdr:to>
    <xdr:cxnSp macro="">
      <xdr:nvCxnSpPr>
        <xdr:cNvPr id="224" name="直線コネクタ 223"/>
        <xdr:cNvCxnSpPr/>
      </xdr:nvCxnSpPr>
      <xdr:spPr>
        <a:xfrm flipV="1">
          <a:off x="4633595" y="15413022"/>
          <a:ext cx="1270" cy="14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37084</xdr:rowOff>
    </xdr:from>
    <xdr:ext cx="534377" cy="259045"/>
    <xdr:sp macro="" textlink="">
      <xdr:nvSpPr>
        <xdr:cNvPr id="225" name="衛生費最小値テキスト"/>
        <xdr:cNvSpPr txBox="1"/>
      </xdr:nvSpPr>
      <xdr:spPr>
        <a:xfrm>
          <a:off x="4686300" y="168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23,969</a:t>
          </a:r>
          <a:endParaRPr kumimoji="1" lang="ja-JP" altLang="en-US" sz="1000" b="1">
            <a:latin typeface="ＭＳ Ｐゴシック"/>
          </a:endParaRPr>
        </a:p>
      </xdr:txBody>
    </xdr:sp>
    <xdr:clientData/>
  </xdr:oneCellAnchor>
  <xdr:twoCellAnchor>
    <xdr:from>
      <xdr:col>6</xdr:col>
      <xdr:colOff>422275</xdr:colOff>
      <xdr:row>98</xdr:row>
      <xdr:rowOff>33257</xdr:rowOff>
    </xdr:from>
    <xdr:to>
      <xdr:col>6</xdr:col>
      <xdr:colOff>600075</xdr:colOff>
      <xdr:row>98</xdr:row>
      <xdr:rowOff>33257</xdr:rowOff>
    </xdr:to>
    <xdr:cxnSp macro="">
      <xdr:nvCxnSpPr>
        <xdr:cNvPr id="226" name="直線コネクタ 225"/>
        <xdr:cNvCxnSpPr/>
      </xdr:nvCxnSpPr>
      <xdr:spPr>
        <a:xfrm>
          <a:off x="4546600" y="168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100649</xdr:rowOff>
    </xdr:from>
    <xdr:ext cx="599010" cy="259045"/>
    <xdr:sp macro="" textlink="">
      <xdr:nvSpPr>
        <xdr:cNvPr id="227" name="衛生費最大値テキスト"/>
        <xdr:cNvSpPr txBox="1"/>
      </xdr:nvSpPr>
      <xdr:spPr>
        <a:xfrm>
          <a:off x="4686300" y="1518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210,627</a:t>
          </a:r>
          <a:endParaRPr kumimoji="1" lang="ja-JP" altLang="en-US" sz="1000" b="1">
            <a:latin typeface="ＭＳ Ｐゴシック"/>
          </a:endParaRPr>
        </a:p>
      </xdr:txBody>
    </xdr:sp>
    <xdr:clientData/>
  </xdr:oneCellAnchor>
  <xdr:twoCellAnchor>
    <xdr:from>
      <xdr:col>6</xdr:col>
      <xdr:colOff>422275</xdr:colOff>
      <xdr:row>89</xdr:row>
      <xdr:rowOff>153972</xdr:rowOff>
    </xdr:from>
    <xdr:to>
      <xdr:col>6</xdr:col>
      <xdr:colOff>600075</xdr:colOff>
      <xdr:row>89</xdr:row>
      <xdr:rowOff>153972</xdr:rowOff>
    </xdr:to>
    <xdr:cxnSp macro="">
      <xdr:nvCxnSpPr>
        <xdr:cNvPr id="228" name="直線コネクタ 227"/>
        <xdr:cNvCxnSpPr/>
      </xdr:nvCxnSpPr>
      <xdr:spPr>
        <a:xfrm>
          <a:off x="4546600" y="1541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107086</xdr:rowOff>
    </xdr:from>
    <xdr:to>
      <xdr:col>6</xdr:col>
      <xdr:colOff>511175</xdr:colOff>
      <xdr:row>97</xdr:row>
      <xdr:rowOff>131921</xdr:rowOff>
    </xdr:to>
    <xdr:cxnSp macro="">
      <xdr:nvCxnSpPr>
        <xdr:cNvPr id="229" name="直線コネクタ 228"/>
        <xdr:cNvCxnSpPr/>
      </xdr:nvCxnSpPr>
      <xdr:spPr>
        <a:xfrm flipV="1">
          <a:off x="3797300" y="16737736"/>
          <a:ext cx="838200" cy="2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129951</xdr:rowOff>
    </xdr:from>
    <xdr:ext cx="534377" cy="259045"/>
    <xdr:sp macro="" textlink="">
      <xdr:nvSpPr>
        <xdr:cNvPr id="230" name="衛生費平均値テキスト"/>
        <xdr:cNvSpPr txBox="1"/>
      </xdr:nvSpPr>
      <xdr:spPr>
        <a:xfrm>
          <a:off x="4686300" y="16417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107074</xdr:rowOff>
    </xdr:from>
    <xdr:to>
      <xdr:col>6</xdr:col>
      <xdr:colOff>561975</xdr:colOff>
      <xdr:row>97</xdr:row>
      <xdr:rowOff>37224</xdr:rowOff>
    </xdr:to>
    <xdr:sp macro="" textlink="">
      <xdr:nvSpPr>
        <xdr:cNvPr id="231" name="フローチャート : 判断 230"/>
        <xdr:cNvSpPr/>
      </xdr:nvSpPr>
      <xdr:spPr>
        <a:xfrm>
          <a:off x="45847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131921</xdr:rowOff>
    </xdr:from>
    <xdr:to>
      <xdr:col>5</xdr:col>
      <xdr:colOff>358775</xdr:colOff>
      <xdr:row>97</xdr:row>
      <xdr:rowOff>147236</xdr:rowOff>
    </xdr:to>
    <xdr:cxnSp macro="">
      <xdr:nvCxnSpPr>
        <xdr:cNvPr id="232" name="直線コネクタ 231"/>
        <xdr:cNvCxnSpPr/>
      </xdr:nvCxnSpPr>
      <xdr:spPr>
        <a:xfrm flipV="1">
          <a:off x="2908300" y="16762571"/>
          <a:ext cx="889000" cy="1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139100</xdr:rowOff>
    </xdr:from>
    <xdr:to>
      <xdr:col>5</xdr:col>
      <xdr:colOff>409575</xdr:colOff>
      <xdr:row>97</xdr:row>
      <xdr:rowOff>69250</xdr:rowOff>
    </xdr:to>
    <xdr:sp macro="" textlink="">
      <xdr:nvSpPr>
        <xdr:cNvPr id="233" name="フローチャート : 判断 232"/>
        <xdr:cNvSpPr/>
      </xdr:nvSpPr>
      <xdr:spPr>
        <a:xfrm>
          <a:off x="3746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85777</xdr:rowOff>
    </xdr:from>
    <xdr:ext cx="534377" cy="259045"/>
    <xdr:sp macro="" textlink="">
      <xdr:nvSpPr>
        <xdr:cNvPr id="234" name="テキスト ボックス 233"/>
        <xdr:cNvSpPr txBox="1"/>
      </xdr:nvSpPr>
      <xdr:spPr>
        <a:xfrm>
          <a:off x="3530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147236</xdr:rowOff>
    </xdr:from>
    <xdr:to>
      <xdr:col>4</xdr:col>
      <xdr:colOff>155575</xdr:colOff>
      <xdr:row>97</xdr:row>
      <xdr:rowOff>149690</xdr:rowOff>
    </xdr:to>
    <xdr:cxnSp macro="">
      <xdr:nvCxnSpPr>
        <xdr:cNvPr id="235" name="直線コネクタ 234"/>
        <xdr:cNvCxnSpPr/>
      </xdr:nvCxnSpPr>
      <xdr:spPr>
        <a:xfrm flipV="1">
          <a:off x="2019300" y="16777886"/>
          <a:ext cx="889000" cy="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127755</xdr:rowOff>
    </xdr:from>
    <xdr:to>
      <xdr:col>4</xdr:col>
      <xdr:colOff>206375</xdr:colOff>
      <xdr:row>97</xdr:row>
      <xdr:rowOff>57905</xdr:rowOff>
    </xdr:to>
    <xdr:sp macro="" textlink="">
      <xdr:nvSpPr>
        <xdr:cNvPr id="236" name="フローチャート : 判断 235"/>
        <xdr:cNvSpPr/>
      </xdr:nvSpPr>
      <xdr:spPr>
        <a:xfrm>
          <a:off x="2857500" y="1658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74432</xdr:rowOff>
    </xdr:from>
    <xdr:ext cx="534377" cy="259045"/>
    <xdr:sp macro="" textlink="">
      <xdr:nvSpPr>
        <xdr:cNvPr id="237" name="テキスト ボックス 236"/>
        <xdr:cNvSpPr txBox="1"/>
      </xdr:nvSpPr>
      <xdr:spPr>
        <a:xfrm>
          <a:off x="2641111" y="1636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49,901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146878</xdr:rowOff>
    </xdr:from>
    <xdr:to>
      <xdr:col>2</xdr:col>
      <xdr:colOff>638175</xdr:colOff>
      <xdr:row>97</xdr:row>
      <xdr:rowOff>149690</xdr:rowOff>
    </xdr:to>
    <xdr:cxnSp macro="">
      <xdr:nvCxnSpPr>
        <xdr:cNvPr id="238" name="直線コネクタ 237"/>
        <xdr:cNvCxnSpPr/>
      </xdr:nvCxnSpPr>
      <xdr:spPr>
        <a:xfrm>
          <a:off x="1130300" y="16777528"/>
          <a:ext cx="889000" cy="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117208</xdr:rowOff>
    </xdr:from>
    <xdr:to>
      <xdr:col>3</xdr:col>
      <xdr:colOff>3175</xdr:colOff>
      <xdr:row>97</xdr:row>
      <xdr:rowOff>47358</xdr:rowOff>
    </xdr:to>
    <xdr:sp macro="" textlink="">
      <xdr:nvSpPr>
        <xdr:cNvPr id="239" name="フローチャート : 判断 238"/>
        <xdr:cNvSpPr/>
      </xdr:nvSpPr>
      <xdr:spPr>
        <a:xfrm>
          <a:off x="1968500" y="1657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63885</xdr:rowOff>
    </xdr:from>
    <xdr:ext cx="534377" cy="259045"/>
    <xdr:sp macro="" textlink="">
      <xdr:nvSpPr>
        <xdr:cNvPr id="240" name="テキスト ボックス 239"/>
        <xdr:cNvSpPr txBox="1"/>
      </xdr:nvSpPr>
      <xdr:spPr>
        <a:xfrm>
          <a:off x="1752111" y="1635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144571</xdr:rowOff>
    </xdr:from>
    <xdr:to>
      <xdr:col>1</xdr:col>
      <xdr:colOff>485775</xdr:colOff>
      <xdr:row>97</xdr:row>
      <xdr:rowOff>74721</xdr:rowOff>
    </xdr:to>
    <xdr:sp macro="" textlink="">
      <xdr:nvSpPr>
        <xdr:cNvPr id="241" name="フローチャート : 判断 240"/>
        <xdr:cNvSpPr/>
      </xdr:nvSpPr>
      <xdr:spPr>
        <a:xfrm>
          <a:off x="1079500" y="1660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91248</xdr:rowOff>
    </xdr:from>
    <xdr:ext cx="534377" cy="259045"/>
    <xdr:sp macro="" textlink="">
      <xdr:nvSpPr>
        <xdr:cNvPr id="242" name="テキスト ボックス 241"/>
        <xdr:cNvSpPr txBox="1"/>
      </xdr:nvSpPr>
      <xdr:spPr>
        <a:xfrm>
          <a:off x="863111" y="1637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56286</xdr:rowOff>
    </xdr:from>
    <xdr:to>
      <xdr:col>6</xdr:col>
      <xdr:colOff>561975</xdr:colOff>
      <xdr:row>97</xdr:row>
      <xdr:rowOff>157886</xdr:rowOff>
    </xdr:to>
    <xdr:sp macro="" textlink="">
      <xdr:nvSpPr>
        <xdr:cNvPr id="248" name="円/楕円 247"/>
        <xdr:cNvSpPr/>
      </xdr:nvSpPr>
      <xdr:spPr>
        <a:xfrm>
          <a:off x="4584700" y="166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142663</xdr:rowOff>
    </xdr:from>
    <xdr:ext cx="534377" cy="259045"/>
    <xdr:sp macro="" textlink="">
      <xdr:nvSpPr>
        <xdr:cNvPr id="249" name="衛生費該当値テキスト"/>
        <xdr:cNvSpPr txBox="1"/>
      </xdr:nvSpPr>
      <xdr:spPr>
        <a:xfrm>
          <a:off x="4686300" y="1660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36,780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81121</xdr:rowOff>
    </xdr:from>
    <xdr:to>
      <xdr:col>5</xdr:col>
      <xdr:colOff>409575</xdr:colOff>
      <xdr:row>98</xdr:row>
      <xdr:rowOff>11271</xdr:rowOff>
    </xdr:to>
    <xdr:sp macro="" textlink="">
      <xdr:nvSpPr>
        <xdr:cNvPr id="250" name="円/楕円 249"/>
        <xdr:cNvSpPr/>
      </xdr:nvSpPr>
      <xdr:spPr>
        <a:xfrm>
          <a:off x="3746500" y="1671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2398</xdr:rowOff>
    </xdr:from>
    <xdr:ext cx="534377" cy="259045"/>
    <xdr:sp macro="" textlink="">
      <xdr:nvSpPr>
        <xdr:cNvPr id="251" name="テキスト ボックス 250"/>
        <xdr:cNvSpPr txBox="1"/>
      </xdr:nvSpPr>
      <xdr:spPr>
        <a:xfrm>
          <a:off x="3530111" y="1680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96436</xdr:rowOff>
    </xdr:from>
    <xdr:to>
      <xdr:col>4</xdr:col>
      <xdr:colOff>206375</xdr:colOff>
      <xdr:row>98</xdr:row>
      <xdr:rowOff>26586</xdr:rowOff>
    </xdr:to>
    <xdr:sp macro="" textlink="">
      <xdr:nvSpPr>
        <xdr:cNvPr id="252" name="円/楕円 251"/>
        <xdr:cNvSpPr/>
      </xdr:nvSpPr>
      <xdr:spPr>
        <a:xfrm>
          <a:off x="2857500" y="1672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17713</xdr:rowOff>
    </xdr:from>
    <xdr:ext cx="534377" cy="259045"/>
    <xdr:sp macro="" textlink="">
      <xdr:nvSpPr>
        <xdr:cNvPr id="253" name="テキスト ボックス 252"/>
        <xdr:cNvSpPr txBox="1"/>
      </xdr:nvSpPr>
      <xdr:spPr>
        <a:xfrm>
          <a:off x="2641111" y="1681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31,511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98890</xdr:rowOff>
    </xdr:from>
    <xdr:to>
      <xdr:col>3</xdr:col>
      <xdr:colOff>3175</xdr:colOff>
      <xdr:row>98</xdr:row>
      <xdr:rowOff>29040</xdr:rowOff>
    </xdr:to>
    <xdr:sp macro="" textlink="">
      <xdr:nvSpPr>
        <xdr:cNvPr id="254" name="円/楕円 253"/>
        <xdr:cNvSpPr/>
      </xdr:nvSpPr>
      <xdr:spPr>
        <a:xfrm>
          <a:off x="1968500" y="167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20167</xdr:rowOff>
    </xdr:from>
    <xdr:ext cx="534377" cy="259045"/>
    <xdr:sp macro="" textlink="">
      <xdr:nvSpPr>
        <xdr:cNvPr id="255" name="テキスト ボックス 254"/>
        <xdr:cNvSpPr txBox="1"/>
      </xdr:nvSpPr>
      <xdr:spPr>
        <a:xfrm>
          <a:off x="1752111" y="1682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31,189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96078</xdr:rowOff>
    </xdr:from>
    <xdr:to>
      <xdr:col>1</xdr:col>
      <xdr:colOff>485775</xdr:colOff>
      <xdr:row>98</xdr:row>
      <xdr:rowOff>26228</xdr:rowOff>
    </xdr:to>
    <xdr:sp macro="" textlink="">
      <xdr:nvSpPr>
        <xdr:cNvPr id="256" name="円/楕円 255"/>
        <xdr:cNvSpPr/>
      </xdr:nvSpPr>
      <xdr:spPr>
        <a:xfrm>
          <a:off x="1079500" y="1672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17355</xdr:rowOff>
    </xdr:from>
    <xdr:ext cx="534377" cy="259045"/>
    <xdr:sp macro="" textlink="">
      <xdr:nvSpPr>
        <xdr:cNvPr id="257" name="テキスト ボックス 256"/>
        <xdr:cNvSpPr txBox="1"/>
      </xdr:nvSpPr>
      <xdr:spPr>
        <a:xfrm>
          <a:off x="863111" y="168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81178</xdr:rowOff>
    </xdr:from>
    <xdr:to>
      <xdr:col>15</xdr:col>
      <xdr:colOff>180340</xdr:colOff>
      <xdr:row>38</xdr:row>
      <xdr:rowOff>139700</xdr:rowOff>
    </xdr:to>
    <xdr:cxnSp macro="">
      <xdr:nvCxnSpPr>
        <xdr:cNvPr id="279" name="直線コネクタ 278"/>
        <xdr:cNvCxnSpPr/>
      </xdr:nvCxnSpPr>
      <xdr:spPr>
        <a:xfrm flipV="1">
          <a:off x="10475595" y="5224678"/>
          <a:ext cx="1270" cy="143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27855</xdr:rowOff>
    </xdr:from>
    <xdr:ext cx="469744" cy="259045"/>
    <xdr:sp macro="" textlink="">
      <xdr:nvSpPr>
        <xdr:cNvPr id="282" name="労働費最大値テキスト"/>
        <xdr:cNvSpPr txBox="1"/>
      </xdr:nvSpPr>
      <xdr:spPr>
        <a:xfrm>
          <a:off x="10528300" y="499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6,256</a:t>
          </a:r>
          <a:endParaRPr kumimoji="1" lang="ja-JP" altLang="en-US" sz="1000" b="1">
            <a:latin typeface="ＭＳ Ｐゴシック"/>
          </a:endParaRPr>
        </a:p>
      </xdr:txBody>
    </xdr:sp>
    <xdr:clientData/>
  </xdr:oneCellAnchor>
  <xdr:twoCellAnchor>
    <xdr:from>
      <xdr:col>15</xdr:col>
      <xdr:colOff>92075</xdr:colOff>
      <xdr:row>30</xdr:row>
      <xdr:rowOff>81178</xdr:rowOff>
    </xdr:from>
    <xdr:to>
      <xdr:col>15</xdr:col>
      <xdr:colOff>269875</xdr:colOff>
      <xdr:row>30</xdr:row>
      <xdr:rowOff>81178</xdr:rowOff>
    </xdr:to>
    <xdr:cxnSp macro="">
      <xdr:nvCxnSpPr>
        <xdr:cNvPr id="283" name="直線コネクタ 282"/>
        <xdr:cNvCxnSpPr/>
      </xdr:nvCxnSpPr>
      <xdr:spPr>
        <a:xfrm>
          <a:off x="10388600" y="522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61519</xdr:rowOff>
    </xdr:from>
    <xdr:to>
      <xdr:col>15</xdr:col>
      <xdr:colOff>180975</xdr:colOff>
      <xdr:row>37</xdr:row>
      <xdr:rowOff>168275</xdr:rowOff>
    </xdr:to>
    <xdr:cxnSp macro="">
      <xdr:nvCxnSpPr>
        <xdr:cNvPr id="284" name="直線コネクタ 283"/>
        <xdr:cNvCxnSpPr/>
      </xdr:nvCxnSpPr>
      <xdr:spPr>
        <a:xfrm>
          <a:off x="9639300" y="6405169"/>
          <a:ext cx="838200" cy="10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95318</xdr:rowOff>
    </xdr:from>
    <xdr:ext cx="378565" cy="259045"/>
    <xdr:sp macro="" textlink="">
      <xdr:nvSpPr>
        <xdr:cNvPr id="285" name="労働費平均値テキスト"/>
        <xdr:cNvSpPr txBox="1"/>
      </xdr:nvSpPr>
      <xdr:spPr>
        <a:xfrm>
          <a:off x="10528300" y="6267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72441</xdr:rowOff>
    </xdr:from>
    <xdr:to>
      <xdr:col>15</xdr:col>
      <xdr:colOff>231775</xdr:colOff>
      <xdr:row>38</xdr:row>
      <xdr:rowOff>2591</xdr:rowOff>
    </xdr:to>
    <xdr:sp macro="" textlink="">
      <xdr:nvSpPr>
        <xdr:cNvPr id="286" name="フローチャート : 判断 285"/>
        <xdr:cNvSpPr/>
      </xdr:nvSpPr>
      <xdr:spPr>
        <a:xfrm>
          <a:off x="104267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13513</xdr:rowOff>
    </xdr:from>
    <xdr:to>
      <xdr:col>14</xdr:col>
      <xdr:colOff>28575</xdr:colOff>
      <xdr:row>37</xdr:row>
      <xdr:rowOff>61519</xdr:rowOff>
    </xdr:to>
    <xdr:cxnSp macro="">
      <xdr:nvCxnSpPr>
        <xdr:cNvPr id="287" name="直線コネクタ 286"/>
        <xdr:cNvCxnSpPr/>
      </xdr:nvCxnSpPr>
      <xdr:spPr>
        <a:xfrm>
          <a:off x="8750300" y="5842813"/>
          <a:ext cx="889000" cy="56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90272</xdr:rowOff>
    </xdr:from>
    <xdr:to>
      <xdr:col>14</xdr:col>
      <xdr:colOff>79375</xdr:colOff>
      <xdr:row>38</xdr:row>
      <xdr:rowOff>20422</xdr:rowOff>
    </xdr:to>
    <xdr:sp macro="" textlink="">
      <xdr:nvSpPr>
        <xdr:cNvPr id="288" name="フローチャート : 判断 287"/>
        <xdr:cNvSpPr/>
      </xdr:nvSpPr>
      <xdr:spPr>
        <a:xfrm>
          <a:off x="9588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11548</xdr:rowOff>
    </xdr:from>
    <xdr:ext cx="378565" cy="259045"/>
    <xdr:sp macro="" textlink="">
      <xdr:nvSpPr>
        <xdr:cNvPr id="289" name="テキスト ボックス 288"/>
        <xdr:cNvSpPr txBox="1"/>
      </xdr:nvSpPr>
      <xdr:spPr>
        <a:xfrm>
          <a:off x="9450017" y="652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30886</xdr:rowOff>
    </xdr:from>
    <xdr:to>
      <xdr:col>12</xdr:col>
      <xdr:colOff>511175</xdr:colOff>
      <xdr:row>34</xdr:row>
      <xdr:rowOff>13513</xdr:rowOff>
    </xdr:to>
    <xdr:cxnSp macro="">
      <xdr:nvCxnSpPr>
        <xdr:cNvPr id="290" name="直線コネクタ 289"/>
        <xdr:cNvCxnSpPr/>
      </xdr:nvCxnSpPr>
      <xdr:spPr>
        <a:xfrm>
          <a:off x="7861300" y="5517286"/>
          <a:ext cx="889000" cy="3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170281</xdr:rowOff>
    </xdr:from>
    <xdr:to>
      <xdr:col>12</xdr:col>
      <xdr:colOff>561975</xdr:colOff>
      <xdr:row>37</xdr:row>
      <xdr:rowOff>100431</xdr:rowOff>
    </xdr:to>
    <xdr:sp macro="" textlink="">
      <xdr:nvSpPr>
        <xdr:cNvPr id="291" name="フローチャート : 判断 290"/>
        <xdr:cNvSpPr/>
      </xdr:nvSpPr>
      <xdr:spPr>
        <a:xfrm>
          <a:off x="8699500" y="634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91558</xdr:rowOff>
    </xdr:from>
    <xdr:ext cx="469744" cy="259045"/>
    <xdr:sp macro="" textlink="">
      <xdr:nvSpPr>
        <xdr:cNvPr id="292" name="テキスト ボックス 291"/>
        <xdr:cNvSpPr txBox="1"/>
      </xdr:nvSpPr>
      <xdr:spPr>
        <a:xfrm>
          <a:off x="8515427" y="64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112725</xdr:rowOff>
    </xdr:from>
    <xdr:to>
      <xdr:col>11</xdr:col>
      <xdr:colOff>307975</xdr:colOff>
      <xdr:row>32</xdr:row>
      <xdr:rowOff>30886</xdr:rowOff>
    </xdr:to>
    <xdr:cxnSp macro="">
      <xdr:nvCxnSpPr>
        <xdr:cNvPr id="293" name="直線コネクタ 292"/>
        <xdr:cNvCxnSpPr/>
      </xdr:nvCxnSpPr>
      <xdr:spPr>
        <a:xfrm>
          <a:off x="6972300" y="5256225"/>
          <a:ext cx="889000" cy="26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3404</xdr:rowOff>
    </xdr:from>
    <xdr:to>
      <xdr:col>11</xdr:col>
      <xdr:colOff>358775</xdr:colOff>
      <xdr:row>36</xdr:row>
      <xdr:rowOff>105004</xdr:rowOff>
    </xdr:to>
    <xdr:sp macro="" textlink="">
      <xdr:nvSpPr>
        <xdr:cNvPr id="294" name="フローチャート : 判断 293"/>
        <xdr:cNvSpPr/>
      </xdr:nvSpPr>
      <xdr:spPr>
        <a:xfrm>
          <a:off x="7810500" y="617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96131</xdr:rowOff>
    </xdr:from>
    <xdr:ext cx="469744" cy="259045"/>
    <xdr:sp macro="" textlink="">
      <xdr:nvSpPr>
        <xdr:cNvPr id="295" name="テキスト ボックス 294"/>
        <xdr:cNvSpPr txBox="1"/>
      </xdr:nvSpPr>
      <xdr:spPr>
        <a:xfrm>
          <a:off x="7626427" y="626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1,874</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93929</xdr:rowOff>
    </xdr:from>
    <xdr:to>
      <xdr:col>10</xdr:col>
      <xdr:colOff>155575</xdr:colOff>
      <xdr:row>36</xdr:row>
      <xdr:rowOff>24079</xdr:rowOff>
    </xdr:to>
    <xdr:sp macro="" textlink="">
      <xdr:nvSpPr>
        <xdr:cNvPr id="296" name="フローチャート : 判断 295"/>
        <xdr:cNvSpPr/>
      </xdr:nvSpPr>
      <xdr:spPr>
        <a:xfrm>
          <a:off x="6921500" y="609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15206</xdr:rowOff>
    </xdr:from>
    <xdr:ext cx="469744" cy="259045"/>
    <xdr:sp macro="" textlink="">
      <xdr:nvSpPr>
        <xdr:cNvPr id="297" name="テキスト ボックス 296"/>
        <xdr:cNvSpPr txBox="1"/>
      </xdr:nvSpPr>
      <xdr:spPr>
        <a:xfrm>
          <a:off x="6737427" y="6187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117475</xdr:rowOff>
    </xdr:from>
    <xdr:to>
      <xdr:col>15</xdr:col>
      <xdr:colOff>231775</xdr:colOff>
      <xdr:row>38</xdr:row>
      <xdr:rowOff>47625</xdr:rowOff>
    </xdr:to>
    <xdr:sp macro="" textlink="">
      <xdr:nvSpPr>
        <xdr:cNvPr id="303" name="円/楕円 302"/>
        <xdr:cNvSpPr/>
      </xdr:nvSpPr>
      <xdr:spPr>
        <a:xfrm>
          <a:off x="1042670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95902</xdr:rowOff>
    </xdr:from>
    <xdr:ext cx="378565" cy="259045"/>
    <xdr:sp macro="" textlink="">
      <xdr:nvSpPr>
        <xdr:cNvPr id="304" name="労働費該当値テキスト"/>
        <xdr:cNvSpPr txBox="1"/>
      </xdr:nvSpPr>
      <xdr:spPr>
        <a:xfrm>
          <a:off x="10528300" y="6439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10719</xdr:rowOff>
    </xdr:from>
    <xdr:to>
      <xdr:col>14</xdr:col>
      <xdr:colOff>79375</xdr:colOff>
      <xdr:row>37</xdr:row>
      <xdr:rowOff>112319</xdr:rowOff>
    </xdr:to>
    <xdr:sp macro="" textlink="">
      <xdr:nvSpPr>
        <xdr:cNvPr id="305" name="円/楕円 304"/>
        <xdr:cNvSpPr/>
      </xdr:nvSpPr>
      <xdr:spPr>
        <a:xfrm>
          <a:off x="9588500" y="635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128846</xdr:rowOff>
    </xdr:from>
    <xdr:ext cx="469744" cy="259045"/>
    <xdr:sp macro="" textlink="">
      <xdr:nvSpPr>
        <xdr:cNvPr id="306" name="テキスト ボックス 305"/>
        <xdr:cNvSpPr txBox="1"/>
      </xdr:nvSpPr>
      <xdr:spPr>
        <a:xfrm>
          <a:off x="9404427" y="612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134163</xdr:rowOff>
    </xdr:from>
    <xdr:to>
      <xdr:col>12</xdr:col>
      <xdr:colOff>561975</xdr:colOff>
      <xdr:row>34</xdr:row>
      <xdr:rowOff>64313</xdr:rowOff>
    </xdr:to>
    <xdr:sp macro="" textlink="">
      <xdr:nvSpPr>
        <xdr:cNvPr id="307" name="円/楕円 306"/>
        <xdr:cNvSpPr/>
      </xdr:nvSpPr>
      <xdr:spPr>
        <a:xfrm>
          <a:off x="8699500" y="579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80840</xdr:rowOff>
    </xdr:from>
    <xdr:ext cx="469744" cy="259045"/>
    <xdr:sp macro="" textlink="">
      <xdr:nvSpPr>
        <xdr:cNvPr id="308" name="テキスト ボックス 307"/>
        <xdr:cNvSpPr txBox="1"/>
      </xdr:nvSpPr>
      <xdr:spPr>
        <a:xfrm>
          <a:off x="8515427" y="556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151536</xdr:rowOff>
    </xdr:from>
    <xdr:to>
      <xdr:col>11</xdr:col>
      <xdr:colOff>358775</xdr:colOff>
      <xdr:row>32</xdr:row>
      <xdr:rowOff>81686</xdr:rowOff>
    </xdr:to>
    <xdr:sp macro="" textlink="">
      <xdr:nvSpPr>
        <xdr:cNvPr id="309" name="円/楕円 308"/>
        <xdr:cNvSpPr/>
      </xdr:nvSpPr>
      <xdr:spPr>
        <a:xfrm>
          <a:off x="7810500" y="546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98213</xdr:rowOff>
    </xdr:from>
    <xdr:ext cx="469744" cy="259045"/>
    <xdr:sp macro="" textlink="">
      <xdr:nvSpPr>
        <xdr:cNvPr id="310" name="テキスト ボックス 309"/>
        <xdr:cNvSpPr txBox="1"/>
      </xdr:nvSpPr>
      <xdr:spPr>
        <a:xfrm>
          <a:off x="7626427" y="524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4,976</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61925</xdr:rowOff>
    </xdr:from>
    <xdr:to>
      <xdr:col>10</xdr:col>
      <xdr:colOff>155575</xdr:colOff>
      <xdr:row>30</xdr:row>
      <xdr:rowOff>163525</xdr:rowOff>
    </xdr:to>
    <xdr:sp macro="" textlink="">
      <xdr:nvSpPr>
        <xdr:cNvPr id="311" name="円/楕円 310"/>
        <xdr:cNvSpPr/>
      </xdr:nvSpPr>
      <xdr:spPr>
        <a:xfrm>
          <a:off x="6921500" y="520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8602</xdr:rowOff>
    </xdr:from>
    <xdr:ext cx="469744" cy="259045"/>
    <xdr:sp macro="" textlink="">
      <xdr:nvSpPr>
        <xdr:cNvPr id="312" name="テキスト ボックス 311"/>
        <xdr:cNvSpPr txBox="1"/>
      </xdr:nvSpPr>
      <xdr:spPr>
        <a:xfrm>
          <a:off x="6737427" y="498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6" name="テキスト ボックス 32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8" name="テキスト ボックス 32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0" name="テキスト ボックス 32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2" name="テキスト ボックス 33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40504</xdr:rowOff>
    </xdr:from>
    <xdr:to>
      <xdr:col>15</xdr:col>
      <xdr:colOff>180340</xdr:colOff>
      <xdr:row>59</xdr:row>
      <xdr:rowOff>71136</xdr:rowOff>
    </xdr:to>
    <xdr:cxnSp macro="">
      <xdr:nvCxnSpPr>
        <xdr:cNvPr id="338" name="直線コネクタ 337"/>
        <xdr:cNvCxnSpPr/>
      </xdr:nvCxnSpPr>
      <xdr:spPr>
        <a:xfrm flipV="1">
          <a:off x="10475595" y="8784454"/>
          <a:ext cx="1270" cy="140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74963</xdr:rowOff>
    </xdr:from>
    <xdr:ext cx="469744" cy="259045"/>
    <xdr:sp macro="" textlink="">
      <xdr:nvSpPr>
        <xdr:cNvPr id="339" name="農林水産業費最小値テキスト"/>
        <xdr:cNvSpPr txBox="1"/>
      </xdr:nvSpPr>
      <xdr:spPr>
        <a:xfrm>
          <a:off x="10528300" y="1019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a:t>
          </a:r>
          <a:endParaRPr kumimoji="1" lang="ja-JP" altLang="en-US" sz="1000" b="1">
            <a:latin typeface="ＭＳ Ｐゴシック"/>
          </a:endParaRPr>
        </a:p>
      </xdr:txBody>
    </xdr:sp>
    <xdr:clientData/>
  </xdr:oneCellAnchor>
  <xdr:twoCellAnchor>
    <xdr:from>
      <xdr:col>15</xdr:col>
      <xdr:colOff>92075</xdr:colOff>
      <xdr:row>59</xdr:row>
      <xdr:rowOff>71136</xdr:rowOff>
    </xdr:from>
    <xdr:to>
      <xdr:col>15</xdr:col>
      <xdr:colOff>269875</xdr:colOff>
      <xdr:row>59</xdr:row>
      <xdr:rowOff>71136</xdr:rowOff>
    </xdr:to>
    <xdr:cxnSp macro="">
      <xdr:nvCxnSpPr>
        <xdr:cNvPr id="340" name="直線コネクタ 339"/>
        <xdr:cNvCxnSpPr/>
      </xdr:nvCxnSpPr>
      <xdr:spPr>
        <a:xfrm>
          <a:off x="10388600" y="1018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158631</xdr:rowOff>
    </xdr:from>
    <xdr:ext cx="534377" cy="259045"/>
    <xdr:sp macro="" textlink="">
      <xdr:nvSpPr>
        <xdr:cNvPr id="341" name="農林水産業費最大値テキスト"/>
        <xdr:cNvSpPr txBox="1"/>
      </xdr:nvSpPr>
      <xdr:spPr>
        <a:xfrm>
          <a:off x="10528300" y="85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87,575</a:t>
          </a:r>
          <a:endParaRPr kumimoji="1" lang="ja-JP" altLang="en-US" sz="1000" b="1">
            <a:latin typeface="ＭＳ Ｐゴシック"/>
          </a:endParaRPr>
        </a:p>
      </xdr:txBody>
    </xdr:sp>
    <xdr:clientData/>
  </xdr:oneCellAnchor>
  <xdr:twoCellAnchor>
    <xdr:from>
      <xdr:col>15</xdr:col>
      <xdr:colOff>92075</xdr:colOff>
      <xdr:row>51</xdr:row>
      <xdr:rowOff>40504</xdr:rowOff>
    </xdr:from>
    <xdr:to>
      <xdr:col>15</xdr:col>
      <xdr:colOff>269875</xdr:colOff>
      <xdr:row>51</xdr:row>
      <xdr:rowOff>40504</xdr:rowOff>
    </xdr:to>
    <xdr:cxnSp macro="">
      <xdr:nvCxnSpPr>
        <xdr:cNvPr id="342" name="直線コネクタ 341"/>
        <xdr:cNvCxnSpPr/>
      </xdr:nvCxnSpPr>
      <xdr:spPr>
        <a:xfrm>
          <a:off x="10388600" y="878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110341</xdr:rowOff>
    </xdr:from>
    <xdr:to>
      <xdr:col>15</xdr:col>
      <xdr:colOff>180975</xdr:colOff>
      <xdr:row>57</xdr:row>
      <xdr:rowOff>29287</xdr:rowOff>
    </xdr:to>
    <xdr:cxnSp macro="">
      <xdr:nvCxnSpPr>
        <xdr:cNvPr id="343" name="直線コネクタ 342"/>
        <xdr:cNvCxnSpPr/>
      </xdr:nvCxnSpPr>
      <xdr:spPr>
        <a:xfrm>
          <a:off x="9639300" y="9711541"/>
          <a:ext cx="838200" cy="9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97421</xdr:rowOff>
    </xdr:from>
    <xdr:ext cx="534377" cy="259045"/>
    <xdr:sp macro="" textlink="">
      <xdr:nvSpPr>
        <xdr:cNvPr id="344" name="農林水産業費平均値テキスト"/>
        <xdr:cNvSpPr txBox="1"/>
      </xdr:nvSpPr>
      <xdr:spPr>
        <a:xfrm>
          <a:off x="10528300" y="9870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118994</xdr:rowOff>
    </xdr:from>
    <xdr:to>
      <xdr:col>15</xdr:col>
      <xdr:colOff>231775</xdr:colOff>
      <xdr:row>58</xdr:row>
      <xdr:rowOff>49144</xdr:rowOff>
    </xdr:to>
    <xdr:sp macro="" textlink="">
      <xdr:nvSpPr>
        <xdr:cNvPr id="345" name="フローチャート : 判断 344"/>
        <xdr:cNvSpPr/>
      </xdr:nvSpPr>
      <xdr:spPr>
        <a:xfrm>
          <a:off x="10426700" y="989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110341</xdr:rowOff>
    </xdr:from>
    <xdr:to>
      <xdr:col>14</xdr:col>
      <xdr:colOff>28575</xdr:colOff>
      <xdr:row>57</xdr:row>
      <xdr:rowOff>30707</xdr:rowOff>
    </xdr:to>
    <xdr:cxnSp macro="">
      <xdr:nvCxnSpPr>
        <xdr:cNvPr id="346" name="直線コネクタ 345"/>
        <xdr:cNvCxnSpPr/>
      </xdr:nvCxnSpPr>
      <xdr:spPr>
        <a:xfrm flipV="1">
          <a:off x="8750300" y="9711541"/>
          <a:ext cx="889000" cy="9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147405</xdr:rowOff>
    </xdr:from>
    <xdr:to>
      <xdr:col>14</xdr:col>
      <xdr:colOff>79375</xdr:colOff>
      <xdr:row>58</xdr:row>
      <xdr:rowOff>77555</xdr:rowOff>
    </xdr:to>
    <xdr:sp macro="" textlink="">
      <xdr:nvSpPr>
        <xdr:cNvPr id="347" name="フローチャート : 判断 346"/>
        <xdr:cNvSpPr/>
      </xdr:nvSpPr>
      <xdr:spPr>
        <a:xfrm>
          <a:off x="9588500" y="99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68682</xdr:rowOff>
    </xdr:from>
    <xdr:ext cx="534377" cy="259045"/>
    <xdr:sp macro="" textlink="">
      <xdr:nvSpPr>
        <xdr:cNvPr id="348" name="テキスト ボックス 347"/>
        <xdr:cNvSpPr txBox="1"/>
      </xdr:nvSpPr>
      <xdr:spPr>
        <a:xfrm>
          <a:off x="9372111" y="1001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30707</xdr:rowOff>
    </xdr:from>
    <xdr:to>
      <xdr:col>12</xdr:col>
      <xdr:colOff>511175</xdr:colOff>
      <xdr:row>57</xdr:row>
      <xdr:rowOff>82289</xdr:rowOff>
    </xdr:to>
    <xdr:cxnSp macro="">
      <xdr:nvCxnSpPr>
        <xdr:cNvPr id="349" name="直線コネクタ 348"/>
        <xdr:cNvCxnSpPr/>
      </xdr:nvCxnSpPr>
      <xdr:spPr>
        <a:xfrm flipV="1">
          <a:off x="7861300" y="9803357"/>
          <a:ext cx="889000" cy="5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138702</xdr:rowOff>
    </xdr:from>
    <xdr:to>
      <xdr:col>12</xdr:col>
      <xdr:colOff>561975</xdr:colOff>
      <xdr:row>58</xdr:row>
      <xdr:rowOff>68852</xdr:rowOff>
    </xdr:to>
    <xdr:sp macro="" textlink="">
      <xdr:nvSpPr>
        <xdr:cNvPr id="350" name="フローチャート : 判断 349"/>
        <xdr:cNvSpPr/>
      </xdr:nvSpPr>
      <xdr:spPr>
        <a:xfrm>
          <a:off x="8699500" y="99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59979</xdr:rowOff>
    </xdr:from>
    <xdr:ext cx="534377" cy="259045"/>
    <xdr:sp macro="" textlink="">
      <xdr:nvSpPr>
        <xdr:cNvPr id="351" name="テキスト ボックス 350"/>
        <xdr:cNvSpPr txBox="1"/>
      </xdr:nvSpPr>
      <xdr:spPr>
        <a:xfrm>
          <a:off x="8483111" y="1000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15,450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129674</xdr:rowOff>
    </xdr:from>
    <xdr:to>
      <xdr:col>11</xdr:col>
      <xdr:colOff>307975</xdr:colOff>
      <xdr:row>57</xdr:row>
      <xdr:rowOff>82289</xdr:rowOff>
    </xdr:to>
    <xdr:cxnSp macro="">
      <xdr:nvCxnSpPr>
        <xdr:cNvPr id="352" name="直線コネクタ 351"/>
        <xdr:cNvCxnSpPr/>
      </xdr:nvCxnSpPr>
      <xdr:spPr>
        <a:xfrm>
          <a:off x="6972300" y="9730874"/>
          <a:ext cx="889000" cy="1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159505</xdr:rowOff>
    </xdr:from>
    <xdr:to>
      <xdr:col>11</xdr:col>
      <xdr:colOff>358775</xdr:colOff>
      <xdr:row>58</xdr:row>
      <xdr:rowOff>89655</xdr:rowOff>
    </xdr:to>
    <xdr:sp macro="" textlink="">
      <xdr:nvSpPr>
        <xdr:cNvPr id="353" name="フローチャート : 判断 352"/>
        <xdr:cNvSpPr/>
      </xdr:nvSpPr>
      <xdr:spPr>
        <a:xfrm>
          <a:off x="7810500" y="99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80782</xdr:rowOff>
    </xdr:from>
    <xdr:ext cx="534377" cy="259045"/>
    <xdr:sp macro="" textlink="">
      <xdr:nvSpPr>
        <xdr:cNvPr id="354" name="テキスト ボックス 353"/>
        <xdr:cNvSpPr txBox="1"/>
      </xdr:nvSpPr>
      <xdr:spPr>
        <a:xfrm>
          <a:off x="7594111" y="1002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123059</xdr:rowOff>
    </xdr:from>
    <xdr:to>
      <xdr:col>10</xdr:col>
      <xdr:colOff>155575</xdr:colOff>
      <xdr:row>58</xdr:row>
      <xdr:rowOff>53209</xdr:rowOff>
    </xdr:to>
    <xdr:sp macro="" textlink="">
      <xdr:nvSpPr>
        <xdr:cNvPr id="355" name="フローチャート : 判断 354"/>
        <xdr:cNvSpPr/>
      </xdr:nvSpPr>
      <xdr:spPr>
        <a:xfrm>
          <a:off x="6921500" y="989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44336</xdr:rowOff>
    </xdr:from>
    <xdr:ext cx="534377" cy="259045"/>
    <xdr:sp macro="" textlink="">
      <xdr:nvSpPr>
        <xdr:cNvPr id="356" name="テキスト ボックス 355"/>
        <xdr:cNvSpPr txBox="1"/>
      </xdr:nvSpPr>
      <xdr:spPr>
        <a:xfrm>
          <a:off x="6705111" y="998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149937</xdr:rowOff>
    </xdr:from>
    <xdr:to>
      <xdr:col>15</xdr:col>
      <xdr:colOff>231775</xdr:colOff>
      <xdr:row>57</xdr:row>
      <xdr:rowOff>80087</xdr:rowOff>
    </xdr:to>
    <xdr:sp macro="" textlink="">
      <xdr:nvSpPr>
        <xdr:cNvPr id="362" name="円/楕円 361"/>
        <xdr:cNvSpPr/>
      </xdr:nvSpPr>
      <xdr:spPr>
        <a:xfrm>
          <a:off x="10426700" y="975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1364</xdr:rowOff>
    </xdr:from>
    <xdr:ext cx="534377" cy="259045"/>
    <xdr:sp macro="" textlink="">
      <xdr:nvSpPr>
        <xdr:cNvPr id="363" name="農林水産業費該当値テキスト"/>
        <xdr:cNvSpPr txBox="1"/>
      </xdr:nvSpPr>
      <xdr:spPr>
        <a:xfrm>
          <a:off x="10528300" y="960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25,262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59541</xdr:rowOff>
    </xdr:from>
    <xdr:to>
      <xdr:col>14</xdr:col>
      <xdr:colOff>79375</xdr:colOff>
      <xdr:row>56</xdr:row>
      <xdr:rowOff>161141</xdr:rowOff>
    </xdr:to>
    <xdr:sp macro="" textlink="">
      <xdr:nvSpPr>
        <xdr:cNvPr id="364" name="円/楕円 363"/>
        <xdr:cNvSpPr/>
      </xdr:nvSpPr>
      <xdr:spPr>
        <a:xfrm>
          <a:off x="9588500" y="966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6218</xdr:rowOff>
    </xdr:from>
    <xdr:ext cx="534377" cy="259045"/>
    <xdr:sp macro="" textlink="">
      <xdr:nvSpPr>
        <xdr:cNvPr id="365" name="テキスト ボックス 364"/>
        <xdr:cNvSpPr txBox="1"/>
      </xdr:nvSpPr>
      <xdr:spPr>
        <a:xfrm>
          <a:off x="9372111" y="943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151357</xdr:rowOff>
    </xdr:from>
    <xdr:to>
      <xdr:col>12</xdr:col>
      <xdr:colOff>561975</xdr:colOff>
      <xdr:row>57</xdr:row>
      <xdr:rowOff>81507</xdr:rowOff>
    </xdr:to>
    <xdr:sp macro="" textlink="">
      <xdr:nvSpPr>
        <xdr:cNvPr id="366" name="円/楕円 365"/>
        <xdr:cNvSpPr/>
      </xdr:nvSpPr>
      <xdr:spPr>
        <a:xfrm>
          <a:off x="8699500" y="97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98034</xdr:rowOff>
    </xdr:from>
    <xdr:ext cx="534377" cy="259045"/>
    <xdr:sp macro="" textlink="">
      <xdr:nvSpPr>
        <xdr:cNvPr id="367" name="テキスト ボックス 366"/>
        <xdr:cNvSpPr txBox="1"/>
      </xdr:nvSpPr>
      <xdr:spPr>
        <a:xfrm>
          <a:off x="8483111" y="952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25,175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31489</xdr:rowOff>
    </xdr:from>
    <xdr:to>
      <xdr:col>11</xdr:col>
      <xdr:colOff>358775</xdr:colOff>
      <xdr:row>57</xdr:row>
      <xdr:rowOff>133089</xdr:rowOff>
    </xdr:to>
    <xdr:sp macro="" textlink="">
      <xdr:nvSpPr>
        <xdr:cNvPr id="368" name="円/楕円 367"/>
        <xdr:cNvSpPr/>
      </xdr:nvSpPr>
      <xdr:spPr>
        <a:xfrm>
          <a:off x="7810500" y="98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149616</xdr:rowOff>
    </xdr:from>
    <xdr:ext cx="534377" cy="259045"/>
    <xdr:sp macro="" textlink="">
      <xdr:nvSpPr>
        <xdr:cNvPr id="369" name="テキスト ボックス 368"/>
        <xdr:cNvSpPr txBox="1"/>
      </xdr:nvSpPr>
      <xdr:spPr>
        <a:xfrm>
          <a:off x="7594111" y="957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78874</xdr:rowOff>
    </xdr:from>
    <xdr:to>
      <xdr:col>10</xdr:col>
      <xdr:colOff>155575</xdr:colOff>
      <xdr:row>57</xdr:row>
      <xdr:rowOff>9024</xdr:rowOff>
    </xdr:to>
    <xdr:sp macro="" textlink="">
      <xdr:nvSpPr>
        <xdr:cNvPr id="370" name="円/楕円 369"/>
        <xdr:cNvSpPr/>
      </xdr:nvSpPr>
      <xdr:spPr>
        <a:xfrm>
          <a:off x="6921500" y="968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25551</xdr:rowOff>
    </xdr:from>
    <xdr:ext cx="534377" cy="259045"/>
    <xdr:sp macro="" textlink="">
      <xdr:nvSpPr>
        <xdr:cNvPr id="371" name="テキスト ボックス 370"/>
        <xdr:cNvSpPr txBox="1"/>
      </xdr:nvSpPr>
      <xdr:spPr>
        <a:xfrm>
          <a:off x="6705111" y="945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3" name="テキスト ボックス 39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2050</xdr:rowOff>
    </xdr:from>
    <xdr:to>
      <xdr:col>15</xdr:col>
      <xdr:colOff>180340</xdr:colOff>
      <xdr:row>79</xdr:row>
      <xdr:rowOff>2671</xdr:rowOff>
    </xdr:to>
    <xdr:cxnSp macro="">
      <xdr:nvCxnSpPr>
        <xdr:cNvPr id="397" name="直線コネクタ 396"/>
        <xdr:cNvCxnSpPr/>
      </xdr:nvCxnSpPr>
      <xdr:spPr>
        <a:xfrm flipV="1">
          <a:off x="10475595" y="12175000"/>
          <a:ext cx="1270" cy="1372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6498</xdr:rowOff>
    </xdr:from>
    <xdr:ext cx="469744" cy="259045"/>
    <xdr:sp macro="" textlink="">
      <xdr:nvSpPr>
        <xdr:cNvPr id="398" name="商工費最小値テキスト"/>
        <xdr:cNvSpPr txBox="1"/>
      </xdr:nvSpPr>
      <xdr:spPr>
        <a:xfrm>
          <a:off x="10528300" y="1355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2,946</a:t>
          </a:r>
          <a:endParaRPr kumimoji="1" lang="ja-JP" altLang="en-US" sz="1000" b="1">
            <a:latin typeface="ＭＳ Ｐゴシック"/>
          </a:endParaRPr>
        </a:p>
      </xdr:txBody>
    </xdr:sp>
    <xdr:clientData/>
  </xdr:oneCellAnchor>
  <xdr:twoCellAnchor>
    <xdr:from>
      <xdr:col>15</xdr:col>
      <xdr:colOff>92075</xdr:colOff>
      <xdr:row>79</xdr:row>
      <xdr:rowOff>2671</xdr:rowOff>
    </xdr:from>
    <xdr:to>
      <xdr:col>15</xdr:col>
      <xdr:colOff>269875</xdr:colOff>
      <xdr:row>79</xdr:row>
      <xdr:rowOff>2671</xdr:rowOff>
    </xdr:to>
    <xdr:cxnSp macro="">
      <xdr:nvCxnSpPr>
        <xdr:cNvPr id="399" name="直線コネクタ 398"/>
        <xdr:cNvCxnSpPr/>
      </xdr:nvCxnSpPr>
      <xdr:spPr>
        <a:xfrm>
          <a:off x="10388600" y="1354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120177</xdr:rowOff>
    </xdr:from>
    <xdr:ext cx="534377" cy="259045"/>
    <xdr:sp macro="" textlink="">
      <xdr:nvSpPr>
        <xdr:cNvPr id="400" name="商工費最大値テキスト"/>
        <xdr:cNvSpPr txBox="1"/>
      </xdr:nvSpPr>
      <xdr:spPr>
        <a:xfrm>
          <a:off x="10528300" y="1195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44,965</a:t>
          </a:r>
          <a:endParaRPr kumimoji="1" lang="ja-JP" altLang="en-US" sz="1000" b="1">
            <a:latin typeface="ＭＳ Ｐゴシック"/>
          </a:endParaRPr>
        </a:p>
      </xdr:txBody>
    </xdr:sp>
    <xdr:clientData/>
  </xdr:oneCellAnchor>
  <xdr:twoCellAnchor>
    <xdr:from>
      <xdr:col>15</xdr:col>
      <xdr:colOff>92075</xdr:colOff>
      <xdr:row>71</xdr:row>
      <xdr:rowOff>2050</xdr:rowOff>
    </xdr:from>
    <xdr:to>
      <xdr:col>15</xdr:col>
      <xdr:colOff>269875</xdr:colOff>
      <xdr:row>71</xdr:row>
      <xdr:rowOff>2050</xdr:rowOff>
    </xdr:to>
    <xdr:cxnSp macro="">
      <xdr:nvCxnSpPr>
        <xdr:cNvPr id="401" name="直線コネクタ 400"/>
        <xdr:cNvCxnSpPr/>
      </xdr:nvCxnSpPr>
      <xdr:spPr>
        <a:xfrm>
          <a:off x="10388600" y="12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166708</xdr:rowOff>
    </xdr:from>
    <xdr:to>
      <xdr:col>15</xdr:col>
      <xdr:colOff>180975</xdr:colOff>
      <xdr:row>76</xdr:row>
      <xdr:rowOff>3194</xdr:rowOff>
    </xdr:to>
    <xdr:cxnSp macro="">
      <xdr:nvCxnSpPr>
        <xdr:cNvPr id="402" name="直線コネクタ 401"/>
        <xdr:cNvCxnSpPr/>
      </xdr:nvCxnSpPr>
      <xdr:spPr>
        <a:xfrm flipV="1">
          <a:off x="9639300" y="12854008"/>
          <a:ext cx="838200" cy="17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63768</xdr:rowOff>
    </xdr:from>
    <xdr:ext cx="534377" cy="259045"/>
    <xdr:sp macro="" textlink="">
      <xdr:nvSpPr>
        <xdr:cNvPr id="403" name="商工費平均値テキスト"/>
        <xdr:cNvSpPr txBox="1"/>
      </xdr:nvSpPr>
      <xdr:spPr>
        <a:xfrm>
          <a:off x="10528300" y="13093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14,609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85341</xdr:rowOff>
    </xdr:from>
    <xdr:to>
      <xdr:col>15</xdr:col>
      <xdr:colOff>231775</xdr:colOff>
      <xdr:row>77</xdr:row>
      <xdr:rowOff>15491</xdr:rowOff>
    </xdr:to>
    <xdr:sp macro="" textlink="">
      <xdr:nvSpPr>
        <xdr:cNvPr id="404" name="フローチャート : 判断 403"/>
        <xdr:cNvSpPr/>
      </xdr:nvSpPr>
      <xdr:spPr>
        <a:xfrm>
          <a:off x="104267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3194</xdr:rowOff>
    </xdr:from>
    <xdr:to>
      <xdr:col>14</xdr:col>
      <xdr:colOff>28575</xdr:colOff>
      <xdr:row>76</xdr:row>
      <xdr:rowOff>120759</xdr:rowOff>
    </xdr:to>
    <xdr:cxnSp macro="">
      <xdr:nvCxnSpPr>
        <xdr:cNvPr id="405" name="直線コネクタ 404"/>
        <xdr:cNvCxnSpPr/>
      </xdr:nvCxnSpPr>
      <xdr:spPr>
        <a:xfrm flipV="1">
          <a:off x="8750300" y="13033394"/>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32600</xdr:rowOff>
    </xdr:from>
    <xdr:to>
      <xdr:col>14</xdr:col>
      <xdr:colOff>79375</xdr:colOff>
      <xdr:row>76</xdr:row>
      <xdr:rowOff>134200</xdr:rowOff>
    </xdr:to>
    <xdr:sp macro="" textlink="">
      <xdr:nvSpPr>
        <xdr:cNvPr id="406" name="フローチャート : 判断 405"/>
        <xdr:cNvSpPr/>
      </xdr:nvSpPr>
      <xdr:spPr>
        <a:xfrm>
          <a:off x="9588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125327</xdr:rowOff>
    </xdr:from>
    <xdr:ext cx="534377" cy="259045"/>
    <xdr:sp macro="" textlink="">
      <xdr:nvSpPr>
        <xdr:cNvPr id="407" name="テキスト ボックス 406"/>
        <xdr:cNvSpPr txBox="1"/>
      </xdr:nvSpPr>
      <xdr:spPr>
        <a:xfrm>
          <a:off x="9372111" y="1315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79546</xdr:rowOff>
    </xdr:from>
    <xdr:to>
      <xdr:col>12</xdr:col>
      <xdr:colOff>511175</xdr:colOff>
      <xdr:row>76</xdr:row>
      <xdr:rowOff>120759</xdr:rowOff>
    </xdr:to>
    <xdr:cxnSp macro="">
      <xdr:nvCxnSpPr>
        <xdr:cNvPr id="408" name="直線コネクタ 407"/>
        <xdr:cNvCxnSpPr/>
      </xdr:nvCxnSpPr>
      <xdr:spPr>
        <a:xfrm>
          <a:off x="7861300" y="13109746"/>
          <a:ext cx="889000" cy="4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102060</xdr:rowOff>
    </xdr:from>
    <xdr:to>
      <xdr:col>12</xdr:col>
      <xdr:colOff>561975</xdr:colOff>
      <xdr:row>77</xdr:row>
      <xdr:rowOff>32210</xdr:rowOff>
    </xdr:to>
    <xdr:sp macro="" textlink="">
      <xdr:nvSpPr>
        <xdr:cNvPr id="409" name="フローチャート : 判断 408"/>
        <xdr:cNvSpPr/>
      </xdr:nvSpPr>
      <xdr:spPr>
        <a:xfrm>
          <a:off x="8699500" y="1313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23337</xdr:rowOff>
    </xdr:from>
    <xdr:ext cx="534377" cy="259045"/>
    <xdr:sp macro="" textlink="">
      <xdr:nvSpPr>
        <xdr:cNvPr id="410" name="テキスト ボックス 409"/>
        <xdr:cNvSpPr txBox="1"/>
      </xdr:nvSpPr>
      <xdr:spPr>
        <a:xfrm>
          <a:off x="8483111" y="1322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14,097</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61682</xdr:rowOff>
    </xdr:from>
    <xdr:to>
      <xdr:col>11</xdr:col>
      <xdr:colOff>307975</xdr:colOff>
      <xdr:row>76</xdr:row>
      <xdr:rowOff>79546</xdr:rowOff>
    </xdr:to>
    <xdr:cxnSp macro="">
      <xdr:nvCxnSpPr>
        <xdr:cNvPr id="411" name="直線コネクタ 410"/>
        <xdr:cNvCxnSpPr/>
      </xdr:nvCxnSpPr>
      <xdr:spPr>
        <a:xfrm>
          <a:off x="6972300" y="13091882"/>
          <a:ext cx="889000" cy="1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52519</xdr:rowOff>
    </xdr:from>
    <xdr:to>
      <xdr:col>11</xdr:col>
      <xdr:colOff>358775</xdr:colOff>
      <xdr:row>76</xdr:row>
      <xdr:rowOff>154119</xdr:rowOff>
    </xdr:to>
    <xdr:sp macro="" textlink="">
      <xdr:nvSpPr>
        <xdr:cNvPr id="412" name="フローチャート : 判断 411"/>
        <xdr:cNvSpPr/>
      </xdr:nvSpPr>
      <xdr:spPr>
        <a:xfrm>
          <a:off x="7810500" y="1308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145246</xdr:rowOff>
    </xdr:from>
    <xdr:ext cx="534377" cy="259045"/>
    <xdr:sp macro="" textlink="">
      <xdr:nvSpPr>
        <xdr:cNvPr id="413" name="テキスト ボックス 412"/>
        <xdr:cNvSpPr txBox="1"/>
      </xdr:nvSpPr>
      <xdr:spPr>
        <a:xfrm>
          <a:off x="7594111" y="1317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15,614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35212</xdr:rowOff>
    </xdr:from>
    <xdr:to>
      <xdr:col>10</xdr:col>
      <xdr:colOff>155575</xdr:colOff>
      <xdr:row>76</xdr:row>
      <xdr:rowOff>136812</xdr:rowOff>
    </xdr:to>
    <xdr:sp macro="" textlink="">
      <xdr:nvSpPr>
        <xdr:cNvPr id="414" name="フローチャート : 判断 413"/>
        <xdr:cNvSpPr/>
      </xdr:nvSpPr>
      <xdr:spPr>
        <a:xfrm>
          <a:off x="6921500" y="1306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127939</xdr:rowOff>
    </xdr:from>
    <xdr:ext cx="534377" cy="259045"/>
    <xdr:sp macro="" textlink="">
      <xdr:nvSpPr>
        <xdr:cNvPr id="415" name="テキスト ボックス 414"/>
        <xdr:cNvSpPr txBox="1"/>
      </xdr:nvSpPr>
      <xdr:spPr>
        <a:xfrm>
          <a:off x="6705111" y="1315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115908</xdr:rowOff>
    </xdr:from>
    <xdr:to>
      <xdr:col>15</xdr:col>
      <xdr:colOff>231775</xdr:colOff>
      <xdr:row>75</xdr:row>
      <xdr:rowOff>46058</xdr:rowOff>
    </xdr:to>
    <xdr:sp macro="" textlink="">
      <xdr:nvSpPr>
        <xdr:cNvPr id="421" name="円/楕円 420"/>
        <xdr:cNvSpPr/>
      </xdr:nvSpPr>
      <xdr:spPr>
        <a:xfrm>
          <a:off x="10426700" y="1280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138785</xdr:rowOff>
    </xdr:from>
    <xdr:ext cx="534377" cy="259045"/>
    <xdr:sp macro="" textlink="">
      <xdr:nvSpPr>
        <xdr:cNvPr id="422" name="商工費該当値テキスト"/>
        <xdr:cNvSpPr txBox="1"/>
      </xdr:nvSpPr>
      <xdr:spPr>
        <a:xfrm>
          <a:off x="10528300" y="1265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24,173</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123843</xdr:rowOff>
    </xdr:from>
    <xdr:to>
      <xdr:col>14</xdr:col>
      <xdr:colOff>79375</xdr:colOff>
      <xdr:row>76</xdr:row>
      <xdr:rowOff>53994</xdr:rowOff>
    </xdr:to>
    <xdr:sp macro="" textlink="">
      <xdr:nvSpPr>
        <xdr:cNvPr id="423" name="円/楕円 422"/>
        <xdr:cNvSpPr/>
      </xdr:nvSpPr>
      <xdr:spPr>
        <a:xfrm>
          <a:off x="9588500" y="129825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70520</xdr:rowOff>
    </xdr:from>
    <xdr:ext cx="534377" cy="259045"/>
    <xdr:sp macro="" textlink="">
      <xdr:nvSpPr>
        <xdr:cNvPr id="424" name="テキスト ボックス 423"/>
        <xdr:cNvSpPr txBox="1"/>
      </xdr:nvSpPr>
      <xdr:spPr>
        <a:xfrm>
          <a:off x="9372111" y="1275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69959</xdr:rowOff>
    </xdr:from>
    <xdr:to>
      <xdr:col>12</xdr:col>
      <xdr:colOff>561975</xdr:colOff>
      <xdr:row>77</xdr:row>
      <xdr:rowOff>109</xdr:rowOff>
    </xdr:to>
    <xdr:sp macro="" textlink="">
      <xdr:nvSpPr>
        <xdr:cNvPr id="425" name="円/楕円 424"/>
        <xdr:cNvSpPr/>
      </xdr:nvSpPr>
      <xdr:spPr>
        <a:xfrm>
          <a:off x="8699500" y="1310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16636</xdr:rowOff>
    </xdr:from>
    <xdr:ext cx="534377" cy="259045"/>
    <xdr:sp macro="" textlink="">
      <xdr:nvSpPr>
        <xdr:cNvPr id="426" name="テキスト ボックス 425"/>
        <xdr:cNvSpPr txBox="1"/>
      </xdr:nvSpPr>
      <xdr:spPr>
        <a:xfrm>
          <a:off x="8483111" y="128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15,080</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28746</xdr:rowOff>
    </xdr:from>
    <xdr:to>
      <xdr:col>11</xdr:col>
      <xdr:colOff>358775</xdr:colOff>
      <xdr:row>76</xdr:row>
      <xdr:rowOff>130346</xdr:rowOff>
    </xdr:to>
    <xdr:sp macro="" textlink="">
      <xdr:nvSpPr>
        <xdr:cNvPr id="427" name="円/楕円 426"/>
        <xdr:cNvSpPr/>
      </xdr:nvSpPr>
      <xdr:spPr>
        <a:xfrm>
          <a:off x="7810500" y="1305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146873</xdr:rowOff>
    </xdr:from>
    <xdr:ext cx="534377" cy="259045"/>
    <xdr:sp macro="" textlink="">
      <xdr:nvSpPr>
        <xdr:cNvPr id="428" name="テキスト ボックス 427"/>
        <xdr:cNvSpPr txBox="1"/>
      </xdr:nvSpPr>
      <xdr:spPr>
        <a:xfrm>
          <a:off x="7594111" y="1283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16,342</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10882</xdr:rowOff>
    </xdr:from>
    <xdr:to>
      <xdr:col>10</xdr:col>
      <xdr:colOff>155575</xdr:colOff>
      <xdr:row>76</xdr:row>
      <xdr:rowOff>112482</xdr:rowOff>
    </xdr:to>
    <xdr:sp macro="" textlink="">
      <xdr:nvSpPr>
        <xdr:cNvPr id="429" name="円/楕円 428"/>
        <xdr:cNvSpPr/>
      </xdr:nvSpPr>
      <xdr:spPr>
        <a:xfrm>
          <a:off x="6921500" y="1304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129009</xdr:rowOff>
    </xdr:from>
    <xdr:ext cx="534377" cy="259045"/>
    <xdr:sp macro="" textlink="">
      <xdr:nvSpPr>
        <xdr:cNvPr id="430" name="テキスト ボックス 429"/>
        <xdr:cNvSpPr txBox="1"/>
      </xdr:nvSpPr>
      <xdr:spPr>
        <a:xfrm>
          <a:off x="6705111" y="1281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2997</xdr:rowOff>
    </xdr:from>
    <xdr:to>
      <xdr:col>15</xdr:col>
      <xdr:colOff>180340</xdr:colOff>
      <xdr:row>99</xdr:row>
      <xdr:rowOff>51398</xdr:rowOff>
    </xdr:to>
    <xdr:cxnSp macro="">
      <xdr:nvCxnSpPr>
        <xdr:cNvPr id="456" name="直線コネクタ 455"/>
        <xdr:cNvCxnSpPr/>
      </xdr:nvCxnSpPr>
      <xdr:spPr>
        <a:xfrm flipV="1">
          <a:off x="10475595" y="15604947"/>
          <a:ext cx="1270" cy="1420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55225</xdr:rowOff>
    </xdr:from>
    <xdr:ext cx="534377" cy="259045"/>
    <xdr:sp macro="" textlink="">
      <xdr:nvSpPr>
        <xdr:cNvPr id="457" name="土木費最小値テキスト"/>
        <xdr:cNvSpPr txBox="1"/>
      </xdr:nvSpPr>
      <xdr:spPr>
        <a:xfrm>
          <a:off x="10528300" y="170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14,539</a:t>
          </a:r>
          <a:endParaRPr kumimoji="1" lang="ja-JP" altLang="en-US" sz="1000" b="1">
            <a:latin typeface="ＭＳ Ｐゴシック"/>
          </a:endParaRPr>
        </a:p>
      </xdr:txBody>
    </xdr:sp>
    <xdr:clientData/>
  </xdr:oneCellAnchor>
  <xdr:twoCellAnchor>
    <xdr:from>
      <xdr:col>15</xdr:col>
      <xdr:colOff>92075</xdr:colOff>
      <xdr:row>99</xdr:row>
      <xdr:rowOff>51398</xdr:rowOff>
    </xdr:from>
    <xdr:to>
      <xdr:col>15</xdr:col>
      <xdr:colOff>269875</xdr:colOff>
      <xdr:row>99</xdr:row>
      <xdr:rowOff>51398</xdr:rowOff>
    </xdr:to>
    <xdr:cxnSp macro="">
      <xdr:nvCxnSpPr>
        <xdr:cNvPr id="458" name="直線コネクタ 457"/>
        <xdr:cNvCxnSpPr/>
      </xdr:nvCxnSpPr>
      <xdr:spPr>
        <a:xfrm>
          <a:off x="10388600" y="1702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121124</xdr:rowOff>
    </xdr:from>
    <xdr:ext cx="599010" cy="259045"/>
    <xdr:sp macro="" textlink="">
      <xdr:nvSpPr>
        <xdr:cNvPr id="459" name="土木費最大値テキスト"/>
        <xdr:cNvSpPr txBox="1"/>
      </xdr:nvSpPr>
      <xdr:spPr>
        <a:xfrm>
          <a:off x="10528300" y="1538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449,360</a:t>
          </a:r>
          <a:endParaRPr kumimoji="1" lang="ja-JP" altLang="en-US" sz="1000" b="1">
            <a:latin typeface="ＭＳ Ｐゴシック"/>
          </a:endParaRPr>
        </a:p>
      </xdr:txBody>
    </xdr:sp>
    <xdr:clientData/>
  </xdr:oneCellAnchor>
  <xdr:twoCellAnchor>
    <xdr:from>
      <xdr:col>15</xdr:col>
      <xdr:colOff>92075</xdr:colOff>
      <xdr:row>91</xdr:row>
      <xdr:rowOff>2997</xdr:rowOff>
    </xdr:from>
    <xdr:to>
      <xdr:col>15</xdr:col>
      <xdr:colOff>269875</xdr:colOff>
      <xdr:row>91</xdr:row>
      <xdr:rowOff>2997</xdr:rowOff>
    </xdr:to>
    <xdr:cxnSp macro="">
      <xdr:nvCxnSpPr>
        <xdr:cNvPr id="460" name="直線コネクタ 459"/>
        <xdr:cNvCxnSpPr/>
      </xdr:nvCxnSpPr>
      <xdr:spPr>
        <a:xfrm>
          <a:off x="10388600" y="1560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16103</xdr:rowOff>
    </xdr:from>
    <xdr:to>
      <xdr:col>15</xdr:col>
      <xdr:colOff>180975</xdr:colOff>
      <xdr:row>98</xdr:row>
      <xdr:rowOff>70851</xdr:rowOff>
    </xdr:to>
    <xdr:cxnSp macro="">
      <xdr:nvCxnSpPr>
        <xdr:cNvPr id="461" name="直線コネクタ 460"/>
        <xdr:cNvCxnSpPr/>
      </xdr:nvCxnSpPr>
      <xdr:spPr>
        <a:xfrm>
          <a:off x="9639300" y="16818203"/>
          <a:ext cx="838200" cy="5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26147</xdr:rowOff>
    </xdr:from>
    <xdr:ext cx="534377" cy="259045"/>
    <xdr:sp macro="" textlink="">
      <xdr:nvSpPr>
        <xdr:cNvPr id="462" name="土木費平均値テキスト"/>
        <xdr:cNvSpPr txBox="1"/>
      </xdr:nvSpPr>
      <xdr:spPr>
        <a:xfrm>
          <a:off x="10528300" y="1682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47720</xdr:rowOff>
    </xdr:from>
    <xdr:to>
      <xdr:col>15</xdr:col>
      <xdr:colOff>231775</xdr:colOff>
      <xdr:row>98</xdr:row>
      <xdr:rowOff>149320</xdr:rowOff>
    </xdr:to>
    <xdr:sp macro="" textlink="">
      <xdr:nvSpPr>
        <xdr:cNvPr id="463" name="フローチャート : 判断 462"/>
        <xdr:cNvSpPr/>
      </xdr:nvSpPr>
      <xdr:spPr>
        <a:xfrm>
          <a:off x="10426700" y="1684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16103</xdr:rowOff>
    </xdr:from>
    <xdr:to>
      <xdr:col>14</xdr:col>
      <xdr:colOff>28575</xdr:colOff>
      <xdr:row>98</xdr:row>
      <xdr:rowOff>59491</xdr:rowOff>
    </xdr:to>
    <xdr:cxnSp macro="">
      <xdr:nvCxnSpPr>
        <xdr:cNvPr id="464" name="直線コネクタ 463"/>
        <xdr:cNvCxnSpPr/>
      </xdr:nvCxnSpPr>
      <xdr:spPr>
        <a:xfrm flipV="1">
          <a:off x="8750300" y="16818203"/>
          <a:ext cx="889000" cy="4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43585</xdr:rowOff>
    </xdr:from>
    <xdr:to>
      <xdr:col>14</xdr:col>
      <xdr:colOff>79375</xdr:colOff>
      <xdr:row>98</xdr:row>
      <xdr:rowOff>145185</xdr:rowOff>
    </xdr:to>
    <xdr:sp macro="" textlink="">
      <xdr:nvSpPr>
        <xdr:cNvPr id="465" name="フローチャート : 判断 464"/>
        <xdr:cNvSpPr/>
      </xdr:nvSpPr>
      <xdr:spPr>
        <a:xfrm>
          <a:off x="9588500" y="1684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136312</xdr:rowOff>
    </xdr:from>
    <xdr:ext cx="534377" cy="259045"/>
    <xdr:sp macro="" textlink="">
      <xdr:nvSpPr>
        <xdr:cNvPr id="466" name="テキスト ボックス 465"/>
        <xdr:cNvSpPr txBox="1"/>
      </xdr:nvSpPr>
      <xdr:spPr>
        <a:xfrm>
          <a:off x="9372111" y="1693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42045</xdr:rowOff>
    </xdr:from>
    <xdr:to>
      <xdr:col>12</xdr:col>
      <xdr:colOff>511175</xdr:colOff>
      <xdr:row>98</xdr:row>
      <xdr:rowOff>59491</xdr:rowOff>
    </xdr:to>
    <xdr:cxnSp macro="">
      <xdr:nvCxnSpPr>
        <xdr:cNvPr id="467" name="直線コネクタ 466"/>
        <xdr:cNvCxnSpPr/>
      </xdr:nvCxnSpPr>
      <xdr:spPr>
        <a:xfrm>
          <a:off x="7861300" y="16844145"/>
          <a:ext cx="889000" cy="1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19585</xdr:rowOff>
    </xdr:from>
    <xdr:to>
      <xdr:col>12</xdr:col>
      <xdr:colOff>561975</xdr:colOff>
      <xdr:row>98</xdr:row>
      <xdr:rowOff>121185</xdr:rowOff>
    </xdr:to>
    <xdr:sp macro="" textlink="">
      <xdr:nvSpPr>
        <xdr:cNvPr id="468" name="フローチャート : 判断 467"/>
        <xdr:cNvSpPr/>
      </xdr:nvSpPr>
      <xdr:spPr>
        <a:xfrm>
          <a:off x="8699500" y="168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112312</xdr:rowOff>
    </xdr:from>
    <xdr:ext cx="534377" cy="259045"/>
    <xdr:sp macro="" textlink="">
      <xdr:nvSpPr>
        <xdr:cNvPr id="469" name="テキスト ボックス 468"/>
        <xdr:cNvSpPr txBox="1"/>
      </xdr:nvSpPr>
      <xdr:spPr>
        <a:xfrm>
          <a:off x="8483111" y="1691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42045</xdr:rowOff>
    </xdr:from>
    <xdr:to>
      <xdr:col>11</xdr:col>
      <xdr:colOff>307975</xdr:colOff>
      <xdr:row>98</xdr:row>
      <xdr:rowOff>70918</xdr:rowOff>
    </xdr:to>
    <xdr:cxnSp macro="">
      <xdr:nvCxnSpPr>
        <xdr:cNvPr id="470" name="直線コネクタ 469"/>
        <xdr:cNvCxnSpPr/>
      </xdr:nvCxnSpPr>
      <xdr:spPr>
        <a:xfrm flipV="1">
          <a:off x="6972300" y="16844145"/>
          <a:ext cx="889000" cy="2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7776</xdr:rowOff>
    </xdr:from>
    <xdr:to>
      <xdr:col>11</xdr:col>
      <xdr:colOff>358775</xdr:colOff>
      <xdr:row>98</xdr:row>
      <xdr:rowOff>109376</xdr:rowOff>
    </xdr:to>
    <xdr:sp macro="" textlink="">
      <xdr:nvSpPr>
        <xdr:cNvPr id="471" name="フローチャート : 判断 470"/>
        <xdr:cNvSpPr/>
      </xdr:nvSpPr>
      <xdr:spPr>
        <a:xfrm>
          <a:off x="7810500" y="1680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100503</xdr:rowOff>
    </xdr:from>
    <xdr:ext cx="534377" cy="259045"/>
    <xdr:sp macro="" textlink="">
      <xdr:nvSpPr>
        <xdr:cNvPr id="472" name="テキスト ボックス 471"/>
        <xdr:cNvSpPr txBox="1"/>
      </xdr:nvSpPr>
      <xdr:spPr>
        <a:xfrm>
          <a:off x="7594111" y="1690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64,841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12457</xdr:rowOff>
    </xdr:from>
    <xdr:to>
      <xdr:col>10</xdr:col>
      <xdr:colOff>155575</xdr:colOff>
      <xdr:row>98</xdr:row>
      <xdr:rowOff>114057</xdr:rowOff>
    </xdr:to>
    <xdr:sp macro="" textlink="">
      <xdr:nvSpPr>
        <xdr:cNvPr id="473" name="フローチャート : 判断 472"/>
        <xdr:cNvSpPr/>
      </xdr:nvSpPr>
      <xdr:spPr>
        <a:xfrm>
          <a:off x="6921500" y="1681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130584</xdr:rowOff>
    </xdr:from>
    <xdr:ext cx="534377" cy="259045"/>
    <xdr:sp macro="" textlink="">
      <xdr:nvSpPr>
        <xdr:cNvPr id="474" name="テキスト ボックス 473"/>
        <xdr:cNvSpPr txBox="1"/>
      </xdr:nvSpPr>
      <xdr:spPr>
        <a:xfrm>
          <a:off x="6705111" y="1658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63,408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20051</xdr:rowOff>
    </xdr:from>
    <xdr:to>
      <xdr:col>15</xdr:col>
      <xdr:colOff>231775</xdr:colOff>
      <xdr:row>98</xdr:row>
      <xdr:rowOff>121651</xdr:rowOff>
    </xdr:to>
    <xdr:sp macro="" textlink="">
      <xdr:nvSpPr>
        <xdr:cNvPr id="480" name="円/楕円 479"/>
        <xdr:cNvSpPr/>
      </xdr:nvSpPr>
      <xdr:spPr>
        <a:xfrm>
          <a:off x="10426700" y="1682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42928</xdr:rowOff>
    </xdr:from>
    <xdr:ext cx="534377" cy="259045"/>
    <xdr:sp macro="" textlink="">
      <xdr:nvSpPr>
        <xdr:cNvPr id="481" name="土木費該当値テキスト"/>
        <xdr:cNvSpPr txBox="1"/>
      </xdr:nvSpPr>
      <xdr:spPr>
        <a:xfrm>
          <a:off x="10528300" y="1667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61,082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136753</xdr:rowOff>
    </xdr:from>
    <xdr:to>
      <xdr:col>14</xdr:col>
      <xdr:colOff>79375</xdr:colOff>
      <xdr:row>98</xdr:row>
      <xdr:rowOff>66903</xdr:rowOff>
    </xdr:to>
    <xdr:sp macro="" textlink="">
      <xdr:nvSpPr>
        <xdr:cNvPr id="482" name="円/楕円 481"/>
        <xdr:cNvSpPr/>
      </xdr:nvSpPr>
      <xdr:spPr>
        <a:xfrm>
          <a:off x="9588500" y="1676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83430</xdr:rowOff>
    </xdr:from>
    <xdr:ext cx="534377" cy="259045"/>
    <xdr:sp macro="" textlink="">
      <xdr:nvSpPr>
        <xdr:cNvPr id="483" name="テキスト ボックス 482"/>
        <xdr:cNvSpPr txBox="1"/>
      </xdr:nvSpPr>
      <xdr:spPr>
        <a:xfrm>
          <a:off x="9372111" y="1654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77,847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8691</xdr:rowOff>
    </xdr:from>
    <xdr:to>
      <xdr:col>12</xdr:col>
      <xdr:colOff>561975</xdr:colOff>
      <xdr:row>98</xdr:row>
      <xdr:rowOff>110291</xdr:rowOff>
    </xdr:to>
    <xdr:sp macro="" textlink="">
      <xdr:nvSpPr>
        <xdr:cNvPr id="484" name="円/楕円 483"/>
        <xdr:cNvSpPr/>
      </xdr:nvSpPr>
      <xdr:spPr>
        <a:xfrm>
          <a:off x="8699500" y="1681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126818</xdr:rowOff>
    </xdr:from>
    <xdr:ext cx="534377" cy="259045"/>
    <xdr:sp macro="" textlink="">
      <xdr:nvSpPr>
        <xdr:cNvPr id="485" name="テキスト ボックス 484"/>
        <xdr:cNvSpPr txBox="1"/>
      </xdr:nvSpPr>
      <xdr:spPr>
        <a:xfrm>
          <a:off x="8483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64,561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162695</xdr:rowOff>
    </xdr:from>
    <xdr:to>
      <xdr:col>11</xdr:col>
      <xdr:colOff>358775</xdr:colOff>
      <xdr:row>98</xdr:row>
      <xdr:rowOff>92845</xdr:rowOff>
    </xdr:to>
    <xdr:sp macro="" textlink="">
      <xdr:nvSpPr>
        <xdr:cNvPr id="486" name="円/楕円 485"/>
        <xdr:cNvSpPr/>
      </xdr:nvSpPr>
      <xdr:spPr>
        <a:xfrm>
          <a:off x="7810500" y="1679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109372</xdr:rowOff>
    </xdr:from>
    <xdr:ext cx="534377" cy="259045"/>
    <xdr:sp macro="" textlink="">
      <xdr:nvSpPr>
        <xdr:cNvPr id="487" name="テキスト ボックス 486"/>
        <xdr:cNvSpPr txBox="1"/>
      </xdr:nvSpPr>
      <xdr:spPr>
        <a:xfrm>
          <a:off x="7594111" y="165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69,903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20118</xdr:rowOff>
    </xdr:from>
    <xdr:to>
      <xdr:col>10</xdr:col>
      <xdr:colOff>155575</xdr:colOff>
      <xdr:row>98</xdr:row>
      <xdr:rowOff>121718</xdr:rowOff>
    </xdr:to>
    <xdr:sp macro="" textlink="">
      <xdr:nvSpPr>
        <xdr:cNvPr id="488" name="円/楕円 487"/>
        <xdr:cNvSpPr/>
      </xdr:nvSpPr>
      <xdr:spPr>
        <a:xfrm>
          <a:off x="6921500" y="1682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112845</xdr:rowOff>
    </xdr:from>
    <xdr:ext cx="534377" cy="259045"/>
    <xdr:sp macro="" textlink="">
      <xdr:nvSpPr>
        <xdr:cNvPr id="489" name="テキスト ボックス 488"/>
        <xdr:cNvSpPr txBox="1"/>
      </xdr:nvSpPr>
      <xdr:spPr>
        <a:xfrm>
          <a:off x="6705111" y="169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121347</xdr:rowOff>
    </xdr:from>
    <xdr:to>
      <xdr:col>23</xdr:col>
      <xdr:colOff>516889</xdr:colOff>
      <xdr:row>39</xdr:row>
      <xdr:rowOff>133920</xdr:rowOff>
    </xdr:to>
    <xdr:cxnSp macro="">
      <xdr:nvCxnSpPr>
        <xdr:cNvPr id="516" name="直線コネクタ 515"/>
        <xdr:cNvCxnSpPr/>
      </xdr:nvCxnSpPr>
      <xdr:spPr>
        <a:xfrm flipV="1">
          <a:off x="16317595" y="5264847"/>
          <a:ext cx="1269" cy="1555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137747</xdr:rowOff>
    </xdr:from>
    <xdr:ext cx="469744" cy="259045"/>
    <xdr:sp macro="" textlink="">
      <xdr:nvSpPr>
        <xdr:cNvPr id="517" name="消防費最小値テキスト"/>
        <xdr:cNvSpPr txBox="1"/>
      </xdr:nvSpPr>
      <xdr:spPr>
        <a:xfrm>
          <a:off x="16370300" y="68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8,927</a:t>
          </a:r>
          <a:endParaRPr kumimoji="1" lang="ja-JP" altLang="en-US" sz="1000" b="1">
            <a:latin typeface="ＭＳ Ｐゴシック"/>
          </a:endParaRPr>
        </a:p>
      </xdr:txBody>
    </xdr:sp>
    <xdr:clientData/>
  </xdr:oneCellAnchor>
  <xdr:twoCellAnchor>
    <xdr:from>
      <xdr:col>23</xdr:col>
      <xdr:colOff>428625</xdr:colOff>
      <xdr:row>39</xdr:row>
      <xdr:rowOff>133920</xdr:rowOff>
    </xdr:from>
    <xdr:to>
      <xdr:col>23</xdr:col>
      <xdr:colOff>606425</xdr:colOff>
      <xdr:row>39</xdr:row>
      <xdr:rowOff>133920</xdr:rowOff>
    </xdr:to>
    <xdr:cxnSp macro="">
      <xdr:nvCxnSpPr>
        <xdr:cNvPr id="518" name="直線コネクタ 517"/>
        <xdr:cNvCxnSpPr/>
      </xdr:nvCxnSpPr>
      <xdr:spPr>
        <a:xfrm>
          <a:off x="16230600" y="6820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68024</xdr:rowOff>
    </xdr:from>
    <xdr:ext cx="534377" cy="259045"/>
    <xdr:sp macro="" textlink="">
      <xdr:nvSpPr>
        <xdr:cNvPr id="519" name="消防費最大値テキスト"/>
        <xdr:cNvSpPr txBox="1"/>
      </xdr:nvSpPr>
      <xdr:spPr>
        <a:xfrm>
          <a:off x="16370300" y="504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56,562</a:t>
          </a:r>
          <a:endParaRPr kumimoji="1" lang="ja-JP" altLang="en-US" sz="1000" b="1">
            <a:latin typeface="ＭＳ Ｐゴシック"/>
          </a:endParaRPr>
        </a:p>
      </xdr:txBody>
    </xdr:sp>
    <xdr:clientData/>
  </xdr:oneCellAnchor>
  <xdr:twoCellAnchor>
    <xdr:from>
      <xdr:col>23</xdr:col>
      <xdr:colOff>428625</xdr:colOff>
      <xdr:row>30</xdr:row>
      <xdr:rowOff>121347</xdr:rowOff>
    </xdr:from>
    <xdr:to>
      <xdr:col>23</xdr:col>
      <xdr:colOff>606425</xdr:colOff>
      <xdr:row>30</xdr:row>
      <xdr:rowOff>121347</xdr:rowOff>
    </xdr:to>
    <xdr:cxnSp macro="">
      <xdr:nvCxnSpPr>
        <xdr:cNvPr id="520" name="直線コネクタ 519"/>
        <xdr:cNvCxnSpPr/>
      </xdr:nvCxnSpPr>
      <xdr:spPr>
        <a:xfrm>
          <a:off x="16230600" y="526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121608</xdr:rowOff>
    </xdr:from>
    <xdr:to>
      <xdr:col>23</xdr:col>
      <xdr:colOff>517525</xdr:colOff>
      <xdr:row>37</xdr:row>
      <xdr:rowOff>170855</xdr:rowOff>
    </xdr:to>
    <xdr:cxnSp macro="">
      <xdr:nvCxnSpPr>
        <xdr:cNvPr id="521" name="直線コネクタ 520"/>
        <xdr:cNvCxnSpPr/>
      </xdr:nvCxnSpPr>
      <xdr:spPr>
        <a:xfrm flipV="1">
          <a:off x="15481300" y="6465258"/>
          <a:ext cx="838200" cy="4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15210</xdr:rowOff>
    </xdr:from>
    <xdr:ext cx="534377" cy="259045"/>
    <xdr:sp macro="" textlink="">
      <xdr:nvSpPr>
        <xdr:cNvPr id="522" name="消防費平均値テキスト"/>
        <xdr:cNvSpPr txBox="1"/>
      </xdr:nvSpPr>
      <xdr:spPr>
        <a:xfrm>
          <a:off x="16370300" y="61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163783</xdr:rowOff>
    </xdr:from>
    <xdr:to>
      <xdr:col>23</xdr:col>
      <xdr:colOff>568325</xdr:colOff>
      <xdr:row>37</xdr:row>
      <xdr:rowOff>93933</xdr:rowOff>
    </xdr:to>
    <xdr:sp macro="" textlink="">
      <xdr:nvSpPr>
        <xdr:cNvPr id="523" name="フローチャート : 判断 522"/>
        <xdr:cNvSpPr/>
      </xdr:nvSpPr>
      <xdr:spPr>
        <a:xfrm>
          <a:off x="16268700" y="63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36471</xdr:rowOff>
    </xdr:from>
    <xdr:to>
      <xdr:col>22</xdr:col>
      <xdr:colOff>365125</xdr:colOff>
      <xdr:row>37</xdr:row>
      <xdr:rowOff>170855</xdr:rowOff>
    </xdr:to>
    <xdr:cxnSp macro="">
      <xdr:nvCxnSpPr>
        <xdr:cNvPr id="524" name="直線コネクタ 523"/>
        <xdr:cNvCxnSpPr/>
      </xdr:nvCxnSpPr>
      <xdr:spPr>
        <a:xfrm>
          <a:off x="14592300" y="6380121"/>
          <a:ext cx="889000" cy="13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61762</xdr:rowOff>
    </xdr:from>
    <xdr:to>
      <xdr:col>22</xdr:col>
      <xdr:colOff>415925</xdr:colOff>
      <xdr:row>36</xdr:row>
      <xdr:rowOff>163362</xdr:rowOff>
    </xdr:to>
    <xdr:sp macro="" textlink="">
      <xdr:nvSpPr>
        <xdr:cNvPr id="525" name="フローチャート : 判断 524"/>
        <xdr:cNvSpPr/>
      </xdr:nvSpPr>
      <xdr:spPr>
        <a:xfrm>
          <a:off x="15430500" y="623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8439</xdr:rowOff>
    </xdr:from>
    <xdr:ext cx="534377" cy="259045"/>
    <xdr:sp macro="" textlink="">
      <xdr:nvSpPr>
        <xdr:cNvPr id="526" name="テキスト ボックス 525"/>
        <xdr:cNvSpPr txBox="1"/>
      </xdr:nvSpPr>
      <xdr:spPr>
        <a:xfrm>
          <a:off x="15214111" y="60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36471</xdr:rowOff>
    </xdr:from>
    <xdr:to>
      <xdr:col>21</xdr:col>
      <xdr:colOff>161925</xdr:colOff>
      <xdr:row>37</xdr:row>
      <xdr:rowOff>102308</xdr:rowOff>
    </xdr:to>
    <xdr:cxnSp macro="">
      <xdr:nvCxnSpPr>
        <xdr:cNvPr id="527" name="直線コネクタ 526"/>
        <xdr:cNvCxnSpPr/>
      </xdr:nvCxnSpPr>
      <xdr:spPr>
        <a:xfrm flipV="1">
          <a:off x="13703300" y="6380121"/>
          <a:ext cx="889000" cy="6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109801</xdr:rowOff>
    </xdr:from>
    <xdr:to>
      <xdr:col>21</xdr:col>
      <xdr:colOff>212725</xdr:colOff>
      <xdr:row>37</xdr:row>
      <xdr:rowOff>39951</xdr:rowOff>
    </xdr:to>
    <xdr:sp macro="" textlink="">
      <xdr:nvSpPr>
        <xdr:cNvPr id="528" name="フローチャート : 判断 527"/>
        <xdr:cNvSpPr/>
      </xdr:nvSpPr>
      <xdr:spPr>
        <a:xfrm>
          <a:off x="14541500" y="628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56478</xdr:rowOff>
    </xdr:from>
    <xdr:ext cx="534377" cy="259045"/>
    <xdr:sp macro="" textlink="">
      <xdr:nvSpPr>
        <xdr:cNvPr id="529" name="テキスト ボックス 528"/>
        <xdr:cNvSpPr txBox="1"/>
      </xdr:nvSpPr>
      <xdr:spPr>
        <a:xfrm>
          <a:off x="14325111" y="605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87481</xdr:rowOff>
    </xdr:from>
    <xdr:to>
      <xdr:col>19</xdr:col>
      <xdr:colOff>644525</xdr:colOff>
      <xdr:row>37</xdr:row>
      <xdr:rowOff>102308</xdr:rowOff>
    </xdr:to>
    <xdr:cxnSp macro="">
      <xdr:nvCxnSpPr>
        <xdr:cNvPr id="530" name="直線コネクタ 529"/>
        <xdr:cNvCxnSpPr/>
      </xdr:nvCxnSpPr>
      <xdr:spPr>
        <a:xfrm>
          <a:off x="12814300" y="6431131"/>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8760</xdr:rowOff>
    </xdr:from>
    <xdr:to>
      <xdr:col>20</xdr:col>
      <xdr:colOff>9525</xdr:colOff>
      <xdr:row>37</xdr:row>
      <xdr:rowOff>110360</xdr:rowOff>
    </xdr:to>
    <xdr:sp macro="" textlink="">
      <xdr:nvSpPr>
        <xdr:cNvPr id="531" name="フローチャート : 判断 530"/>
        <xdr:cNvSpPr/>
      </xdr:nvSpPr>
      <xdr:spPr>
        <a:xfrm>
          <a:off x="13652500" y="635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126887</xdr:rowOff>
    </xdr:from>
    <xdr:ext cx="534377" cy="259045"/>
    <xdr:sp macro="" textlink="">
      <xdr:nvSpPr>
        <xdr:cNvPr id="532" name="テキスト ボックス 531"/>
        <xdr:cNvSpPr txBox="1"/>
      </xdr:nvSpPr>
      <xdr:spPr>
        <a:xfrm>
          <a:off x="13436111" y="612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21,704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68326</xdr:rowOff>
    </xdr:from>
    <xdr:to>
      <xdr:col>18</xdr:col>
      <xdr:colOff>492125</xdr:colOff>
      <xdr:row>37</xdr:row>
      <xdr:rowOff>169926</xdr:rowOff>
    </xdr:to>
    <xdr:sp macro="" textlink="">
      <xdr:nvSpPr>
        <xdr:cNvPr id="533" name="フローチャート : 判断 532"/>
        <xdr:cNvSpPr/>
      </xdr:nvSpPr>
      <xdr:spPr>
        <a:xfrm>
          <a:off x="12763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161053</xdr:rowOff>
    </xdr:from>
    <xdr:ext cx="534377" cy="259045"/>
    <xdr:sp macro="" textlink="">
      <xdr:nvSpPr>
        <xdr:cNvPr id="534" name="テキスト ボックス 533"/>
        <xdr:cNvSpPr txBox="1"/>
      </xdr:nvSpPr>
      <xdr:spPr>
        <a:xfrm>
          <a:off x="12547111" y="650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70808</xdr:rowOff>
    </xdr:from>
    <xdr:to>
      <xdr:col>23</xdr:col>
      <xdr:colOff>568325</xdr:colOff>
      <xdr:row>38</xdr:row>
      <xdr:rowOff>958</xdr:rowOff>
    </xdr:to>
    <xdr:sp macro="" textlink="">
      <xdr:nvSpPr>
        <xdr:cNvPr id="540" name="円/楕円 539"/>
        <xdr:cNvSpPr/>
      </xdr:nvSpPr>
      <xdr:spPr>
        <a:xfrm>
          <a:off x="16268700" y="641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49235</xdr:rowOff>
    </xdr:from>
    <xdr:ext cx="534377" cy="259045"/>
    <xdr:sp macro="" textlink="">
      <xdr:nvSpPr>
        <xdr:cNvPr id="541" name="消防費該当値テキスト"/>
        <xdr:cNvSpPr txBox="1"/>
      </xdr:nvSpPr>
      <xdr:spPr>
        <a:xfrm>
          <a:off x="16370300" y="63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19,804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120055</xdr:rowOff>
    </xdr:from>
    <xdr:to>
      <xdr:col>22</xdr:col>
      <xdr:colOff>415925</xdr:colOff>
      <xdr:row>38</xdr:row>
      <xdr:rowOff>50205</xdr:rowOff>
    </xdr:to>
    <xdr:sp macro="" textlink="">
      <xdr:nvSpPr>
        <xdr:cNvPr id="542" name="円/楕円 541"/>
        <xdr:cNvSpPr/>
      </xdr:nvSpPr>
      <xdr:spPr>
        <a:xfrm>
          <a:off x="15430500" y="646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41332</xdr:rowOff>
    </xdr:from>
    <xdr:ext cx="534377" cy="259045"/>
    <xdr:sp macro="" textlink="">
      <xdr:nvSpPr>
        <xdr:cNvPr id="543" name="テキスト ボックス 542"/>
        <xdr:cNvSpPr txBox="1"/>
      </xdr:nvSpPr>
      <xdr:spPr>
        <a:xfrm>
          <a:off x="15214111" y="655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18,296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157121</xdr:rowOff>
    </xdr:from>
    <xdr:to>
      <xdr:col>21</xdr:col>
      <xdr:colOff>212725</xdr:colOff>
      <xdr:row>37</xdr:row>
      <xdr:rowOff>87271</xdr:rowOff>
    </xdr:to>
    <xdr:sp macro="" textlink="">
      <xdr:nvSpPr>
        <xdr:cNvPr id="544" name="円/楕円 543"/>
        <xdr:cNvSpPr/>
      </xdr:nvSpPr>
      <xdr:spPr>
        <a:xfrm>
          <a:off x="14541500" y="632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78398</xdr:rowOff>
    </xdr:from>
    <xdr:ext cx="534377" cy="259045"/>
    <xdr:sp macro="" textlink="">
      <xdr:nvSpPr>
        <xdr:cNvPr id="545" name="テキスト ボックス 544"/>
        <xdr:cNvSpPr txBox="1"/>
      </xdr:nvSpPr>
      <xdr:spPr>
        <a:xfrm>
          <a:off x="14325111" y="642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22,411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51508</xdr:rowOff>
    </xdr:from>
    <xdr:to>
      <xdr:col>20</xdr:col>
      <xdr:colOff>9525</xdr:colOff>
      <xdr:row>37</xdr:row>
      <xdr:rowOff>153108</xdr:rowOff>
    </xdr:to>
    <xdr:sp macro="" textlink="">
      <xdr:nvSpPr>
        <xdr:cNvPr id="546" name="円/楕円 545"/>
        <xdr:cNvSpPr/>
      </xdr:nvSpPr>
      <xdr:spPr>
        <a:xfrm>
          <a:off x="13652500" y="639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144235</xdr:rowOff>
    </xdr:from>
    <xdr:ext cx="534377" cy="259045"/>
    <xdr:sp macro="" textlink="">
      <xdr:nvSpPr>
        <xdr:cNvPr id="547" name="テキスト ボックス 546"/>
        <xdr:cNvSpPr txBox="1"/>
      </xdr:nvSpPr>
      <xdr:spPr>
        <a:xfrm>
          <a:off x="13436111" y="648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20,395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36681</xdr:rowOff>
    </xdr:from>
    <xdr:to>
      <xdr:col>18</xdr:col>
      <xdr:colOff>492125</xdr:colOff>
      <xdr:row>37</xdr:row>
      <xdr:rowOff>138281</xdr:rowOff>
    </xdr:to>
    <xdr:sp macro="" textlink="">
      <xdr:nvSpPr>
        <xdr:cNvPr id="548" name="円/楕円 547"/>
        <xdr:cNvSpPr/>
      </xdr:nvSpPr>
      <xdr:spPr>
        <a:xfrm>
          <a:off x="12763500" y="638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154808</xdr:rowOff>
    </xdr:from>
    <xdr:ext cx="534377" cy="259045"/>
    <xdr:sp macro="" textlink="">
      <xdr:nvSpPr>
        <xdr:cNvPr id="549" name="テキスト ボックス 548"/>
        <xdr:cNvSpPr txBox="1"/>
      </xdr:nvSpPr>
      <xdr:spPr>
        <a:xfrm>
          <a:off x="12547111" y="615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150997</xdr:rowOff>
    </xdr:from>
    <xdr:to>
      <xdr:col>23</xdr:col>
      <xdr:colOff>516889</xdr:colOff>
      <xdr:row>58</xdr:row>
      <xdr:rowOff>55728</xdr:rowOff>
    </xdr:to>
    <xdr:cxnSp macro="">
      <xdr:nvCxnSpPr>
        <xdr:cNvPr id="574" name="直線コネクタ 573"/>
        <xdr:cNvCxnSpPr/>
      </xdr:nvCxnSpPr>
      <xdr:spPr>
        <a:xfrm flipV="1">
          <a:off x="16317595" y="8723497"/>
          <a:ext cx="1269" cy="127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59555</xdr:rowOff>
    </xdr:from>
    <xdr:ext cx="534377" cy="259045"/>
    <xdr:sp macro="" textlink="">
      <xdr:nvSpPr>
        <xdr:cNvPr id="575" name="教育費最小値テキスト"/>
        <xdr:cNvSpPr txBox="1"/>
      </xdr:nvSpPr>
      <xdr:spPr>
        <a:xfrm>
          <a:off x="16370300" y="1000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28,408</a:t>
          </a:r>
          <a:endParaRPr kumimoji="1" lang="ja-JP" altLang="en-US" sz="1000" b="1">
            <a:latin typeface="ＭＳ Ｐゴシック"/>
          </a:endParaRPr>
        </a:p>
      </xdr:txBody>
    </xdr:sp>
    <xdr:clientData/>
  </xdr:oneCellAnchor>
  <xdr:twoCellAnchor>
    <xdr:from>
      <xdr:col>23</xdr:col>
      <xdr:colOff>428625</xdr:colOff>
      <xdr:row>58</xdr:row>
      <xdr:rowOff>55728</xdr:rowOff>
    </xdr:from>
    <xdr:to>
      <xdr:col>23</xdr:col>
      <xdr:colOff>606425</xdr:colOff>
      <xdr:row>58</xdr:row>
      <xdr:rowOff>55728</xdr:rowOff>
    </xdr:to>
    <xdr:cxnSp macro="">
      <xdr:nvCxnSpPr>
        <xdr:cNvPr id="576" name="直線コネクタ 575"/>
        <xdr:cNvCxnSpPr/>
      </xdr:nvCxnSpPr>
      <xdr:spPr>
        <a:xfrm>
          <a:off x="16230600" y="999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97674</xdr:rowOff>
    </xdr:from>
    <xdr:ext cx="534377" cy="259045"/>
    <xdr:sp macro="" textlink="">
      <xdr:nvSpPr>
        <xdr:cNvPr id="577" name="教育費最大値テキスト"/>
        <xdr:cNvSpPr txBox="1"/>
      </xdr:nvSpPr>
      <xdr:spPr>
        <a:xfrm>
          <a:off x="16370300" y="849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95,407</a:t>
          </a:r>
          <a:endParaRPr kumimoji="1" lang="ja-JP" altLang="en-US" sz="1000" b="1">
            <a:latin typeface="ＭＳ Ｐゴシック"/>
          </a:endParaRPr>
        </a:p>
      </xdr:txBody>
    </xdr:sp>
    <xdr:clientData/>
  </xdr:oneCellAnchor>
  <xdr:twoCellAnchor>
    <xdr:from>
      <xdr:col>23</xdr:col>
      <xdr:colOff>428625</xdr:colOff>
      <xdr:row>50</xdr:row>
      <xdr:rowOff>150997</xdr:rowOff>
    </xdr:from>
    <xdr:to>
      <xdr:col>23</xdr:col>
      <xdr:colOff>606425</xdr:colOff>
      <xdr:row>50</xdr:row>
      <xdr:rowOff>150997</xdr:rowOff>
    </xdr:to>
    <xdr:cxnSp macro="">
      <xdr:nvCxnSpPr>
        <xdr:cNvPr id="578" name="直線コネクタ 577"/>
        <xdr:cNvCxnSpPr/>
      </xdr:nvCxnSpPr>
      <xdr:spPr>
        <a:xfrm>
          <a:off x="16230600" y="872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94952</xdr:rowOff>
    </xdr:from>
    <xdr:to>
      <xdr:col>23</xdr:col>
      <xdr:colOff>517525</xdr:colOff>
      <xdr:row>55</xdr:row>
      <xdr:rowOff>12998</xdr:rowOff>
    </xdr:to>
    <xdr:cxnSp macro="">
      <xdr:nvCxnSpPr>
        <xdr:cNvPr id="579" name="直線コネクタ 578"/>
        <xdr:cNvCxnSpPr/>
      </xdr:nvCxnSpPr>
      <xdr:spPr>
        <a:xfrm>
          <a:off x="15481300" y="9353252"/>
          <a:ext cx="838200" cy="8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92492</xdr:rowOff>
    </xdr:from>
    <xdr:ext cx="534377" cy="259045"/>
    <xdr:sp macro="" textlink="">
      <xdr:nvSpPr>
        <xdr:cNvPr id="580" name="教育費平均値テキスト"/>
        <xdr:cNvSpPr txBox="1"/>
      </xdr:nvSpPr>
      <xdr:spPr>
        <a:xfrm>
          <a:off x="16370300" y="9522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114065</xdr:rowOff>
    </xdr:from>
    <xdr:to>
      <xdr:col>23</xdr:col>
      <xdr:colOff>568325</xdr:colOff>
      <xdr:row>56</xdr:row>
      <xdr:rowOff>44215</xdr:rowOff>
    </xdr:to>
    <xdr:sp macro="" textlink="">
      <xdr:nvSpPr>
        <xdr:cNvPr id="581" name="フローチャート : 判断 580"/>
        <xdr:cNvSpPr/>
      </xdr:nvSpPr>
      <xdr:spPr>
        <a:xfrm>
          <a:off x="16268700" y="954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94952</xdr:rowOff>
    </xdr:from>
    <xdr:to>
      <xdr:col>22</xdr:col>
      <xdr:colOff>365125</xdr:colOff>
      <xdr:row>54</xdr:row>
      <xdr:rowOff>131242</xdr:rowOff>
    </xdr:to>
    <xdr:cxnSp macro="">
      <xdr:nvCxnSpPr>
        <xdr:cNvPr id="582" name="直線コネクタ 581"/>
        <xdr:cNvCxnSpPr/>
      </xdr:nvCxnSpPr>
      <xdr:spPr>
        <a:xfrm flipV="1">
          <a:off x="14592300" y="9353252"/>
          <a:ext cx="889000" cy="3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5556</xdr:rowOff>
    </xdr:from>
    <xdr:to>
      <xdr:col>22</xdr:col>
      <xdr:colOff>415925</xdr:colOff>
      <xdr:row>56</xdr:row>
      <xdr:rowOff>107156</xdr:rowOff>
    </xdr:to>
    <xdr:sp macro="" textlink="">
      <xdr:nvSpPr>
        <xdr:cNvPr id="583" name="フローチャート : 判断 582"/>
        <xdr:cNvSpPr/>
      </xdr:nvSpPr>
      <xdr:spPr>
        <a:xfrm>
          <a:off x="154305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98283</xdr:rowOff>
    </xdr:from>
    <xdr:ext cx="534377" cy="259045"/>
    <xdr:sp macro="" textlink="">
      <xdr:nvSpPr>
        <xdr:cNvPr id="584" name="テキスト ボックス 583"/>
        <xdr:cNvSpPr txBox="1"/>
      </xdr:nvSpPr>
      <xdr:spPr>
        <a:xfrm>
          <a:off x="15214111" y="969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131242</xdr:rowOff>
    </xdr:from>
    <xdr:to>
      <xdr:col>21</xdr:col>
      <xdr:colOff>161925</xdr:colOff>
      <xdr:row>55</xdr:row>
      <xdr:rowOff>43402</xdr:rowOff>
    </xdr:to>
    <xdr:cxnSp macro="">
      <xdr:nvCxnSpPr>
        <xdr:cNvPr id="585" name="直線コネクタ 584"/>
        <xdr:cNvCxnSpPr/>
      </xdr:nvCxnSpPr>
      <xdr:spPr>
        <a:xfrm flipV="1">
          <a:off x="13703300" y="9389542"/>
          <a:ext cx="889000" cy="8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131496</xdr:rowOff>
    </xdr:from>
    <xdr:to>
      <xdr:col>21</xdr:col>
      <xdr:colOff>212725</xdr:colOff>
      <xdr:row>56</xdr:row>
      <xdr:rowOff>61646</xdr:rowOff>
    </xdr:to>
    <xdr:sp macro="" textlink="">
      <xdr:nvSpPr>
        <xdr:cNvPr id="586" name="フローチャート : 判断 585"/>
        <xdr:cNvSpPr/>
      </xdr:nvSpPr>
      <xdr:spPr>
        <a:xfrm>
          <a:off x="14541500" y="956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52773</xdr:rowOff>
    </xdr:from>
    <xdr:ext cx="534377" cy="259045"/>
    <xdr:sp macro="" textlink="">
      <xdr:nvSpPr>
        <xdr:cNvPr id="587" name="テキスト ボックス 586"/>
        <xdr:cNvSpPr txBox="1"/>
      </xdr:nvSpPr>
      <xdr:spPr>
        <a:xfrm>
          <a:off x="14325111" y="965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48,764</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140995</xdr:rowOff>
    </xdr:from>
    <xdr:to>
      <xdr:col>19</xdr:col>
      <xdr:colOff>644525</xdr:colOff>
      <xdr:row>55</xdr:row>
      <xdr:rowOff>43402</xdr:rowOff>
    </xdr:to>
    <xdr:cxnSp macro="">
      <xdr:nvCxnSpPr>
        <xdr:cNvPr id="588" name="直線コネクタ 587"/>
        <xdr:cNvCxnSpPr/>
      </xdr:nvCxnSpPr>
      <xdr:spPr>
        <a:xfrm>
          <a:off x="12814300" y="9399295"/>
          <a:ext cx="889000" cy="7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10871</xdr:rowOff>
    </xdr:from>
    <xdr:to>
      <xdr:col>20</xdr:col>
      <xdr:colOff>9525</xdr:colOff>
      <xdr:row>55</xdr:row>
      <xdr:rowOff>112471</xdr:rowOff>
    </xdr:to>
    <xdr:sp macro="" textlink="">
      <xdr:nvSpPr>
        <xdr:cNvPr id="589" name="フローチャート : 判断 588"/>
        <xdr:cNvSpPr/>
      </xdr:nvSpPr>
      <xdr:spPr>
        <a:xfrm>
          <a:off x="13652500" y="944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103598</xdr:rowOff>
    </xdr:from>
    <xdr:ext cx="534377" cy="259045"/>
    <xdr:sp macro="" textlink="">
      <xdr:nvSpPr>
        <xdr:cNvPr id="590" name="テキスト ボックス 589"/>
        <xdr:cNvSpPr txBox="1"/>
      </xdr:nvSpPr>
      <xdr:spPr>
        <a:xfrm>
          <a:off x="13436111" y="953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55,096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148545</xdr:rowOff>
    </xdr:from>
    <xdr:to>
      <xdr:col>18</xdr:col>
      <xdr:colOff>492125</xdr:colOff>
      <xdr:row>56</xdr:row>
      <xdr:rowOff>78695</xdr:rowOff>
    </xdr:to>
    <xdr:sp macro="" textlink="">
      <xdr:nvSpPr>
        <xdr:cNvPr id="591" name="フローチャート : 判断 590"/>
        <xdr:cNvSpPr/>
      </xdr:nvSpPr>
      <xdr:spPr>
        <a:xfrm>
          <a:off x="12763500" y="9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69822</xdr:rowOff>
    </xdr:from>
    <xdr:ext cx="534377" cy="259045"/>
    <xdr:sp macro="" textlink="">
      <xdr:nvSpPr>
        <xdr:cNvPr id="592" name="テキスト ボックス 591"/>
        <xdr:cNvSpPr txBox="1"/>
      </xdr:nvSpPr>
      <xdr:spPr>
        <a:xfrm>
          <a:off x="12547111" y="96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47,869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133648</xdr:rowOff>
    </xdr:from>
    <xdr:to>
      <xdr:col>23</xdr:col>
      <xdr:colOff>568325</xdr:colOff>
      <xdr:row>55</xdr:row>
      <xdr:rowOff>63798</xdr:rowOff>
    </xdr:to>
    <xdr:sp macro="" textlink="">
      <xdr:nvSpPr>
        <xdr:cNvPr id="598" name="円/楕円 597"/>
        <xdr:cNvSpPr/>
      </xdr:nvSpPr>
      <xdr:spPr>
        <a:xfrm>
          <a:off x="16268700" y="939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156525</xdr:rowOff>
    </xdr:from>
    <xdr:ext cx="534377" cy="259045"/>
    <xdr:sp macro="" textlink="">
      <xdr:nvSpPr>
        <xdr:cNvPr id="599" name="教育費該当値テキスト"/>
        <xdr:cNvSpPr txBox="1"/>
      </xdr:nvSpPr>
      <xdr:spPr>
        <a:xfrm>
          <a:off x="16370300" y="924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57,651</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44152</xdr:rowOff>
    </xdr:from>
    <xdr:to>
      <xdr:col>22</xdr:col>
      <xdr:colOff>415925</xdr:colOff>
      <xdr:row>54</xdr:row>
      <xdr:rowOff>145752</xdr:rowOff>
    </xdr:to>
    <xdr:sp macro="" textlink="">
      <xdr:nvSpPr>
        <xdr:cNvPr id="600" name="円/楕円 599"/>
        <xdr:cNvSpPr/>
      </xdr:nvSpPr>
      <xdr:spPr>
        <a:xfrm>
          <a:off x="15430500" y="930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162279</xdr:rowOff>
    </xdr:from>
    <xdr:ext cx="534377" cy="259045"/>
    <xdr:sp macro="" textlink="">
      <xdr:nvSpPr>
        <xdr:cNvPr id="601" name="テキスト ボックス 600"/>
        <xdr:cNvSpPr txBox="1"/>
      </xdr:nvSpPr>
      <xdr:spPr>
        <a:xfrm>
          <a:off x="15214111" y="907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62,349</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80442</xdr:rowOff>
    </xdr:from>
    <xdr:to>
      <xdr:col>21</xdr:col>
      <xdr:colOff>212725</xdr:colOff>
      <xdr:row>55</xdr:row>
      <xdr:rowOff>10592</xdr:rowOff>
    </xdr:to>
    <xdr:sp macro="" textlink="">
      <xdr:nvSpPr>
        <xdr:cNvPr id="602" name="円/楕円 601"/>
        <xdr:cNvSpPr/>
      </xdr:nvSpPr>
      <xdr:spPr>
        <a:xfrm>
          <a:off x="14541500" y="933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27119</xdr:rowOff>
    </xdr:from>
    <xdr:ext cx="534377" cy="259045"/>
    <xdr:sp macro="" textlink="">
      <xdr:nvSpPr>
        <xdr:cNvPr id="603" name="テキスト ボックス 602"/>
        <xdr:cNvSpPr txBox="1"/>
      </xdr:nvSpPr>
      <xdr:spPr>
        <a:xfrm>
          <a:off x="14325111" y="911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60,444</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164052</xdr:rowOff>
    </xdr:from>
    <xdr:to>
      <xdr:col>20</xdr:col>
      <xdr:colOff>9525</xdr:colOff>
      <xdr:row>55</xdr:row>
      <xdr:rowOff>94202</xdr:rowOff>
    </xdr:to>
    <xdr:sp macro="" textlink="">
      <xdr:nvSpPr>
        <xdr:cNvPr id="604" name="円/楕円 603"/>
        <xdr:cNvSpPr/>
      </xdr:nvSpPr>
      <xdr:spPr>
        <a:xfrm>
          <a:off x="13652500" y="94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110729</xdr:rowOff>
    </xdr:from>
    <xdr:ext cx="534377" cy="259045"/>
    <xdr:sp macro="" textlink="">
      <xdr:nvSpPr>
        <xdr:cNvPr id="605" name="テキスト ボックス 604"/>
        <xdr:cNvSpPr txBox="1"/>
      </xdr:nvSpPr>
      <xdr:spPr>
        <a:xfrm>
          <a:off x="13436111" y="919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56,055</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90195</xdr:rowOff>
    </xdr:from>
    <xdr:to>
      <xdr:col>18</xdr:col>
      <xdr:colOff>492125</xdr:colOff>
      <xdr:row>55</xdr:row>
      <xdr:rowOff>20345</xdr:rowOff>
    </xdr:to>
    <xdr:sp macro="" textlink="">
      <xdr:nvSpPr>
        <xdr:cNvPr id="606" name="円/楕円 605"/>
        <xdr:cNvSpPr/>
      </xdr:nvSpPr>
      <xdr:spPr>
        <a:xfrm>
          <a:off x="12763500" y="934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36872</xdr:rowOff>
    </xdr:from>
    <xdr:ext cx="534377" cy="259045"/>
    <xdr:sp macro="" textlink="">
      <xdr:nvSpPr>
        <xdr:cNvPr id="607" name="テキスト ボックス 606"/>
        <xdr:cNvSpPr txBox="1"/>
      </xdr:nvSpPr>
      <xdr:spPr>
        <a:xfrm>
          <a:off x="12547111" y="912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59,932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144582</xdr:rowOff>
    </xdr:from>
    <xdr:to>
      <xdr:col>23</xdr:col>
      <xdr:colOff>516889</xdr:colOff>
      <xdr:row>79</xdr:row>
      <xdr:rowOff>98879</xdr:rowOff>
    </xdr:to>
    <xdr:cxnSp macro="">
      <xdr:nvCxnSpPr>
        <xdr:cNvPr id="633" name="直線コネクタ 632"/>
        <xdr:cNvCxnSpPr/>
      </xdr:nvCxnSpPr>
      <xdr:spPr>
        <a:xfrm flipV="1">
          <a:off x="16317595" y="12146082"/>
          <a:ext cx="1269" cy="1497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91259</xdr:rowOff>
    </xdr:from>
    <xdr:ext cx="534377" cy="259045"/>
    <xdr:sp macro="" textlink="">
      <xdr:nvSpPr>
        <xdr:cNvPr id="636" name="災害復旧費最大値テキスト"/>
        <xdr:cNvSpPr txBox="1"/>
      </xdr:nvSpPr>
      <xdr:spPr>
        <a:xfrm>
          <a:off x="16370300" y="1192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70</xdr:row>
      <xdr:rowOff>144582</xdr:rowOff>
    </xdr:from>
    <xdr:to>
      <xdr:col>23</xdr:col>
      <xdr:colOff>606425</xdr:colOff>
      <xdr:row>70</xdr:row>
      <xdr:rowOff>144582</xdr:rowOff>
    </xdr:to>
    <xdr:cxnSp macro="">
      <xdr:nvCxnSpPr>
        <xdr:cNvPr id="637" name="直線コネクタ 636"/>
        <xdr:cNvCxnSpPr/>
      </xdr:nvCxnSpPr>
      <xdr:spPr>
        <a:xfrm>
          <a:off x="16230600" y="12146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47738</xdr:rowOff>
    </xdr:from>
    <xdr:to>
      <xdr:col>23</xdr:col>
      <xdr:colOff>517525</xdr:colOff>
      <xdr:row>79</xdr:row>
      <xdr:rowOff>57845</xdr:rowOff>
    </xdr:to>
    <xdr:cxnSp macro="">
      <xdr:nvCxnSpPr>
        <xdr:cNvPr id="638" name="直線コネクタ 637"/>
        <xdr:cNvCxnSpPr/>
      </xdr:nvCxnSpPr>
      <xdr:spPr>
        <a:xfrm flipV="1">
          <a:off x="15481300" y="13592288"/>
          <a:ext cx="838200" cy="1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170609</xdr:rowOff>
    </xdr:from>
    <xdr:ext cx="469744" cy="259045"/>
    <xdr:sp macro="" textlink="">
      <xdr:nvSpPr>
        <xdr:cNvPr id="639" name="災害復旧費平均値テキスト"/>
        <xdr:cNvSpPr txBox="1"/>
      </xdr:nvSpPr>
      <xdr:spPr>
        <a:xfrm>
          <a:off x="16370300" y="1337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147732</xdr:rowOff>
    </xdr:from>
    <xdr:to>
      <xdr:col>23</xdr:col>
      <xdr:colOff>568325</xdr:colOff>
      <xdr:row>79</xdr:row>
      <xdr:rowOff>77882</xdr:rowOff>
    </xdr:to>
    <xdr:sp macro="" textlink="">
      <xdr:nvSpPr>
        <xdr:cNvPr id="640" name="フローチャート : 判断 639"/>
        <xdr:cNvSpPr/>
      </xdr:nvSpPr>
      <xdr:spPr>
        <a:xfrm>
          <a:off x="16268700" y="135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56752</xdr:rowOff>
    </xdr:from>
    <xdr:to>
      <xdr:col>22</xdr:col>
      <xdr:colOff>365125</xdr:colOff>
      <xdr:row>79</xdr:row>
      <xdr:rowOff>57845</xdr:rowOff>
    </xdr:to>
    <xdr:cxnSp macro="">
      <xdr:nvCxnSpPr>
        <xdr:cNvPr id="641" name="直線コネクタ 640"/>
        <xdr:cNvCxnSpPr/>
      </xdr:nvCxnSpPr>
      <xdr:spPr>
        <a:xfrm>
          <a:off x="14592300" y="13601302"/>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163669</xdr:rowOff>
    </xdr:from>
    <xdr:to>
      <xdr:col>22</xdr:col>
      <xdr:colOff>415925</xdr:colOff>
      <xdr:row>79</xdr:row>
      <xdr:rowOff>93819</xdr:rowOff>
    </xdr:to>
    <xdr:sp macro="" textlink="">
      <xdr:nvSpPr>
        <xdr:cNvPr id="642" name="フローチャート : 判断 641"/>
        <xdr:cNvSpPr/>
      </xdr:nvSpPr>
      <xdr:spPr>
        <a:xfrm>
          <a:off x="15430500" y="1353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110346</xdr:rowOff>
    </xdr:from>
    <xdr:ext cx="469744" cy="259045"/>
    <xdr:sp macro="" textlink="">
      <xdr:nvSpPr>
        <xdr:cNvPr id="643" name="テキスト ボックス 642"/>
        <xdr:cNvSpPr txBox="1"/>
      </xdr:nvSpPr>
      <xdr:spPr>
        <a:xfrm>
          <a:off x="15246427" y="1331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123730</xdr:rowOff>
    </xdr:from>
    <xdr:to>
      <xdr:col>21</xdr:col>
      <xdr:colOff>161925</xdr:colOff>
      <xdr:row>79</xdr:row>
      <xdr:rowOff>56752</xdr:rowOff>
    </xdr:to>
    <xdr:cxnSp macro="">
      <xdr:nvCxnSpPr>
        <xdr:cNvPr id="644" name="直線コネクタ 643"/>
        <xdr:cNvCxnSpPr/>
      </xdr:nvCxnSpPr>
      <xdr:spPr>
        <a:xfrm>
          <a:off x="13703300" y="13496830"/>
          <a:ext cx="889000" cy="10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16745</xdr:rowOff>
    </xdr:from>
    <xdr:to>
      <xdr:col>21</xdr:col>
      <xdr:colOff>212725</xdr:colOff>
      <xdr:row>79</xdr:row>
      <xdr:rowOff>118345</xdr:rowOff>
    </xdr:to>
    <xdr:sp macro="" textlink="">
      <xdr:nvSpPr>
        <xdr:cNvPr id="645" name="フローチャート : 判断 644"/>
        <xdr:cNvSpPr/>
      </xdr:nvSpPr>
      <xdr:spPr>
        <a:xfrm>
          <a:off x="14541500" y="1356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109472</xdr:rowOff>
    </xdr:from>
    <xdr:ext cx="469744" cy="259045"/>
    <xdr:sp macro="" textlink="">
      <xdr:nvSpPr>
        <xdr:cNvPr id="646" name="テキスト ボックス 645"/>
        <xdr:cNvSpPr txBox="1"/>
      </xdr:nvSpPr>
      <xdr:spPr>
        <a:xfrm>
          <a:off x="14357427" y="1365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98437</xdr:rowOff>
    </xdr:from>
    <xdr:to>
      <xdr:col>19</xdr:col>
      <xdr:colOff>644525</xdr:colOff>
      <xdr:row>78</xdr:row>
      <xdr:rowOff>123730</xdr:rowOff>
    </xdr:to>
    <xdr:cxnSp macro="">
      <xdr:nvCxnSpPr>
        <xdr:cNvPr id="647" name="直線コネクタ 646"/>
        <xdr:cNvCxnSpPr/>
      </xdr:nvCxnSpPr>
      <xdr:spPr>
        <a:xfrm>
          <a:off x="12814300" y="13300087"/>
          <a:ext cx="889000" cy="19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8612</xdr:rowOff>
    </xdr:from>
    <xdr:to>
      <xdr:col>20</xdr:col>
      <xdr:colOff>9525</xdr:colOff>
      <xdr:row>79</xdr:row>
      <xdr:rowOff>110212</xdr:rowOff>
    </xdr:to>
    <xdr:sp macro="" textlink="">
      <xdr:nvSpPr>
        <xdr:cNvPr id="648" name="フローチャート : 判断 647"/>
        <xdr:cNvSpPr/>
      </xdr:nvSpPr>
      <xdr:spPr>
        <a:xfrm>
          <a:off x="13652500" y="1355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101339</xdr:rowOff>
    </xdr:from>
    <xdr:ext cx="469744" cy="259045"/>
    <xdr:sp macro="" textlink="">
      <xdr:nvSpPr>
        <xdr:cNvPr id="649" name="テキスト ボックス 648"/>
        <xdr:cNvSpPr txBox="1"/>
      </xdr:nvSpPr>
      <xdr:spPr>
        <a:xfrm>
          <a:off x="13468427" y="1364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115140</xdr:rowOff>
    </xdr:from>
    <xdr:to>
      <xdr:col>18</xdr:col>
      <xdr:colOff>492125</xdr:colOff>
      <xdr:row>79</xdr:row>
      <xdr:rowOff>45290</xdr:rowOff>
    </xdr:to>
    <xdr:sp macro="" textlink="">
      <xdr:nvSpPr>
        <xdr:cNvPr id="650" name="フローチャート : 判断 649"/>
        <xdr:cNvSpPr/>
      </xdr:nvSpPr>
      <xdr:spPr>
        <a:xfrm>
          <a:off x="12763500" y="1348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36417</xdr:rowOff>
    </xdr:from>
    <xdr:ext cx="469744" cy="259045"/>
    <xdr:sp macro="" textlink="">
      <xdr:nvSpPr>
        <xdr:cNvPr id="651" name="テキスト ボックス 650"/>
        <xdr:cNvSpPr txBox="1"/>
      </xdr:nvSpPr>
      <xdr:spPr>
        <a:xfrm>
          <a:off x="12579427" y="1358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168388</xdr:rowOff>
    </xdr:from>
    <xdr:to>
      <xdr:col>23</xdr:col>
      <xdr:colOff>568325</xdr:colOff>
      <xdr:row>79</xdr:row>
      <xdr:rowOff>98538</xdr:rowOff>
    </xdr:to>
    <xdr:sp macro="" textlink="">
      <xdr:nvSpPr>
        <xdr:cNvPr id="657" name="円/楕円 656"/>
        <xdr:cNvSpPr/>
      </xdr:nvSpPr>
      <xdr:spPr>
        <a:xfrm>
          <a:off x="16268700" y="1354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126159</xdr:rowOff>
    </xdr:from>
    <xdr:ext cx="469744" cy="259045"/>
    <xdr:sp macro="" textlink="">
      <xdr:nvSpPr>
        <xdr:cNvPr id="658" name="災害復旧費該当値テキスト"/>
        <xdr:cNvSpPr txBox="1"/>
      </xdr:nvSpPr>
      <xdr:spPr>
        <a:xfrm>
          <a:off x="16370300" y="134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3,132</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7045</xdr:rowOff>
    </xdr:from>
    <xdr:to>
      <xdr:col>22</xdr:col>
      <xdr:colOff>415925</xdr:colOff>
      <xdr:row>79</xdr:row>
      <xdr:rowOff>108645</xdr:rowOff>
    </xdr:to>
    <xdr:sp macro="" textlink="">
      <xdr:nvSpPr>
        <xdr:cNvPr id="659" name="円/楕円 658"/>
        <xdr:cNvSpPr/>
      </xdr:nvSpPr>
      <xdr:spPr>
        <a:xfrm>
          <a:off x="15430500" y="1355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99772</xdr:rowOff>
    </xdr:from>
    <xdr:ext cx="469744" cy="259045"/>
    <xdr:sp macro="" textlink="">
      <xdr:nvSpPr>
        <xdr:cNvPr id="660" name="テキスト ボックス 659"/>
        <xdr:cNvSpPr txBox="1"/>
      </xdr:nvSpPr>
      <xdr:spPr>
        <a:xfrm>
          <a:off x="15246427" y="1364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2,513</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5952</xdr:rowOff>
    </xdr:from>
    <xdr:to>
      <xdr:col>21</xdr:col>
      <xdr:colOff>212725</xdr:colOff>
      <xdr:row>79</xdr:row>
      <xdr:rowOff>107552</xdr:rowOff>
    </xdr:to>
    <xdr:sp macro="" textlink="">
      <xdr:nvSpPr>
        <xdr:cNvPr id="661" name="円/楕円 660"/>
        <xdr:cNvSpPr/>
      </xdr:nvSpPr>
      <xdr:spPr>
        <a:xfrm>
          <a:off x="14541500" y="1355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124079</xdr:rowOff>
    </xdr:from>
    <xdr:ext cx="469744" cy="259045"/>
    <xdr:sp macro="" textlink="">
      <xdr:nvSpPr>
        <xdr:cNvPr id="662" name="テキスト ボックス 661"/>
        <xdr:cNvSpPr txBox="1"/>
      </xdr:nvSpPr>
      <xdr:spPr>
        <a:xfrm>
          <a:off x="14357427" y="1332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72930</xdr:rowOff>
    </xdr:from>
    <xdr:to>
      <xdr:col>20</xdr:col>
      <xdr:colOff>9525</xdr:colOff>
      <xdr:row>79</xdr:row>
      <xdr:rowOff>3080</xdr:rowOff>
    </xdr:to>
    <xdr:sp macro="" textlink="">
      <xdr:nvSpPr>
        <xdr:cNvPr id="663" name="円/楕円 662"/>
        <xdr:cNvSpPr/>
      </xdr:nvSpPr>
      <xdr:spPr>
        <a:xfrm>
          <a:off x="13652500" y="134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19607</xdr:rowOff>
    </xdr:from>
    <xdr:ext cx="469744" cy="259045"/>
    <xdr:sp macro="" textlink="">
      <xdr:nvSpPr>
        <xdr:cNvPr id="664" name="テキスト ボックス 663"/>
        <xdr:cNvSpPr txBox="1"/>
      </xdr:nvSpPr>
      <xdr:spPr>
        <a:xfrm>
          <a:off x="13468427" y="1322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47637</xdr:rowOff>
    </xdr:from>
    <xdr:to>
      <xdr:col>18</xdr:col>
      <xdr:colOff>492125</xdr:colOff>
      <xdr:row>77</xdr:row>
      <xdr:rowOff>149237</xdr:rowOff>
    </xdr:to>
    <xdr:sp macro="" textlink="">
      <xdr:nvSpPr>
        <xdr:cNvPr id="665" name="円/楕円 664"/>
        <xdr:cNvSpPr/>
      </xdr:nvSpPr>
      <xdr:spPr>
        <a:xfrm>
          <a:off x="12763500" y="1324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165764</xdr:rowOff>
    </xdr:from>
    <xdr:ext cx="534377" cy="259045"/>
    <xdr:sp macro="" textlink="">
      <xdr:nvSpPr>
        <xdr:cNvPr id="666" name="テキスト ボックス 665"/>
        <xdr:cNvSpPr txBox="1"/>
      </xdr:nvSpPr>
      <xdr:spPr>
        <a:xfrm>
          <a:off x="12547111" y="1302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81491</xdr:rowOff>
    </xdr:from>
    <xdr:to>
      <xdr:col>23</xdr:col>
      <xdr:colOff>516889</xdr:colOff>
      <xdr:row>98</xdr:row>
      <xdr:rowOff>45608</xdr:rowOff>
    </xdr:to>
    <xdr:cxnSp macro="">
      <xdr:nvCxnSpPr>
        <xdr:cNvPr id="690" name="直線コネクタ 689"/>
        <xdr:cNvCxnSpPr/>
      </xdr:nvCxnSpPr>
      <xdr:spPr>
        <a:xfrm flipV="1">
          <a:off x="16317595" y="15683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49435</xdr:rowOff>
    </xdr:from>
    <xdr:ext cx="534377" cy="259045"/>
    <xdr:sp macro="" textlink="">
      <xdr:nvSpPr>
        <xdr:cNvPr id="691" name="公債費最小値テキスト"/>
        <xdr:cNvSpPr txBox="1"/>
      </xdr:nvSpPr>
      <xdr:spPr>
        <a:xfrm>
          <a:off x="16370300" y="1685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98</xdr:row>
      <xdr:rowOff>45608</xdr:rowOff>
    </xdr:from>
    <xdr:to>
      <xdr:col>23</xdr:col>
      <xdr:colOff>606425</xdr:colOff>
      <xdr:row>98</xdr:row>
      <xdr:rowOff>45608</xdr:rowOff>
    </xdr:to>
    <xdr:cxnSp macro="">
      <xdr:nvCxnSpPr>
        <xdr:cNvPr id="692" name="直線コネクタ 691"/>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28168</xdr:rowOff>
    </xdr:from>
    <xdr:ext cx="599010" cy="259045"/>
    <xdr:sp macro="" textlink="">
      <xdr:nvSpPr>
        <xdr:cNvPr id="693" name="公債費最大値テキスト"/>
        <xdr:cNvSpPr txBox="1"/>
      </xdr:nvSpPr>
      <xdr:spPr>
        <a:xfrm>
          <a:off x="16370300" y="1545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91</xdr:row>
      <xdr:rowOff>81491</xdr:rowOff>
    </xdr:from>
    <xdr:to>
      <xdr:col>23</xdr:col>
      <xdr:colOff>606425</xdr:colOff>
      <xdr:row>91</xdr:row>
      <xdr:rowOff>81491</xdr:rowOff>
    </xdr:to>
    <xdr:cxnSp macro="">
      <xdr:nvCxnSpPr>
        <xdr:cNvPr id="694" name="直線コネクタ 693"/>
        <xdr:cNvCxnSpPr/>
      </xdr:nvCxnSpPr>
      <xdr:spPr>
        <a:xfrm>
          <a:off x="16230600" y="1568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55980</xdr:rowOff>
    </xdr:from>
    <xdr:to>
      <xdr:col>23</xdr:col>
      <xdr:colOff>517525</xdr:colOff>
      <xdr:row>95</xdr:row>
      <xdr:rowOff>65709</xdr:rowOff>
    </xdr:to>
    <xdr:cxnSp macro="">
      <xdr:nvCxnSpPr>
        <xdr:cNvPr id="695" name="直線コネクタ 694"/>
        <xdr:cNvCxnSpPr/>
      </xdr:nvCxnSpPr>
      <xdr:spPr>
        <a:xfrm flipV="1">
          <a:off x="15481300" y="16343730"/>
          <a:ext cx="838200" cy="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28077</xdr:rowOff>
    </xdr:from>
    <xdr:ext cx="534377" cy="259045"/>
    <xdr:sp macro="" textlink="">
      <xdr:nvSpPr>
        <xdr:cNvPr id="696" name="公債費平均値テキスト"/>
        <xdr:cNvSpPr txBox="1"/>
      </xdr:nvSpPr>
      <xdr:spPr>
        <a:xfrm>
          <a:off x="16370300" y="1648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60,151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49650</xdr:rowOff>
    </xdr:from>
    <xdr:to>
      <xdr:col>23</xdr:col>
      <xdr:colOff>568325</xdr:colOff>
      <xdr:row>96</xdr:row>
      <xdr:rowOff>151250</xdr:rowOff>
    </xdr:to>
    <xdr:sp macro="" textlink="">
      <xdr:nvSpPr>
        <xdr:cNvPr id="697" name="フローチャート : 判断 696"/>
        <xdr:cNvSpPr/>
      </xdr:nvSpPr>
      <xdr:spPr>
        <a:xfrm>
          <a:off x="162687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49654</xdr:rowOff>
    </xdr:from>
    <xdr:to>
      <xdr:col>22</xdr:col>
      <xdr:colOff>365125</xdr:colOff>
      <xdr:row>95</xdr:row>
      <xdr:rowOff>65709</xdr:rowOff>
    </xdr:to>
    <xdr:cxnSp macro="">
      <xdr:nvCxnSpPr>
        <xdr:cNvPr id="698" name="直線コネクタ 697"/>
        <xdr:cNvCxnSpPr/>
      </xdr:nvCxnSpPr>
      <xdr:spPr>
        <a:xfrm>
          <a:off x="14592300" y="16337404"/>
          <a:ext cx="889000" cy="1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92275</xdr:rowOff>
    </xdr:from>
    <xdr:to>
      <xdr:col>22</xdr:col>
      <xdr:colOff>415925</xdr:colOff>
      <xdr:row>97</xdr:row>
      <xdr:rowOff>22425</xdr:rowOff>
    </xdr:to>
    <xdr:sp macro="" textlink="">
      <xdr:nvSpPr>
        <xdr:cNvPr id="699" name="フローチャート : 判断 698"/>
        <xdr:cNvSpPr/>
      </xdr:nvSpPr>
      <xdr:spPr>
        <a:xfrm>
          <a:off x="15430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13552</xdr:rowOff>
    </xdr:from>
    <xdr:ext cx="534377" cy="259045"/>
    <xdr:sp macro="" textlink="">
      <xdr:nvSpPr>
        <xdr:cNvPr id="700" name="テキスト ボックス 699"/>
        <xdr:cNvSpPr txBox="1"/>
      </xdr:nvSpPr>
      <xdr:spPr>
        <a:xfrm>
          <a:off x="15214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49654</xdr:rowOff>
    </xdr:from>
    <xdr:to>
      <xdr:col>21</xdr:col>
      <xdr:colOff>161925</xdr:colOff>
      <xdr:row>95</xdr:row>
      <xdr:rowOff>53747</xdr:rowOff>
    </xdr:to>
    <xdr:cxnSp macro="">
      <xdr:nvCxnSpPr>
        <xdr:cNvPr id="701" name="直線コネクタ 700"/>
        <xdr:cNvCxnSpPr/>
      </xdr:nvCxnSpPr>
      <xdr:spPr>
        <a:xfrm flipV="1">
          <a:off x="13703300" y="16337404"/>
          <a:ext cx="889000" cy="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126955</xdr:rowOff>
    </xdr:from>
    <xdr:to>
      <xdr:col>21</xdr:col>
      <xdr:colOff>212725</xdr:colOff>
      <xdr:row>96</xdr:row>
      <xdr:rowOff>57105</xdr:rowOff>
    </xdr:to>
    <xdr:sp macro="" textlink="">
      <xdr:nvSpPr>
        <xdr:cNvPr id="702" name="フローチャート : 判断 701"/>
        <xdr:cNvSpPr/>
      </xdr:nvSpPr>
      <xdr:spPr>
        <a:xfrm>
          <a:off x="14541500" y="1641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48232</xdr:rowOff>
    </xdr:from>
    <xdr:ext cx="534377" cy="259045"/>
    <xdr:sp macro="" textlink="">
      <xdr:nvSpPr>
        <xdr:cNvPr id="703" name="テキスト ボックス 702"/>
        <xdr:cNvSpPr txBox="1"/>
      </xdr:nvSpPr>
      <xdr:spPr>
        <a:xfrm>
          <a:off x="14325111" y="1650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72,506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41135</xdr:rowOff>
    </xdr:from>
    <xdr:to>
      <xdr:col>19</xdr:col>
      <xdr:colOff>644525</xdr:colOff>
      <xdr:row>95</xdr:row>
      <xdr:rowOff>53747</xdr:rowOff>
    </xdr:to>
    <xdr:cxnSp macro="">
      <xdr:nvCxnSpPr>
        <xdr:cNvPr id="704" name="直線コネクタ 703"/>
        <xdr:cNvCxnSpPr/>
      </xdr:nvCxnSpPr>
      <xdr:spPr>
        <a:xfrm>
          <a:off x="12814300" y="16328885"/>
          <a:ext cx="889000" cy="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113902</xdr:rowOff>
    </xdr:from>
    <xdr:to>
      <xdr:col>20</xdr:col>
      <xdr:colOff>9525</xdr:colOff>
      <xdr:row>96</xdr:row>
      <xdr:rowOff>44052</xdr:rowOff>
    </xdr:to>
    <xdr:sp macro="" textlink="">
      <xdr:nvSpPr>
        <xdr:cNvPr id="705" name="フローチャート : 判断 704"/>
        <xdr:cNvSpPr/>
      </xdr:nvSpPr>
      <xdr:spPr>
        <a:xfrm>
          <a:off x="13652500" y="164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35179</xdr:rowOff>
    </xdr:from>
    <xdr:ext cx="534377" cy="259045"/>
    <xdr:sp macro="" textlink="">
      <xdr:nvSpPr>
        <xdr:cNvPr id="706" name="テキスト ボックス 705"/>
        <xdr:cNvSpPr txBox="1"/>
      </xdr:nvSpPr>
      <xdr:spPr>
        <a:xfrm>
          <a:off x="13436111" y="164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101282</xdr:rowOff>
    </xdr:from>
    <xdr:to>
      <xdr:col>18</xdr:col>
      <xdr:colOff>492125</xdr:colOff>
      <xdr:row>96</xdr:row>
      <xdr:rowOff>31432</xdr:rowOff>
    </xdr:to>
    <xdr:sp macro="" textlink="">
      <xdr:nvSpPr>
        <xdr:cNvPr id="707" name="フローチャート : 判断 706"/>
        <xdr:cNvSpPr/>
      </xdr:nvSpPr>
      <xdr:spPr>
        <a:xfrm>
          <a:off x="12763500" y="163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22559</xdr:rowOff>
    </xdr:from>
    <xdr:ext cx="534377" cy="259045"/>
    <xdr:sp macro="" textlink="">
      <xdr:nvSpPr>
        <xdr:cNvPr id="708" name="テキスト ボックス 707"/>
        <xdr:cNvSpPr txBox="1"/>
      </xdr:nvSpPr>
      <xdr:spPr>
        <a:xfrm>
          <a:off x="12547111" y="164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5180</xdr:rowOff>
    </xdr:from>
    <xdr:to>
      <xdr:col>23</xdr:col>
      <xdr:colOff>568325</xdr:colOff>
      <xdr:row>95</xdr:row>
      <xdr:rowOff>106780</xdr:rowOff>
    </xdr:to>
    <xdr:sp macro="" textlink="">
      <xdr:nvSpPr>
        <xdr:cNvPr id="714" name="円/楕円 713"/>
        <xdr:cNvSpPr/>
      </xdr:nvSpPr>
      <xdr:spPr>
        <a:xfrm>
          <a:off x="16268700" y="1629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28057</xdr:rowOff>
    </xdr:from>
    <xdr:ext cx="534377" cy="259045"/>
    <xdr:sp macro="" textlink="">
      <xdr:nvSpPr>
        <xdr:cNvPr id="715" name="公債費該当値テキスト"/>
        <xdr:cNvSpPr txBox="1"/>
      </xdr:nvSpPr>
      <xdr:spPr>
        <a:xfrm>
          <a:off x="16370300" y="1614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88,487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14909</xdr:rowOff>
    </xdr:from>
    <xdr:to>
      <xdr:col>22</xdr:col>
      <xdr:colOff>415925</xdr:colOff>
      <xdr:row>95</xdr:row>
      <xdr:rowOff>116509</xdr:rowOff>
    </xdr:to>
    <xdr:sp macro="" textlink="">
      <xdr:nvSpPr>
        <xdr:cNvPr id="716" name="円/楕円 715"/>
        <xdr:cNvSpPr/>
      </xdr:nvSpPr>
      <xdr:spPr>
        <a:xfrm>
          <a:off x="15430500" y="1630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133036</xdr:rowOff>
    </xdr:from>
    <xdr:ext cx="534377" cy="259045"/>
    <xdr:sp macro="" textlink="">
      <xdr:nvSpPr>
        <xdr:cNvPr id="717" name="テキスト ボックス 716"/>
        <xdr:cNvSpPr txBox="1"/>
      </xdr:nvSpPr>
      <xdr:spPr>
        <a:xfrm>
          <a:off x="15214111" y="1607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87,210</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170304</xdr:rowOff>
    </xdr:from>
    <xdr:to>
      <xdr:col>21</xdr:col>
      <xdr:colOff>212725</xdr:colOff>
      <xdr:row>95</xdr:row>
      <xdr:rowOff>100454</xdr:rowOff>
    </xdr:to>
    <xdr:sp macro="" textlink="">
      <xdr:nvSpPr>
        <xdr:cNvPr id="718" name="円/楕円 717"/>
        <xdr:cNvSpPr/>
      </xdr:nvSpPr>
      <xdr:spPr>
        <a:xfrm>
          <a:off x="14541500" y="1628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116981</xdr:rowOff>
    </xdr:from>
    <xdr:ext cx="534377" cy="259045"/>
    <xdr:sp macro="" textlink="">
      <xdr:nvSpPr>
        <xdr:cNvPr id="719" name="テキスト ボックス 718"/>
        <xdr:cNvSpPr txBox="1"/>
      </xdr:nvSpPr>
      <xdr:spPr>
        <a:xfrm>
          <a:off x="14325111" y="1606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89,317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2947</xdr:rowOff>
    </xdr:from>
    <xdr:to>
      <xdr:col>20</xdr:col>
      <xdr:colOff>9525</xdr:colOff>
      <xdr:row>95</xdr:row>
      <xdr:rowOff>104547</xdr:rowOff>
    </xdr:to>
    <xdr:sp macro="" textlink="">
      <xdr:nvSpPr>
        <xdr:cNvPr id="720" name="円/楕円 719"/>
        <xdr:cNvSpPr/>
      </xdr:nvSpPr>
      <xdr:spPr>
        <a:xfrm>
          <a:off x="13652500" y="1629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121074</xdr:rowOff>
    </xdr:from>
    <xdr:ext cx="534377" cy="259045"/>
    <xdr:sp macro="" textlink="">
      <xdr:nvSpPr>
        <xdr:cNvPr id="721" name="テキスト ボックス 720"/>
        <xdr:cNvSpPr txBox="1"/>
      </xdr:nvSpPr>
      <xdr:spPr>
        <a:xfrm>
          <a:off x="13436111" y="1606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88,780</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161785</xdr:rowOff>
    </xdr:from>
    <xdr:to>
      <xdr:col>18</xdr:col>
      <xdr:colOff>492125</xdr:colOff>
      <xdr:row>95</xdr:row>
      <xdr:rowOff>91935</xdr:rowOff>
    </xdr:to>
    <xdr:sp macro="" textlink="">
      <xdr:nvSpPr>
        <xdr:cNvPr id="722" name="円/楕円 721"/>
        <xdr:cNvSpPr/>
      </xdr:nvSpPr>
      <xdr:spPr>
        <a:xfrm>
          <a:off x="12763500" y="162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108462</xdr:rowOff>
    </xdr:from>
    <xdr:ext cx="534377" cy="259045"/>
    <xdr:sp macro="" textlink="">
      <xdr:nvSpPr>
        <xdr:cNvPr id="723" name="テキスト ボックス 722"/>
        <xdr:cNvSpPr txBox="1"/>
      </xdr:nvSpPr>
      <xdr:spPr>
        <a:xfrm>
          <a:off x="12547111" y="1605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89027</xdr:rowOff>
    </xdr:from>
    <xdr:to>
      <xdr:col>32</xdr:col>
      <xdr:colOff>186689</xdr:colOff>
      <xdr:row>39</xdr:row>
      <xdr:rowOff>44450</xdr:rowOff>
    </xdr:to>
    <xdr:cxnSp macro="">
      <xdr:nvCxnSpPr>
        <xdr:cNvPr id="747" name="直線コネクタ 746"/>
        <xdr:cNvCxnSpPr/>
      </xdr:nvCxnSpPr>
      <xdr:spPr>
        <a:xfrm flipV="1">
          <a:off x="22159595" y="5232527"/>
          <a:ext cx="1269" cy="149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57548</xdr:rowOff>
    </xdr:from>
    <xdr:ext cx="249299" cy="259045"/>
    <xdr:sp macro="" textlink="">
      <xdr:nvSpPr>
        <xdr:cNvPr id="748" name="諸支出金最小値テキスト"/>
        <xdr:cNvSpPr txBox="1"/>
      </xdr:nvSpPr>
      <xdr:spPr>
        <a:xfrm>
          <a:off x="22212300" y="6744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35704</xdr:rowOff>
    </xdr:from>
    <xdr:ext cx="469744" cy="259045"/>
    <xdr:sp macro="" textlink="">
      <xdr:nvSpPr>
        <xdr:cNvPr id="750" name="諸支出金最大値テキスト"/>
        <xdr:cNvSpPr txBox="1"/>
      </xdr:nvSpPr>
      <xdr:spPr>
        <a:xfrm>
          <a:off x="22212300" y="500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3,933</a:t>
          </a:r>
          <a:endParaRPr kumimoji="1" lang="ja-JP" altLang="en-US" sz="1000" b="1">
            <a:latin typeface="ＭＳ Ｐゴシック"/>
          </a:endParaRPr>
        </a:p>
      </xdr:txBody>
    </xdr:sp>
    <xdr:clientData/>
  </xdr:oneCellAnchor>
  <xdr:twoCellAnchor>
    <xdr:from>
      <xdr:col>32</xdr:col>
      <xdr:colOff>98425</xdr:colOff>
      <xdr:row>30</xdr:row>
      <xdr:rowOff>89027</xdr:rowOff>
    </xdr:from>
    <xdr:to>
      <xdr:col>32</xdr:col>
      <xdr:colOff>276225</xdr:colOff>
      <xdr:row>30</xdr:row>
      <xdr:rowOff>89027</xdr:rowOff>
    </xdr:to>
    <xdr:cxnSp macro="">
      <xdr:nvCxnSpPr>
        <xdr:cNvPr id="751" name="直線コネクタ 750"/>
        <xdr:cNvCxnSpPr/>
      </xdr:nvCxnSpPr>
      <xdr:spPr>
        <a:xfrm>
          <a:off x="22072600" y="523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146448</xdr:rowOff>
    </xdr:from>
    <xdr:ext cx="378565" cy="259045"/>
    <xdr:sp macro="" textlink="">
      <xdr:nvSpPr>
        <xdr:cNvPr id="753" name="諸支出金平均値テキスト"/>
        <xdr:cNvSpPr txBox="1"/>
      </xdr:nvSpPr>
      <xdr:spPr>
        <a:xfrm>
          <a:off x="22212300" y="6490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123571</xdr:rowOff>
    </xdr:from>
    <xdr:to>
      <xdr:col>32</xdr:col>
      <xdr:colOff>238125</xdr:colOff>
      <xdr:row>39</xdr:row>
      <xdr:rowOff>53721</xdr:rowOff>
    </xdr:to>
    <xdr:sp macro="" textlink="">
      <xdr:nvSpPr>
        <xdr:cNvPr id="754" name="フローチャート : 判断 753"/>
        <xdr:cNvSpPr/>
      </xdr:nvSpPr>
      <xdr:spPr>
        <a:xfrm>
          <a:off x="221107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144526</xdr:rowOff>
    </xdr:from>
    <xdr:to>
      <xdr:col>31</xdr:col>
      <xdr:colOff>85725</xdr:colOff>
      <xdr:row>39</xdr:row>
      <xdr:rowOff>74676</xdr:rowOff>
    </xdr:to>
    <xdr:sp macro="" textlink="">
      <xdr:nvSpPr>
        <xdr:cNvPr id="756" name="フローチャート : 判断 755"/>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91203</xdr:rowOff>
    </xdr:from>
    <xdr:ext cx="313932" cy="259045"/>
    <xdr:sp macro="" textlink="">
      <xdr:nvSpPr>
        <xdr:cNvPr id="757" name="テキスト ボックス 756"/>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78613</xdr:rowOff>
    </xdr:from>
    <xdr:to>
      <xdr:col>29</xdr:col>
      <xdr:colOff>568325</xdr:colOff>
      <xdr:row>39</xdr:row>
      <xdr:rowOff>8763</xdr:rowOff>
    </xdr:to>
    <xdr:sp macro="" textlink="">
      <xdr:nvSpPr>
        <xdr:cNvPr id="759" name="フローチャート : 判断 758"/>
        <xdr:cNvSpPr/>
      </xdr:nvSpPr>
      <xdr:spPr>
        <a:xfrm>
          <a:off x="20383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25290</xdr:rowOff>
    </xdr:from>
    <xdr:ext cx="378565" cy="259045"/>
    <xdr:sp macro="" textlink="">
      <xdr:nvSpPr>
        <xdr:cNvPr id="760" name="テキスト ボックス 759"/>
        <xdr:cNvSpPr txBox="1"/>
      </xdr:nvSpPr>
      <xdr:spPr>
        <a:xfrm>
          <a:off x="20245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98044</xdr:rowOff>
    </xdr:from>
    <xdr:to>
      <xdr:col>28</xdr:col>
      <xdr:colOff>365125</xdr:colOff>
      <xdr:row>38</xdr:row>
      <xdr:rowOff>28194</xdr:rowOff>
    </xdr:to>
    <xdr:sp macro="" textlink="">
      <xdr:nvSpPr>
        <xdr:cNvPr id="762" name="フローチャート : 判断 761"/>
        <xdr:cNvSpPr/>
      </xdr:nvSpPr>
      <xdr:spPr>
        <a:xfrm>
          <a:off x="19494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44721</xdr:rowOff>
    </xdr:from>
    <xdr:ext cx="378565" cy="259045"/>
    <xdr:sp macro="" textlink="">
      <xdr:nvSpPr>
        <xdr:cNvPr id="763" name="テキスト ボックス 762"/>
        <xdr:cNvSpPr txBox="1"/>
      </xdr:nvSpPr>
      <xdr:spPr>
        <a:xfrm>
          <a:off x="19356017" y="6216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フローチャート : 判断 763"/>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101998</xdr:rowOff>
    </xdr:from>
    <xdr:ext cx="249299" cy="259045"/>
    <xdr:sp macro="" textlink="">
      <xdr:nvSpPr>
        <xdr:cNvPr id="772" name="諸支出金該当値テキスト"/>
        <xdr:cNvSpPr txBox="1"/>
      </xdr:nvSpPr>
      <xdr:spPr>
        <a:xfrm>
          <a:off x="22212300" y="6617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3" name="円/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4" name="テキスト ボックス 77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7" name="円/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8" name="テキスト ボックス 77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111777</xdr:rowOff>
    </xdr:from>
    <xdr:ext cx="249299" cy="259045"/>
    <xdr:sp macro="" textlink="">
      <xdr:nvSpPr>
        <xdr:cNvPr id="780" name="テキスト ボックス 779"/>
        <xdr:cNvSpPr txBox="1"/>
      </xdr:nvSpPr>
      <xdr:spPr>
        <a:xfrm>
          <a:off x="18531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289,616</a:t>
          </a:r>
          <a:r>
            <a:rPr kumimoji="1" lang="ja-JP" altLang="ja-JP" sz="1100">
              <a:solidFill>
                <a:schemeClr val="dk1"/>
              </a:solidFill>
              <a:effectLst/>
              <a:latin typeface="+mn-lt"/>
              <a:ea typeface="+mn-ea"/>
              <a:cs typeface="+mn-cs"/>
            </a:rPr>
            <a:t>円となっている。決算額全体でみると、民生費のうちに介護給付費に要する経費である社会福祉費が平成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年度から増嵩していることが要因となっている。これは、奄美市が障害福祉サービス事業に重点的に取り組んできたことによるものである。 </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労働</a:t>
          </a:r>
          <a:r>
            <a:rPr kumimoji="1" lang="ja-JP" altLang="ja-JP" sz="1100">
              <a:solidFill>
                <a:schemeClr val="dk1"/>
              </a:solidFill>
              <a:effectLst/>
              <a:latin typeface="+mn-lt"/>
              <a:ea typeface="+mn-ea"/>
              <a:cs typeface="+mn-cs"/>
            </a:rPr>
            <a:t>費が</a:t>
          </a:r>
          <a:r>
            <a:rPr kumimoji="1" lang="ja-JP" altLang="en-US" sz="1100">
              <a:solidFill>
                <a:schemeClr val="dk1"/>
              </a:solidFill>
              <a:effectLst/>
              <a:latin typeface="+mn-lt"/>
              <a:ea typeface="+mn-ea"/>
              <a:cs typeface="+mn-cs"/>
            </a:rPr>
            <a:t>年々減少傾向にあり、</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1/10</a:t>
          </a:r>
          <a:r>
            <a:rPr kumimoji="1" lang="ja-JP" altLang="en-US" sz="1100">
              <a:solidFill>
                <a:schemeClr val="dk1"/>
              </a:solidFill>
              <a:effectLst/>
              <a:latin typeface="+mn-lt"/>
              <a:ea typeface="+mn-ea"/>
              <a:cs typeface="+mn-cs"/>
            </a:rPr>
            <a:t>程度となり、</a:t>
          </a:r>
          <a:r>
            <a:rPr kumimoji="1" lang="ja-JP" altLang="ja-JP" sz="1100">
              <a:solidFill>
                <a:schemeClr val="dk1"/>
              </a:solidFill>
              <a:effectLst/>
              <a:latin typeface="+mn-lt"/>
              <a:ea typeface="+mn-ea"/>
              <a:cs typeface="+mn-cs"/>
            </a:rPr>
            <a:t>類似団体より低くなってい</a:t>
          </a:r>
          <a:r>
            <a:rPr kumimoji="1" lang="ja-JP" altLang="en-US" sz="1100">
              <a:solidFill>
                <a:schemeClr val="dk1"/>
              </a:solidFill>
              <a:effectLst/>
              <a:latin typeface="+mn-lt"/>
              <a:ea typeface="+mn-ea"/>
              <a:cs typeface="+mn-cs"/>
            </a:rPr>
            <a:t>る。これは、緊急雇用創出事業臨時的特例基金事業の減少が</a:t>
          </a:r>
          <a:r>
            <a:rPr kumimoji="1" lang="ja-JP" altLang="ja-JP" sz="1100">
              <a:solidFill>
                <a:schemeClr val="dk1"/>
              </a:solidFill>
              <a:effectLst/>
              <a:latin typeface="+mn-lt"/>
              <a:ea typeface="+mn-ea"/>
              <a:cs typeface="+mn-cs"/>
            </a:rPr>
            <a:t>主な要因である。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商工</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24,173</a:t>
          </a:r>
          <a:r>
            <a:rPr kumimoji="1" lang="ja-JP" altLang="ja-JP" sz="1100">
              <a:solidFill>
                <a:schemeClr val="dk1"/>
              </a:solidFill>
              <a:effectLst/>
              <a:latin typeface="+mn-lt"/>
              <a:ea typeface="+mn-ea"/>
              <a:cs typeface="+mn-cs"/>
            </a:rPr>
            <a:t>円となっており、近年において最も高い数値となっている。これは、</a:t>
          </a:r>
          <a:r>
            <a:rPr kumimoji="1" lang="ja-JP" altLang="en-US" sz="1100">
              <a:solidFill>
                <a:schemeClr val="dk1"/>
              </a:solidFill>
              <a:effectLst/>
              <a:latin typeface="+mn-lt"/>
              <a:ea typeface="+mn-ea"/>
              <a:cs typeface="+mn-cs"/>
            </a:rPr>
            <a:t>奄美空港ターミナル整備事業や光ブロードバンド基盤整備事業</a:t>
          </a:r>
          <a:r>
            <a:rPr kumimoji="1" lang="ja-JP" altLang="ja-JP" sz="1100">
              <a:solidFill>
                <a:schemeClr val="dk1"/>
              </a:solidFill>
              <a:effectLst/>
              <a:latin typeface="+mn-lt"/>
              <a:ea typeface="+mn-ea"/>
              <a:cs typeface="+mn-cs"/>
            </a:rPr>
            <a:t>が臨時的に大幅に増えたためである。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・公債費は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88,487</a:t>
          </a:r>
          <a:r>
            <a:rPr kumimoji="1" lang="ja-JP" altLang="ja-JP" sz="1100">
              <a:solidFill>
                <a:schemeClr val="dk1"/>
              </a:solidFill>
              <a:effectLst/>
              <a:latin typeface="+mn-lt"/>
              <a:ea typeface="+mn-ea"/>
              <a:cs typeface="+mn-cs"/>
            </a:rPr>
            <a:t>円となっており、引き続き、類似団体と比較して高い状況となっている。昨年に比べ増加している理由には、庁舎や</a:t>
          </a:r>
          <a:r>
            <a:rPr kumimoji="1" lang="en-US" altLang="ja-JP" sz="1100">
              <a:solidFill>
                <a:schemeClr val="dk1"/>
              </a:solidFill>
              <a:effectLst/>
              <a:latin typeface="+mn-lt"/>
              <a:ea typeface="+mn-ea"/>
              <a:cs typeface="+mn-cs"/>
            </a:rPr>
            <a:t>AiAi</a:t>
          </a:r>
          <a:r>
            <a:rPr kumimoji="1" lang="ja-JP" altLang="ja-JP" sz="1100">
              <a:solidFill>
                <a:schemeClr val="dk1"/>
              </a:solidFill>
              <a:effectLst/>
              <a:latin typeface="+mn-lt"/>
              <a:ea typeface="+mn-ea"/>
              <a:cs typeface="+mn-cs"/>
            </a:rPr>
            <a:t>ひろばなど大型事業の当該年度元金償還開始による影響がある。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総務費は、昨年より</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22,779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の増えており、</a:t>
          </a:r>
          <a:r>
            <a:rPr kumimoji="1" lang="ja-JP" altLang="ja-JP" sz="1100" b="0" i="0" u="none" strike="noStrike" kern="0" cap="none" spc="0" normalizeH="0" baseline="0" noProof="0">
              <a:ln>
                <a:noFill/>
              </a:ln>
              <a:solidFill>
                <a:prstClr val="black"/>
              </a:solidFill>
              <a:effectLst/>
              <a:uLnTx/>
              <a:uFillTx/>
              <a:latin typeface="+mn-lt"/>
              <a:ea typeface="+mn-ea"/>
              <a:cs typeface="+mn-cs"/>
            </a:rPr>
            <a:t>引き続き、類似団体と比較して高い状況となっている。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これは、積立金（</a:t>
          </a:r>
          <a:r>
            <a:rPr kumimoji="1" lang="ja-JP" altLang="ja-JP" sz="1100" b="0" i="0" baseline="0">
              <a:solidFill>
                <a:schemeClr val="dk1"/>
              </a:solidFill>
              <a:effectLst/>
              <a:latin typeface="+mn-lt"/>
              <a:ea typeface="+mn-ea"/>
              <a:cs typeface="+mn-cs"/>
            </a:rPr>
            <a:t>減債基金</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地域振興基金</a:t>
          </a:r>
          <a:r>
            <a:rPr kumimoji="1" lang="ja-JP" altLang="en-US" sz="1100" b="0" i="0" u="none" strike="noStrike" kern="0" cap="none" spc="0" normalizeH="0" baseline="0" noProof="0">
              <a:ln>
                <a:noFill/>
              </a:ln>
              <a:solidFill>
                <a:prstClr val="black"/>
              </a:solidFill>
              <a:effectLst/>
              <a:uLnTx/>
              <a:uFillTx/>
              <a:latin typeface="+mn-lt"/>
              <a:ea typeface="+mn-ea"/>
              <a:cs typeface="+mn-cs"/>
            </a:rPr>
            <a:t>）やふるさと納税宣伝事業の増加が主な要因である。</a:t>
          </a:r>
          <a:endParaRPr lang="ja-JP" altLang="ja-JP" sz="1400">
            <a:effectLst/>
          </a:endParaRPr>
        </a:p>
        <a:p>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財政調整基金残高は、前年度剰余金等により、</a:t>
          </a:r>
          <a:r>
            <a:rPr kumimoji="1" lang="en-US" altLang="ja-JP" sz="1000">
              <a:solidFill>
                <a:schemeClr val="dk1"/>
              </a:solidFill>
              <a:effectLst/>
              <a:latin typeface="+mn-lt"/>
              <a:ea typeface="+mn-ea"/>
              <a:cs typeface="+mn-cs"/>
            </a:rPr>
            <a:t>552,475</a:t>
          </a:r>
          <a:r>
            <a:rPr kumimoji="1" lang="ja-JP" altLang="ja-JP" sz="1000">
              <a:solidFill>
                <a:schemeClr val="dk1"/>
              </a:solidFill>
              <a:effectLst/>
              <a:latin typeface="+mn-lt"/>
              <a:ea typeface="+mn-ea"/>
              <a:cs typeface="+mn-cs"/>
            </a:rPr>
            <a:t>千円積立を行ったため残高が</a:t>
          </a:r>
          <a:r>
            <a:rPr kumimoji="1" lang="en-US" altLang="ja-JP" sz="1000">
              <a:solidFill>
                <a:schemeClr val="dk1"/>
              </a:solidFill>
              <a:effectLst/>
              <a:latin typeface="+mn-lt"/>
              <a:ea typeface="+mn-ea"/>
              <a:cs typeface="+mn-cs"/>
            </a:rPr>
            <a:t>3,928,107</a:t>
          </a:r>
          <a:r>
            <a:rPr kumimoji="1" lang="ja-JP" altLang="ja-JP" sz="1000">
              <a:solidFill>
                <a:schemeClr val="dk1"/>
              </a:solidFill>
              <a:effectLst/>
              <a:latin typeface="+mn-lt"/>
              <a:ea typeface="+mn-ea"/>
              <a:cs typeface="+mn-cs"/>
            </a:rPr>
            <a:t>千円となり、前年度決算より標準財政規模（</a:t>
          </a:r>
          <a:r>
            <a:rPr kumimoji="1" lang="en-US" altLang="ja-JP" sz="1000">
              <a:solidFill>
                <a:schemeClr val="dk1"/>
              </a:solidFill>
              <a:effectLst/>
              <a:latin typeface="+mn-lt"/>
              <a:ea typeface="+mn-ea"/>
              <a:cs typeface="+mn-cs"/>
            </a:rPr>
            <a:t>16,976,315</a:t>
          </a:r>
          <a:r>
            <a:rPr kumimoji="1" lang="ja-JP" altLang="ja-JP" sz="1000">
              <a:solidFill>
                <a:schemeClr val="dk1"/>
              </a:solidFill>
              <a:effectLst/>
              <a:latin typeface="+mn-lt"/>
              <a:ea typeface="+mn-ea"/>
              <a:cs typeface="+mn-cs"/>
            </a:rPr>
            <a:t>千円）比</a:t>
          </a:r>
          <a:r>
            <a:rPr kumimoji="1" lang="en-US" altLang="ja-JP" sz="1000">
              <a:solidFill>
                <a:schemeClr val="dk1"/>
              </a:solidFill>
              <a:effectLst/>
              <a:latin typeface="+mn-lt"/>
              <a:ea typeface="+mn-ea"/>
              <a:cs typeface="+mn-cs"/>
            </a:rPr>
            <a:t>2.88</a:t>
          </a:r>
          <a:r>
            <a:rPr kumimoji="1" lang="ja-JP" altLang="ja-JP" sz="1000">
              <a:solidFill>
                <a:schemeClr val="dk1"/>
              </a:solidFill>
              <a:effectLst/>
              <a:latin typeface="+mn-lt"/>
              <a:ea typeface="+mn-ea"/>
              <a:cs typeface="+mn-cs"/>
            </a:rPr>
            <a:t>％増となった。</a:t>
          </a:r>
          <a:endParaRPr lang="ja-JP" altLang="ja-JP" sz="1000">
            <a:effectLst/>
          </a:endParaRPr>
        </a:p>
        <a:p>
          <a:r>
            <a:rPr kumimoji="1" lang="ja-JP" altLang="ja-JP" sz="1000">
              <a:solidFill>
                <a:schemeClr val="dk1"/>
              </a:solidFill>
              <a:effectLst/>
              <a:latin typeface="+mn-lt"/>
              <a:ea typeface="+mn-ea"/>
              <a:cs typeface="+mn-cs"/>
            </a:rPr>
            <a:t>・実質収支額は、翌年度に繰り越すべき財源（災害復旧事業費含む）</a:t>
          </a:r>
          <a:r>
            <a:rPr kumimoji="1" lang="en-US" altLang="ja-JP" sz="1000">
              <a:solidFill>
                <a:schemeClr val="dk1"/>
              </a:solidFill>
              <a:effectLst/>
              <a:latin typeface="+mn-lt"/>
              <a:ea typeface="+mn-ea"/>
              <a:cs typeface="+mn-cs"/>
            </a:rPr>
            <a:t>38,483</a:t>
          </a:r>
          <a:r>
            <a:rPr kumimoji="1" lang="ja-JP" altLang="ja-JP" sz="1000">
              <a:solidFill>
                <a:schemeClr val="dk1"/>
              </a:solidFill>
              <a:effectLst/>
              <a:latin typeface="+mn-lt"/>
              <a:ea typeface="+mn-ea"/>
              <a:cs typeface="+mn-cs"/>
            </a:rPr>
            <a:t>千円を除いた</a:t>
          </a:r>
          <a:r>
            <a:rPr kumimoji="1" lang="en-US" altLang="ja-JP" sz="1000">
              <a:solidFill>
                <a:schemeClr val="dk1"/>
              </a:solidFill>
              <a:effectLst/>
              <a:latin typeface="+mn-lt"/>
              <a:ea typeface="+mn-ea"/>
              <a:cs typeface="+mn-cs"/>
            </a:rPr>
            <a:t>926,540</a:t>
          </a:r>
          <a:r>
            <a:rPr kumimoji="1" lang="ja-JP" altLang="ja-JP" sz="1000">
              <a:solidFill>
                <a:schemeClr val="dk1"/>
              </a:solidFill>
              <a:effectLst/>
              <a:latin typeface="+mn-lt"/>
              <a:ea typeface="+mn-ea"/>
              <a:cs typeface="+mn-cs"/>
            </a:rPr>
            <a:t>千円となり、前年度決算より標準財政規模比</a:t>
          </a:r>
          <a:r>
            <a:rPr kumimoji="1" lang="en-US" altLang="ja-JP" sz="1000">
              <a:solidFill>
                <a:schemeClr val="dk1"/>
              </a:solidFill>
              <a:effectLst/>
              <a:latin typeface="+mn-lt"/>
              <a:ea typeface="+mn-ea"/>
              <a:cs typeface="+mn-cs"/>
            </a:rPr>
            <a:t>0.76</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となった。</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額要因には、歳出に係る</a:t>
          </a:r>
          <a:r>
            <a:rPr kumimoji="1" lang="ja-JP" altLang="en-US" sz="1000">
              <a:solidFill>
                <a:schemeClr val="dk1"/>
              </a:solidFill>
              <a:effectLst/>
              <a:latin typeface="+mn-lt"/>
              <a:ea typeface="+mn-ea"/>
              <a:cs typeface="+mn-cs"/>
            </a:rPr>
            <a:t>積立金</a:t>
          </a:r>
          <a:r>
            <a:rPr kumimoji="1" lang="ja-JP" altLang="ja-JP" sz="1000">
              <a:solidFill>
                <a:schemeClr val="dk1"/>
              </a:solidFill>
              <a:effectLst/>
              <a:latin typeface="+mn-lt"/>
              <a:ea typeface="+mn-ea"/>
              <a:cs typeface="+mn-cs"/>
            </a:rPr>
            <a:t>等が</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額になったことなどが挙げられる。</a:t>
          </a:r>
          <a:endParaRPr lang="ja-JP" altLang="ja-JP" sz="1000">
            <a:effectLst/>
          </a:endParaRPr>
        </a:p>
        <a:p>
          <a:r>
            <a:rPr kumimoji="1" lang="ja-JP" altLang="ja-JP" sz="1000">
              <a:solidFill>
                <a:schemeClr val="dk1"/>
              </a:solidFill>
              <a:effectLst/>
              <a:latin typeface="+mn-lt"/>
              <a:ea typeface="+mn-ea"/>
              <a:cs typeface="+mn-cs"/>
            </a:rPr>
            <a:t>・実質単年度収支は、単年度収支</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140,059</a:t>
          </a:r>
          <a:r>
            <a:rPr kumimoji="1" lang="ja-JP" altLang="ja-JP" sz="1000">
              <a:solidFill>
                <a:schemeClr val="dk1"/>
              </a:solidFill>
              <a:effectLst/>
              <a:latin typeface="+mn-lt"/>
              <a:ea typeface="+mn-ea"/>
              <a:cs typeface="+mn-cs"/>
            </a:rPr>
            <a:t>千円に</a:t>
          </a:r>
          <a:r>
            <a:rPr lang="ja-JP" altLang="ja-JP" sz="1000" b="0" i="0" baseline="0">
              <a:solidFill>
                <a:schemeClr val="dk1"/>
              </a:solidFill>
              <a:effectLst/>
              <a:latin typeface="+mn-lt"/>
              <a:ea typeface="+mn-ea"/>
              <a:cs typeface="+mn-cs"/>
            </a:rPr>
            <a:t>積立金</a:t>
          </a:r>
          <a:r>
            <a:rPr lang="en-US" altLang="ja-JP" sz="1000" b="0" i="0" baseline="0">
              <a:solidFill>
                <a:schemeClr val="dk1"/>
              </a:solidFill>
              <a:effectLst/>
              <a:latin typeface="+mn-lt"/>
              <a:ea typeface="+mn-ea"/>
              <a:cs typeface="+mn-cs"/>
            </a:rPr>
            <a:t>2,475</a:t>
          </a:r>
          <a:r>
            <a:rPr lang="ja-JP" altLang="ja-JP" sz="1000" b="0" i="0" baseline="0">
              <a:solidFill>
                <a:schemeClr val="dk1"/>
              </a:solidFill>
              <a:effectLst/>
              <a:latin typeface="+mn-lt"/>
              <a:ea typeface="+mn-ea"/>
              <a:cs typeface="+mn-cs"/>
            </a:rPr>
            <a:t>千円を加え、積立金取崩額の</a:t>
          </a:r>
          <a:r>
            <a:rPr lang="en-US" altLang="ja-JP" sz="1000" b="0" i="0" baseline="0">
              <a:solidFill>
                <a:schemeClr val="dk1"/>
              </a:solidFill>
              <a:effectLst/>
              <a:latin typeface="+mn-lt"/>
              <a:ea typeface="+mn-ea"/>
              <a:cs typeface="+mn-cs"/>
            </a:rPr>
            <a:t>99,632</a:t>
          </a:r>
          <a:r>
            <a:rPr lang="ja-JP" altLang="ja-JP" sz="1000" b="0" i="0" baseline="0">
              <a:solidFill>
                <a:schemeClr val="dk1"/>
              </a:solidFill>
              <a:effectLst/>
              <a:latin typeface="+mn-lt"/>
              <a:ea typeface="+mn-ea"/>
              <a:cs typeface="+mn-cs"/>
            </a:rPr>
            <a:t>千円を除いた△</a:t>
          </a:r>
          <a:r>
            <a:rPr lang="en-US" altLang="ja-JP" sz="1000" b="0" i="0" baseline="0">
              <a:solidFill>
                <a:schemeClr val="dk1"/>
              </a:solidFill>
              <a:effectLst/>
              <a:latin typeface="+mn-lt"/>
              <a:ea typeface="+mn-ea"/>
              <a:cs typeface="+mn-cs"/>
            </a:rPr>
            <a:t>237,216</a:t>
          </a:r>
          <a:r>
            <a:rPr lang="ja-JP" altLang="ja-JP" sz="1000" b="0" i="0" baseline="0">
              <a:solidFill>
                <a:schemeClr val="dk1"/>
              </a:solidFill>
              <a:effectLst/>
              <a:latin typeface="+mn-lt"/>
              <a:ea typeface="+mn-ea"/>
              <a:cs typeface="+mn-cs"/>
            </a:rPr>
            <a:t>千円である。</a:t>
          </a:r>
          <a:r>
            <a:rPr kumimoji="1" lang="ja-JP" altLang="ja-JP" sz="1000">
              <a:solidFill>
                <a:schemeClr val="dk1"/>
              </a:solidFill>
              <a:effectLst/>
              <a:latin typeface="+mn-lt"/>
              <a:ea typeface="+mn-ea"/>
              <a:cs typeface="+mn-cs"/>
            </a:rPr>
            <a:t>前年度決算より標準財政規模比</a:t>
          </a:r>
          <a:r>
            <a:rPr kumimoji="1" lang="en-US" altLang="ja-JP" sz="1000">
              <a:solidFill>
                <a:schemeClr val="dk1"/>
              </a:solidFill>
              <a:effectLst/>
              <a:latin typeface="+mn-lt"/>
              <a:ea typeface="+mn-ea"/>
              <a:cs typeface="+mn-cs"/>
            </a:rPr>
            <a:t>2.34</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となった。</a:t>
          </a:r>
          <a:endParaRPr lang="ja-JP" altLang="ja-JP" sz="1000">
            <a:effectLst/>
          </a:endParaRPr>
        </a:p>
        <a:p>
          <a:r>
            <a:rPr kumimoji="1" lang="ja-JP" altLang="ja-JP" sz="1000">
              <a:solidFill>
                <a:schemeClr val="dk1"/>
              </a:solidFill>
              <a:effectLst/>
              <a:latin typeface="+mn-lt"/>
              <a:ea typeface="+mn-ea"/>
              <a:cs typeface="+mn-cs"/>
            </a:rPr>
            <a:t>・今後とも事務事業の見直しを更に進めるとともに経常経費削減等の行財政改革を推進し、また税の徴収強化等を図ることで単年度収支の改</a:t>
          </a:r>
          <a:r>
            <a:rPr kumimoji="1" lang="ja-JP" altLang="ja-JP" sz="1050">
              <a:solidFill>
                <a:schemeClr val="dk1"/>
              </a:solidFill>
              <a:effectLst/>
              <a:latin typeface="+mn-lt"/>
              <a:ea typeface="+mn-ea"/>
              <a:cs typeface="+mn-cs"/>
            </a:rPr>
            <a:t>善に努める。</a:t>
          </a:r>
          <a:endParaRPr lang="ja-JP" altLang="ja-JP" sz="105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主な増減要因</a:t>
          </a:r>
          <a:r>
            <a:rPr kumimoji="1" lang="en-US" altLang="ja-JP" sz="1100">
              <a:solidFill>
                <a:schemeClr val="dk1"/>
              </a:solidFill>
              <a:effectLst/>
              <a:latin typeface="+mn-lt"/>
              <a:ea typeface="+mn-ea"/>
              <a:cs typeface="+mn-cs"/>
            </a:rPr>
            <a:t>】</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国民健康保険事業特別会計（国保直営診療施設勘定特別会計を含む）の実質収支額は、前年度決算に比べて</a:t>
          </a:r>
          <a:r>
            <a:rPr kumimoji="1" lang="en-US" altLang="ja-JP" sz="1100">
              <a:solidFill>
                <a:sysClr val="windowText" lastClr="000000"/>
              </a:solidFill>
              <a:effectLst/>
              <a:latin typeface="+mn-lt"/>
              <a:ea typeface="+mn-ea"/>
              <a:cs typeface="+mn-cs"/>
            </a:rPr>
            <a:t>190,394</a:t>
          </a:r>
          <a:r>
            <a:rPr kumimoji="1" lang="ja-JP" altLang="ja-JP" sz="1100">
              <a:solidFill>
                <a:sysClr val="windowText" lastClr="000000"/>
              </a:solidFill>
              <a:effectLst/>
              <a:latin typeface="+mn-lt"/>
              <a:ea typeface="+mn-ea"/>
              <a:cs typeface="+mn-cs"/>
            </a:rPr>
            <a:t>千円上回り、標準財政規模比</a:t>
          </a:r>
          <a:r>
            <a:rPr kumimoji="1" lang="en-US" altLang="ja-JP" sz="1100">
              <a:solidFill>
                <a:sysClr val="windowText" lastClr="000000"/>
              </a:solidFill>
              <a:effectLst/>
              <a:latin typeface="+mn-lt"/>
              <a:ea typeface="+mn-ea"/>
              <a:cs typeface="+mn-cs"/>
            </a:rPr>
            <a:t>+1.07</a:t>
          </a:r>
          <a:r>
            <a:rPr kumimoji="1" lang="ja-JP" altLang="ja-JP" sz="1100">
              <a:solidFill>
                <a:sysClr val="windowText" lastClr="000000"/>
              </a:solidFill>
              <a:effectLst/>
              <a:latin typeface="+mn-lt"/>
              <a:ea typeface="+mn-ea"/>
              <a:cs typeface="+mn-cs"/>
            </a:rPr>
            <a:t>％となっている。この要因として、</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保険給付費支出が前年度比約</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2.4</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％減少したこと，</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被保険者</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数の</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減少</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により</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後期高齢者支援金等の支出が減少したこと</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，高齢者割合の増加等により前期高齢者交付金が増加したことな</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どが挙げられる。引き続き</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医療費の適正化と</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国民健康保険税の適正な徴収に努める。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r>
            <a:rPr kumimoji="1" lang="ja-JP" altLang="ja-JP" sz="1100">
              <a:solidFill>
                <a:sysClr val="windowText" lastClr="000000"/>
              </a:solidFill>
              <a:effectLst/>
              <a:latin typeface="+mn-lt"/>
              <a:ea typeface="+mn-ea"/>
              <a:cs typeface="+mn-cs"/>
            </a:rPr>
            <a:t>・　水道事業会計の実質収支額は、前年度決算に比べて</a:t>
          </a:r>
          <a:r>
            <a:rPr kumimoji="1" lang="en-US" altLang="ja-JP" sz="1100">
              <a:solidFill>
                <a:sysClr val="windowText" lastClr="000000"/>
              </a:solidFill>
              <a:effectLst/>
              <a:latin typeface="+mn-lt"/>
              <a:ea typeface="+mn-ea"/>
              <a:cs typeface="+mn-cs"/>
            </a:rPr>
            <a:t>206,487</a:t>
          </a:r>
          <a:r>
            <a:rPr kumimoji="1" lang="ja-JP" altLang="ja-JP" sz="1100">
              <a:solidFill>
                <a:sysClr val="windowText" lastClr="000000"/>
              </a:solidFill>
              <a:effectLst/>
              <a:latin typeface="+mn-lt"/>
              <a:ea typeface="+mn-ea"/>
              <a:cs typeface="+mn-cs"/>
            </a:rPr>
            <a:t>千円上回り、標準財政規模</a:t>
          </a:r>
          <a:r>
            <a:rPr kumimoji="1" lang="en-US" altLang="ja-JP" sz="1100">
              <a:solidFill>
                <a:sysClr val="windowText" lastClr="000000"/>
              </a:solidFill>
              <a:effectLst/>
              <a:latin typeface="+mn-lt"/>
              <a:ea typeface="+mn-ea"/>
              <a:cs typeface="+mn-cs"/>
            </a:rPr>
            <a:t>+1.37</a:t>
          </a:r>
          <a:r>
            <a:rPr kumimoji="1" lang="ja-JP" altLang="ja-JP" sz="1100">
              <a:solidFill>
                <a:sysClr val="windowText" lastClr="000000"/>
              </a:solidFill>
              <a:effectLst/>
              <a:latin typeface="+mn-lt"/>
              <a:ea typeface="+mn-ea"/>
              <a:cs typeface="+mn-cs"/>
            </a:rPr>
            <a:t>％となっている。</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その増加要因として、</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内部留保資金対象事業が比較的少なかったことにより</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流動資産</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が</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増加したこと</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など</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が挙げられる。</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r>
            <a:rPr kumimoji="1" lang="ja-JP" altLang="ja-JP" sz="1100">
              <a:solidFill>
                <a:sysClr val="windowText" lastClr="000000"/>
              </a:solidFill>
              <a:effectLst/>
              <a:latin typeface="+mn-lt"/>
              <a:ea typeface="+mn-ea"/>
              <a:cs typeface="+mn-cs"/>
            </a:rPr>
            <a:t>　今後も事業の見直しなどを行い、財政の健全化に努める。</a:t>
          </a:r>
          <a:endParaRPr lang="ja-JP" altLang="ja-JP" sz="14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33143154</v>
      </c>
      <c r="BO4" s="381"/>
      <c r="BP4" s="381"/>
      <c r="BQ4" s="381"/>
      <c r="BR4" s="381"/>
      <c r="BS4" s="381"/>
      <c r="BT4" s="381"/>
      <c r="BU4" s="382"/>
      <c r="BV4" s="380">
        <v>32794284</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5.5</v>
      </c>
      <c r="CU4" s="387"/>
      <c r="CV4" s="387"/>
      <c r="CW4" s="387"/>
      <c r="CX4" s="387"/>
      <c r="CY4" s="387"/>
      <c r="CZ4" s="387"/>
      <c r="DA4" s="388"/>
      <c r="DB4" s="386">
        <v>6.2</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32178131</v>
      </c>
      <c r="BO5" s="418"/>
      <c r="BP5" s="418"/>
      <c r="BQ5" s="418"/>
      <c r="BR5" s="418"/>
      <c r="BS5" s="418"/>
      <c r="BT5" s="418"/>
      <c r="BU5" s="419"/>
      <c r="BV5" s="417">
        <v>31647382</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90.4</v>
      </c>
      <c r="CU5" s="415"/>
      <c r="CV5" s="415"/>
      <c r="CW5" s="415"/>
      <c r="CX5" s="415"/>
      <c r="CY5" s="415"/>
      <c r="CZ5" s="415"/>
      <c r="DA5" s="416"/>
      <c r="DB5" s="414">
        <v>89.2</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965023</v>
      </c>
      <c r="BO6" s="418"/>
      <c r="BP6" s="418"/>
      <c r="BQ6" s="418"/>
      <c r="BR6" s="418"/>
      <c r="BS6" s="418"/>
      <c r="BT6" s="418"/>
      <c r="BU6" s="419"/>
      <c r="BV6" s="417">
        <v>1146902</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94.3</v>
      </c>
      <c r="CU6" s="455"/>
      <c r="CV6" s="455"/>
      <c r="CW6" s="455"/>
      <c r="CX6" s="455"/>
      <c r="CY6" s="455"/>
      <c r="CZ6" s="455"/>
      <c r="DA6" s="456"/>
      <c r="DB6" s="454">
        <v>94.1</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38483</v>
      </c>
      <c r="BO7" s="418"/>
      <c r="BP7" s="418"/>
      <c r="BQ7" s="418"/>
      <c r="BR7" s="418"/>
      <c r="BS7" s="418"/>
      <c r="BT7" s="418"/>
      <c r="BU7" s="419"/>
      <c r="BV7" s="417">
        <v>80303</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16976315</v>
      </c>
      <c r="CU7" s="418"/>
      <c r="CV7" s="418"/>
      <c r="CW7" s="418"/>
      <c r="CX7" s="418"/>
      <c r="CY7" s="418"/>
      <c r="CZ7" s="418"/>
      <c r="DA7" s="419"/>
      <c r="DB7" s="417">
        <v>17157107</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926540</v>
      </c>
      <c r="BO8" s="418"/>
      <c r="BP8" s="418"/>
      <c r="BQ8" s="418"/>
      <c r="BR8" s="418"/>
      <c r="BS8" s="418"/>
      <c r="BT8" s="418"/>
      <c r="BU8" s="419"/>
      <c r="BV8" s="417">
        <v>1066599</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0.27</v>
      </c>
      <c r="CU8" s="458"/>
      <c r="CV8" s="458"/>
      <c r="CW8" s="458"/>
      <c r="CX8" s="458"/>
      <c r="CY8" s="458"/>
      <c r="CZ8" s="458"/>
      <c r="DA8" s="459"/>
      <c r="DB8" s="457">
        <v>0.26</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43156</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-140059</v>
      </c>
      <c r="BO9" s="418"/>
      <c r="BP9" s="418"/>
      <c r="BQ9" s="418"/>
      <c r="BR9" s="418"/>
      <c r="BS9" s="418"/>
      <c r="BT9" s="418"/>
      <c r="BU9" s="419"/>
      <c r="BV9" s="417">
        <v>158503</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19.100000000000001</v>
      </c>
      <c r="CU9" s="415"/>
      <c r="CV9" s="415"/>
      <c r="CW9" s="415"/>
      <c r="CX9" s="415"/>
      <c r="CY9" s="415"/>
      <c r="CZ9" s="415"/>
      <c r="DA9" s="416"/>
      <c r="DB9" s="414">
        <v>18.8</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46121</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2475</v>
      </c>
      <c r="BO10" s="418"/>
      <c r="BP10" s="418"/>
      <c r="BQ10" s="418"/>
      <c r="BR10" s="418"/>
      <c r="BS10" s="418"/>
      <c r="BT10" s="418"/>
      <c r="BU10" s="419"/>
      <c r="BV10" s="417">
        <v>2015</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44250</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99632</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44143</v>
      </c>
      <c r="S13" s="499"/>
      <c r="T13" s="499"/>
      <c r="U13" s="499"/>
      <c r="V13" s="500"/>
      <c r="W13" s="433" t="s">
        <v>124</v>
      </c>
      <c r="X13" s="434"/>
      <c r="Y13" s="434"/>
      <c r="Z13" s="434"/>
      <c r="AA13" s="434"/>
      <c r="AB13" s="424"/>
      <c r="AC13" s="468">
        <v>749</v>
      </c>
      <c r="AD13" s="469"/>
      <c r="AE13" s="469"/>
      <c r="AF13" s="469"/>
      <c r="AG13" s="508"/>
      <c r="AH13" s="468">
        <v>827</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-237216</v>
      </c>
      <c r="BO13" s="418"/>
      <c r="BP13" s="418"/>
      <c r="BQ13" s="418"/>
      <c r="BR13" s="418"/>
      <c r="BS13" s="418"/>
      <c r="BT13" s="418"/>
      <c r="BU13" s="419"/>
      <c r="BV13" s="417">
        <v>160518</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9</v>
      </c>
      <c r="CU13" s="415"/>
      <c r="CV13" s="415"/>
      <c r="CW13" s="415"/>
      <c r="CX13" s="415"/>
      <c r="CY13" s="415"/>
      <c r="CZ13" s="415"/>
      <c r="DA13" s="416"/>
      <c r="DB13" s="414">
        <v>9.5</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44721</v>
      </c>
      <c r="S14" s="499"/>
      <c r="T14" s="499"/>
      <c r="U14" s="499"/>
      <c r="V14" s="500"/>
      <c r="W14" s="407"/>
      <c r="X14" s="408"/>
      <c r="Y14" s="408"/>
      <c r="Z14" s="408"/>
      <c r="AA14" s="408"/>
      <c r="AB14" s="397"/>
      <c r="AC14" s="501">
        <v>3.9</v>
      </c>
      <c r="AD14" s="502"/>
      <c r="AE14" s="502"/>
      <c r="AF14" s="502"/>
      <c r="AG14" s="503"/>
      <c r="AH14" s="501">
        <v>4.2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51.9</v>
      </c>
      <c r="CU14" s="513"/>
      <c r="CV14" s="513"/>
      <c r="CW14" s="513"/>
      <c r="CX14" s="513"/>
      <c r="CY14" s="513"/>
      <c r="CZ14" s="513"/>
      <c r="DA14" s="514"/>
      <c r="DB14" s="512">
        <v>40.700000000000003</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44625</v>
      </c>
      <c r="S15" s="499"/>
      <c r="T15" s="499"/>
      <c r="U15" s="499"/>
      <c r="V15" s="500"/>
      <c r="W15" s="433" t="s">
        <v>130</v>
      </c>
      <c r="X15" s="434"/>
      <c r="Y15" s="434"/>
      <c r="Z15" s="434"/>
      <c r="AA15" s="434"/>
      <c r="AB15" s="424"/>
      <c r="AC15" s="468">
        <v>2854</v>
      </c>
      <c r="AD15" s="469"/>
      <c r="AE15" s="469"/>
      <c r="AF15" s="469"/>
      <c r="AG15" s="508"/>
      <c r="AH15" s="468">
        <v>2866</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3861019</v>
      </c>
      <c r="BO15" s="381"/>
      <c r="BP15" s="381"/>
      <c r="BQ15" s="381"/>
      <c r="BR15" s="381"/>
      <c r="BS15" s="381"/>
      <c r="BT15" s="381"/>
      <c r="BU15" s="382"/>
      <c r="BV15" s="380">
        <v>3779474</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14.7</v>
      </c>
      <c r="AD16" s="502"/>
      <c r="AE16" s="502"/>
      <c r="AF16" s="502"/>
      <c r="AG16" s="503"/>
      <c r="AH16" s="501">
        <v>14.5</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14429838</v>
      </c>
      <c r="BO16" s="418"/>
      <c r="BP16" s="418"/>
      <c r="BQ16" s="418"/>
      <c r="BR16" s="418"/>
      <c r="BS16" s="418"/>
      <c r="BT16" s="418"/>
      <c r="BU16" s="419"/>
      <c r="BV16" s="417">
        <v>14183961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15815</v>
      </c>
      <c r="AD17" s="469"/>
      <c r="AE17" s="469"/>
      <c r="AF17" s="469"/>
      <c r="AG17" s="508"/>
      <c r="AH17" s="468">
        <v>16062</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4879561</v>
      </c>
      <c r="BO17" s="418"/>
      <c r="BP17" s="418"/>
      <c r="BQ17" s="418"/>
      <c r="BR17" s="418"/>
      <c r="BS17" s="418"/>
      <c r="BT17" s="418"/>
      <c r="BU17" s="419"/>
      <c r="BV17" s="417">
        <v>4766777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308.27</v>
      </c>
      <c r="M18" s="530"/>
      <c r="N18" s="530"/>
      <c r="O18" s="530"/>
      <c r="P18" s="530"/>
      <c r="Q18" s="530"/>
      <c r="R18" s="531"/>
      <c r="S18" s="531"/>
      <c r="T18" s="531"/>
      <c r="U18" s="531"/>
      <c r="V18" s="532"/>
      <c r="W18" s="435"/>
      <c r="X18" s="436"/>
      <c r="Y18" s="436"/>
      <c r="Z18" s="436"/>
      <c r="AA18" s="436"/>
      <c r="AB18" s="427"/>
      <c r="AC18" s="533">
        <v>81.400000000000006</v>
      </c>
      <c r="AD18" s="534"/>
      <c r="AE18" s="534"/>
      <c r="AF18" s="534"/>
      <c r="AG18" s="535"/>
      <c r="AH18" s="533">
        <v>81.3</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15539148</v>
      </c>
      <c r="BO18" s="418"/>
      <c r="BP18" s="418"/>
      <c r="BQ18" s="418"/>
      <c r="BR18" s="418"/>
      <c r="BS18" s="418"/>
      <c r="BT18" s="418"/>
      <c r="BU18" s="419"/>
      <c r="BV18" s="417">
        <v>15578526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140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19361697</v>
      </c>
      <c r="BO19" s="418"/>
      <c r="BP19" s="418"/>
      <c r="BQ19" s="418"/>
      <c r="BR19" s="418"/>
      <c r="BS19" s="418"/>
      <c r="BT19" s="418"/>
      <c r="BU19" s="419"/>
      <c r="BV19" s="417">
        <v>19541910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19627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37701199</v>
      </c>
      <c r="BO23" s="418"/>
      <c r="BP23" s="418"/>
      <c r="BQ23" s="418"/>
      <c r="BR23" s="418"/>
      <c r="BS23" s="418"/>
      <c r="BT23" s="418"/>
      <c r="BU23" s="419"/>
      <c r="BV23" s="417">
        <v>37197298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8200</v>
      </c>
      <c r="R24" s="469"/>
      <c r="S24" s="469"/>
      <c r="T24" s="469"/>
      <c r="U24" s="469"/>
      <c r="V24" s="508"/>
      <c r="W24" s="563"/>
      <c r="X24" s="551"/>
      <c r="Y24" s="552"/>
      <c r="Z24" s="467" t="s">
        <v>153</v>
      </c>
      <c r="AA24" s="447"/>
      <c r="AB24" s="447"/>
      <c r="AC24" s="447"/>
      <c r="AD24" s="447"/>
      <c r="AE24" s="447"/>
      <c r="AF24" s="447"/>
      <c r="AG24" s="448"/>
      <c r="AH24" s="468">
        <v>480</v>
      </c>
      <c r="AI24" s="469"/>
      <c r="AJ24" s="469"/>
      <c r="AK24" s="469"/>
      <c r="AL24" s="508"/>
      <c r="AM24" s="468">
        <v>1483200</v>
      </c>
      <c r="AN24" s="469"/>
      <c r="AO24" s="469"/>
      <c r="AP24" s="469"/>
      <c r="AQ24" s="469"/>
      <c r="AR24" s="508"/>
      <c r="AS24" s="468">
        <v>3090</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24876668</v>
      </c>
      <c r="BO24" s="418"/>
      <c r="BP24" s="418"/>
      <c r="BQ24" s="418"/>
      <c r="BR24" s="418"/>
      <c r="BS24" s="418"/>
      <c r="BT24" s="418"/>
      <c r="BU24" s="419"/>
      <c r="BV24" s="417">
        <v>24784565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155</v>
      </c>
      <c r="F25" s="447"/>
      <c r="G25" s="447"/>
      <c r="H25" s="447"/>
      <c r="I25" s="447"/>
      <c r="J25" s="447"/>
      <c r="K25" s="448"/>
      <c r="L25" s="468">
        <v>2</v>
      </c>
      <c r="M25" s="469"/>
      <c r="N25" s="469"/>
      <c r="O25" s="469"/>
      <c r="P25" s="508"/>
      <c r="Q25" s="468">
        <v>6400</v>
      </c>
      <c r="R25" s="469"/>
      <c r="S25" s="469"/>
      <c r="T25" s="469"/>
      <c r="U25" s="469"/>
      <c r="V25" s="508"/>
      <c r="W25" s="563"/>
      <c r="X25" s="551"/>
      <c r="Y25" s="552"/>
      <c r="Z25" s="467" t="s">
        <v>156</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4324468</v>
      </c>
      <c r="BO25" s="381"/>
      <c r="BP25" s="381"/>
      <c r="BQ25" s="381"/>
      <c r="BR25" s="381"/>
      <c r="BS25" s="381"/>
      <c r="BT25" s="381"/>
      <c r="BU25" s="382"/>
      <c r="BV25" s="380">
        <v>5344237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158</v>
      </c>
      <c r="F26" s="447"/>
      <c r="G26" s="447"/>
      <c r="H26" s="447"/>
      <c r="I26" s="447"/>
      <c r="J26" s="447"/>
      <c r="K26" s="448"/>
      <c r="L26" s="468">
        <v>1</v>
      </c>
      <c r="M26" s="469"/>
      <c r="N26" s="469"/>
      <c r="O26" s="469"/>
      <c r="P26" s="508"/>
      <c r="Q26" s="468">
        <v>6000</v>
      </c>
      <c r="R26" s="469"/>
      <c r="S26" s="469"/>
      <c r="T26" s="469"/>
      <c r="U26" s="469"/>
      <c r="V26" s="508"/>
      <c r="W26" s="563"/>
      <c r="X26" s="551"/>
      <c r="Y26" s="552"/>
      <c r="Z26" s="467" t="s">
        <v>159</v>
      </c>
      <c r="AA26" s="573"/>
      <c r="AB26" s="573"/>
      <c r="AC26" s="573"/>
      <c r="AD26" s="573"/>
      <c r="AE26" s="573"/>
      <c r="AF26" s="573"/>
      <c r="AG26" s="574"/>
      <c r="AH26" s="468">
        <v>25</v>
      </c>
      <c r="AI26" s="469"/>
      <c r="AJ26" s="469"/>
      <c r="AK26" s="469"/>
      <c r="AL26" s="508"/>
      <c r="AM26" s="468">
        <v>84175</v>
      </c>
      <c r="AN26" s="469"/>
      <c r="AO26" s="469"/>
      <c r="AP26" s="469"/>
      <c r="AQ26" s="469"/>
      <c r="AR26" s="508"/>
      <c r="AS26" s="468">
        <v>3367</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4200</v>
      </c>
      <c r="R27" s="469"/>
      <c r="S27" s="469"/>
      <c r="T27" s="469"/>
      <c r="U27" s="469"/>
      <c r="V27" s="508"/>
      <c r="W27" s="563"/>
      <c r="X27" s="551"/>
      <c r="Y27" s="552"/>
      <c r="Z27" s="467" t="s">
        <v>162</v>
      </c>
      <c r="AA27" s="447"/>
      <c r="AB27" s="447"/>
      <c r="AC27" s="447"/>
      <c r="AD27" s="447"/>
      <c r="AE27" s="447"/>
      <c r="AF27" s="447"/>
      <c r="AG27" s="448"/>
      <c r="AH27" s="468">
        <v>19</v>
      </c>
      <c r="AI27" s="469"/>
      <c r="AJ27" s="469"/>
      <c r="AK27" s="469"/>
      <c r="AL27" s="508"/>
      <c r="AM27" s="468">
        <v>66186</v>
      </c>
      <c r="AN27" s="469"/>
      <c r="AO27" s="469"/>
      <c r="AP27" s="469"/>
      <c r="AQ27" s="469"/>
      <c r="AR27" s="508"/>
      <c r="AS27" s="468">
        <v>3483</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582560</v>
      </c>
      <c r="BO27" s="587"/>
      <c r="BP27" s="587"/>
      <c r="BQ27" s="587"/>
      <c r="BR27" s="587"/>
      <c r="BS27" s="587"/>
      <c r="BT27" s="587"/>
      <c r="BU27" s="588"/>
      <c r="BV27" s="586">
        <v>582560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3490</v>
      </c>
      <c r="R28" s="469"/>
      <c r="S28" s="469"/>
      <c r="T28" s="469"/>
      <c r="U28" s="469"/>
      <c r="V28" s="508"/>
      <c r="W28" s="563"/>
      <c r="X28" s="551"/>
      <c r="Y28" s="552"/>
      <c r="Z28" s="467" t="s">
        <v>165</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3928107</v>
      </c>
      <c r="BO28" s="381"/>
      <c r="BP28" s="381"/>
      <c r="BQ28" s="381"/>
      <c r="BR28" s="381"/>
      <c r="BS28" s="381"/>
      <c r="BT28" s="381"/>
      <c r="BU28" s="382"/>
      <c r="BV28" s="380">
        <v>3475264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22</v>
      </c>
      <c r="M29" s="469"/>
      <c r="N29" s="469"/>
      <c r="O29" s="469"/>
      <c r="P29" s="508"/>
      <c r="Q29" s="468">
        <v>3210</v>
      </c>
      <c r="R29" s="469"/>
      <c r="S29" s="469"/>
      <c r="T29" s="469"/>
      <c r="U29" s="469"/>
      <c r="V29" s="508"/>
      <c r="W29" s="564"/>
      <c r="X29" s="565"/>
      <c r="Y29" s="566"/>
      <c r="Z29" s="467" t="s">
        <v>169</v>
      </c>
      <c r="AA29" s="447"/>
      <c r="AB29" s="447"/>
      <c r="AC29" s="447"/>
      <c r="AD29" s="447"/>
      <c r="AE29" s="447"/>
      <c r="AF29" s="447"/>
      <c r="AG29" s="448"/>
      <c r="AH29" s="468">
        <v>499</v>
      </c>
      <c r="AI29" s="469"/>
      <c r="AJ29" s="469"/>
      <c r="AK29" s="469"/>
      <c r="AL29" s="508"/>
      <c r="AM29" s="468">
        <v>1549386</v>
      </c>
      <c r="AN29" s="469"/>
      <c r="AO29" s="469"/>
      <c r="AP29" s="469"/>
      <c r="AQ29" s="469"/>
      <c r="AR29" s="508"/>
      <c r="AS29" s="468">
        <v>3105</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1027297</v>
      </c>
      <c r="BO29" s="418"/>
      <c r="BP29" s="418"/>
      <c r="BQ29" s="418"/>
      <c r="BR29" s="418"/>
      <c r="BS29" s="418"/>
      <c r="BT29" s="418"/>
      <c r="BU29" s="419"/>
      <c r="BV29" s="417">
        <v>685789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98.6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8575312</v>
      </c>
      <c r="BO30" s="587"/>
      <c r="BP30" s="587"/>
      <c r="BQ30" s="587"/>
      <c r="BR30" s="587"/>
      <c r="BS30" s="587"/>
      <c r="BT30" s="587"/>
      <c r="BU30" s="588"/>
      <c r="BV30" s="586">
        <v>7702993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奄美市国民健康保険事業特別会計</v>
      </c>
      <c r="X34" s="599"/>
      <c r="Y34" s="599"/>
      <c r="Z34" s="599"/>
      <c r="AA34" s="599"/>
      <c r="AB34" s="599"/>
      <c r="AC34" s="599"/>
      <c r="AD34" s="599"/>
      <c r="AE34" s="599"/>
      <c r="AF34" s="599"/>
      <c r="AG34" s="599"/>
      <c r="AH34" s="599"/>
      <c r="AI34" s="599"/>
      <c r="AJ34" s="599"/>
      <c r="AK34" s="599"/>
      <c r="AL34" s="167"/>
      <c r="AM34" s="598">
        <f>IF(AO34="","",MAX(C34:D43,U34:V43)+1)</f>
        <v>9</v>
      </c>
      <c r="AN34" s="598"/>
      <c r="AO34" s="599" t="str">
        <f>IF('各会計、関係団体の財政状況及び健全化判断比率'!B34="","",'各会計、関係団体の財政状況及び健全化判断比率'!B34)</f>
        <v>奄美市水道事業会計</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IF('各会計、関係団体の財政状況及び健全化判断比率'!B35="","",'各会計、関係団体の財政状況及び健全化判断比率'!B35)</f>
        <v>奄美市公共下水道事業特別会計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13</v>
      </c>
      <c r="BX34" s="598"/>
      <c r="BY34" s="599" t="str">
        <f>IF('各会計、関係団体の財政状況及び健全化判断比率'!B68="","",'各会計、関係団体の財政状況及び健全化判断比率'!B68)</f>
        <v>鹿児島県市町村総合事務組合</v>
      </c>
      <c r="BZ34" s="599"/>
      <c r="CA34" s="599"/>
      <c r="CB34" s="599"/>
      <c r="CC34" s="599"/>
      <c r="CD34" s="599"/>
      <c r="CE34" s="599"/>
      <c r="CF34" s="599"/>
      <c r="CG34" s="599"/>
      <c r="CH34" s="599"/>
      <c r="CI34" s="599"/>
      <c r="CJ34" s="599"/>
      <c r="CK34" s="599"/>
      <c r="CL34" s="599"/>
      <c r="CM34" s="599"/>
      <c r="CN34" s="167"/>
      <c r="CO34" s="598">
        <f>IF(CQ34="","",MAX(C34:D43,U34:V43,AM34:AN43,BE34:BF43,BW34:BX43)+1)</f>
        <v>21</v>
      </c>
      <c r="CP34" s="598"/>
      <c r="CQ34" s="599" t="str">
        <f>IF('各会計、関係団体の財政状況及び健全化判断比率'!BS7="","",'各会計、関係団体の財政状況及び健全化判断比率'!BS7)</f>
        <v>奄美市開発公社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奄美市ふるさと創生人材育成資金特別会計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奄美市国民健康保険直営診療施設勘定特別会計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11</v>
      </c>
      <c r="BF35" s="598"/>
      <c r="BG35" s="599" t="str">
        <f>IF('各会計、関係団体の財政状況及び健全化判断比率'!B36="","",'各会計、関係団体の財政状況及び健全化判断比率'!B36)</f>
        <v>奄美市農業集落排水事業特別会計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14</v>
      </c>
      <c r="BX35" s="598"/>
      <c r="BY35" s="599" t="str">
        <f>IF('各会計、関係団体の財政状況及び健全化判断比率'!B69="","",'各会計、関係団体の財政状況及び健全化判断比率'!B69)</f>
        <v>奄美群島広域事務組合</v>
      </c>
      <c r="BZ35" s="599"/>
      <c r="CA35" s="599"/>
      <c r="CB35" s="599"/>
      <c r="CC35" s="599"/>
      <c r="CD35" s="599"/>
      <c r="CE35" s="599"/>
      <c r="CF35" s="599"/>
      <c r="CG35" s="599"/>
      <c r="CH35" s="599"/>
      <c r="CI35" s="599"/>
      <c r="CJ35" s="599"/>
      <c r="CK35" s="599"/>
      <c r="CL35" s="599"/>
      <c r="CM35" s="599"/>
      <c r="CN35" s="167"/>
      <c r="CO35" s="598">
        <f t="shared" ref="CO35:CO43" si="3">IF(CQ35="","",CO34+1)</f>
        <v>22</v>
      </c>
      <c r="CP35" s="598"/>
      <c r="CQ35" s="599" t="str">
        <f>IF('各会計、関係団体の財政状況及び健全化判断比率'!BS8="","",'各会計、関係団体の財政状況及び健全化判断比率'!BS8)</f>
        <v>奄美市農業研究センター</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奄美市後期高齢者医療特別会計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12</v>
      </c>
      <c r="BF36" s="598"/>
      <c r="BG36" s="599" t="str">
        <f>IF('各会計、関係団体の財政状況及び健全化判断比率'!B37="","",'各会計、関係団体の財政状況及び健全化判断比率'!B37)</f>
        <v>奄美市と畜場特別会計</v>
      </c>
      <c r="BH36" s="599"/>
      <c r="BI36" s="599"/>
      <c r="BJ36" s="599"/>
      <c r="BK36" s="599"/>
      <c r="BL36" s="599"/>
      <c r="BM36" s="599"/>
      <c r="BN36" s="599"/>
      <c r="BO36" s="599"/>
      <c r="BP36" s="599"/>
      <c r="BQ36" s="599"/>
      <c r="BR36" s="599"/>
      <c r="BS36" s="599"/>
      <c r="BT36" s="599"/>
      <c r="BU36" s="599"/>
      <c r="BV36" s="167"/>
      <c r="BW36" s="598">
        <f t="shared" si="2"/>
        <v>15</v>
      </c>
      <c r="BX36" s="598"/>
      <c r="BY36" s="599" t="str">
        <f>IF('各会計、関係団体の財政状況及び健全化判断比率'!B70="","",'各会計、関係団体の財政状況及び健全化判断比率'!B70)</f>
        <v>奄美大島地区介護保険一部事務組合</v>
      </c>
      <c r="BZ36" s="599"/>
      <c r="CA36" s="599"/>
      <c r="CB36" s="599"/>
      <c r="CC36" s="599"/>
      <c r="CD36" s="599"/>
      <c r="CE36" s="599"/>
      <c r="CF36" s="599"/>
      <c r="CG36" s="599"/>
      <c r="CH36" s="599"/>
      <c r="CI36" s="599"/>
      <c r="CJ36" s="599"/>
      <c r="CK36" s="599"/>
      <c r="CL36" s="599"/>
      <c r="CM36" s="599"/>
      <c r="CN36" s="167"/>
      <c r="CO36" s="598">
        <f t="shared" si="3"/>
        <v>23</v>
      </c>
      <c r="CP36" s="598"/>
      <c r="CQ36" s="599" t="str">
        <f>IF('各会計、関係団体の財政状況及び健全化判断比率'!BS9="","",'各会計、関係団体の財政状況及び健全化判断比率'!BS9)</f>
        <v>道の島公社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奄美市介護保険事業特別会計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16</v>
      </c>
      <c r="BX37" s="598"/>
      <c r="BY37" s="599" t="str">
        <f>IF('各会計、関係団体の財政状況及び健全化判断比率'!B71="","",'各会計、関係団体の財政状況及び健全化判断比率'!B71)</f>
        <v>鹿児島県後期高齢者医療広域連合(一般会計)</v>
      </c>
      <c r="BZ37" s="599"/>
      <c r="CA37" s="599"/>
      <c r="CB37" s="599"/>
      <c r="CC37" s="599"/>
      <c r="CD37" s="599"/>
      <c r="CE37" s="599"/>
      <c r="CF37" s="599"/>
      <c r="CG37" s="599"/>
      <c r="CH37" s="599"/>
      <c r="CI37" s="599"/>
      <c r="CJ37" s="599"/>
      <c r="CK37" s="599"/>
      <c r="CL37" s="599"/>
      <c r="CM37" s="599"/>
      <c r="CN37" s="167"/>
      <c r="CO37" s="598">
        <f t="shared" si="3"/>
        <v>24</v>
      </c>
      <c r="CP37" s="598"/>
      <c r="CQ37" s="599" t="str">
        <f>IF('各会計、関係団体の財政状況及び健全化判断比率'!BS10="","",'各会計、関係団体の財政状況及び健全化判断比率'!BS10)</f>
        <v>奄美市名瀬米飯給食センター</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7</v>
      </c>
      <c r="V38" s="598"/>
      <c r="W38" s="599" t="str">
        <f>IF('各会計、関係団体の財政状況及び健全化判断比率'!B32="","",'各会計、関係団体の財政状況及び健全化判断比率'!B32)</f>
        <v>奄美市訪問看護特別会計（介護サービス）</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17</v>
      </c>
      <c r="BX38" s="598"/>
      <c r="BY38" s="599" t="str">
        <f>IF('各会計、関係団体の財政状況及び健全化判断比率'!B72="","",'各会計、関係団体の財政状況及び健全化判断比率'!B72)</f>
        <v>鹿児島県後期高齢者医療広域連合(特別会計)</v>
      </c>
      <c r="BZ38" s="599"/>
      <c r="CA38" s="599"/>
      <c r="CB38" s="599"/>
      <c r="CC38" s="599"/>
      <c r="CD38" s="599"/>
      <c r="CE38" s="599"/>
      <c r="CF38" s="599"/>
      <c r="CG38" s="599"/>
      <c r="CH38" s="599"/>
      <c r="CI38" s="599"/>
      <c r="CJ38" s="599"/>
      <c r="CK38" s="599"/>
      <c r="CL38" s="599"/>
      <c r="CM38" s="599"/>
      <c r="CN38" s="167"/>
      <c r="CO38" s="598">
        <f t="shared" si="3"/>
        <v>25</v>
      </c>
      <c r="CP38" s="598"/>
      <c r="CQ38" s="599" t="str">
        <f>IF('各会計、関係団体の財政状況及び健全化判断比率'!BS11="","",'各会計、関係団体の財政状況及び健全化判断比率'!BS11)</f>
        <v>名瀬中央青果</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f t="shared" si="4"/>
        <v>8</v>
      </c>
      <c r="V39" s="598"/>
      <c r="W39" s="599" t="str">
        <f>IF('各会計、関係団体の財政状況及び健全化判断比率'!B33="","",'各会計、関係団体の財政状況及び健全化判断比率'!B33)</f>
        <v>奄美市交通災害共済特別会計</v>
      </c>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18</v>
      </c>
      <c r="BX39" s="598"/>
      <c r="BY39" s="599" t="str">
        <f>IF('各会計、関係団体の財政状況及び健全化判断比率'!B73="","",'各会計、関係団体の財政状況及び健全化判断比率'!B73)</f>
        <v>大島地区衛生組合</v>
      </c>
      <c r="BZ39" s="599"/>
      <c r="CA39" s="599"/>
      <c r="CB39" s="599"/>
      <c r="CC39" s="599"/>
      <c r="CD39" s="599"/>
      <c r="CE39" s="599"/>
      <c r="CF39" s="599"/>
      <c r="CG39" s="599"/>
      <c r="CH39" s="599"/>
      <c r="CI39" s="599"/>
      <c r="CJ39" s="599"/>
      <c r="CK39" s="599"/>
      <c r="CL39" s="599"/>
      <c r="CM39" s="599"/>
      <c r="CN39" s="167"/>
      <c r="CO39" s="598">
        <f t="shared" si="3"/>
        <v>26</v>
      </c>
      <c r="CP39" s="598"/>
      <c r="CQ39" s="599" t="str">
        <f>IF('各会計、関係団体の財政状況及び健全化判断比率'!BS12="","",'各会計、関係団体の財政状況及び健全化判断比率'!BS12)</f>
        <v>日本エアコミューター</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19</v>
      </c>
      <c r="BX40" s="598"/>
      <c r="BY40" s="599" t="str">
        <f>IF('各会計、関係団体の財政状況及び健全化判断比率'!B74="","",'各会計、関係団体の財政状況及び健全化判断比率'!B74)</f>
        <v>大島地区消防組合</v>
      </c>
      <c r="BZ40" s="599"/>
      <c r="CA40" s="599"/>
      <c r="CB40" s="599"/>
      <c r="CC40" s="599"/>
      <c r="CD40" s="599"/>
      <c r="CE40" s="599"/>
      <c r="CF40" s="599"/>
      <c r="CG40" s="599"/>
      <c r="CH40" s="599"/>
      <c r="CI40" s="599"/>
      <c r="CJ40" s="599"/>
      <c r="CK40" s="599"/>
      <c r="CL40" s="599"/>
      <c r="CM40" s="599"/>
      <c r="CN40" s="167"/>
      <c r="CO40" s="598">
        <f t="shared" si="3"/>
        <v>27</v>
      </c>
      <c r="CP40" s="598"/>
      <c r="CQ40" s="599" t="str">
        <f>IF('各会計、関係団体の財政状況及び健全化判断比率'!BS13="","",'各会計、関係団体の財政状況及び健全化判断比率'!BS13)</f>
        <v>名瀬建設工事残土管理公社</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20</v>
      </c>
      <c r="BX41" s="598"/>
      <c r="BY41" s="599" t="str">
        <f>IF('各会計、関係団体の財政状況及び健全化判断比率'!B75="","",'各会計、関係団体の財政状況及び健全化判断比率'!B75)</f>
        <v>大島農業共済事務組合</v>
      </c>
      <c r="BZ41" s="599"/>
      <c r="CA41" s="599"/>
      <c r="CB41" s="599"/>
      <c r="CC41" s="599"/>
      <c r="CD41" s="599"/>
      <c r="CE41" s="599"/>
      <c r="CF41" s="599"/>
      <c r="CG41" s="599"/>
      <c r="CH41" s="599"/>
      <c r="CI41" s="599"/>
      <c r="CJ41" s="599"/>
      <c r="CK41" s="599"/>
      <c r="CL41" s="599"/>
      <c r="CM41" s="599"/>
      <c r="CN41" s="167"/>
      <c r="CO41" s="598">
        <f t="shared" si="3"/>
        <v>28</v>
      </c>
      <c r="CP41" s="598"/>
      <c r="CQ41" s="599" t="str">
        <f>IF('各会計、関係団体の財政状況及び健全化判断比率'!BS14="","",'各会計、関係団体の財政状況及び健全化判断比率'!BS14)</f>
        <v>マングローブ公社</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f t="shared" si="3"/>
        <v>29</v>
      </c>
      <c r="CP42" s="598"/>
      <c r="CQ42" s="599" t="str">
        <f>IF('各会計、関係団体の財政状況及び健全化判断比率'!BS15="","",'各会計、関係団体の財政状況及び健全化判断比率'!BS15)</f>
        <v>奄美大島風力発電</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f t="shared" si="3"/>
        <v>30</v>
      </c>
      <c r="CP43" s="598"/>
      <c r="CQ43" s="599" t="str">
        <f>IF('各会計、関係団体の財政状況及び健全化判断比率'!BS16="","",'各会計、関係団体の財政状況及び健全化判断比率'!BS16)</f>
        <v>奄美広域中小企業勤労者福祉サービスセンター</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SheetLayoutView="100" workbookViewId="0">
      <selection activeCell="J35" sqref="J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6" t="s">
        <v>529</v>
      </c>
      <c r="D34" s="1186"/>
      <c r="E34" s="1187"/>
      <c r="F34" s="32" t="s">
        <v>530</v>
      </c>
      <c r="G34" s="33" t="s">
        <v>531</v>
      </c>
      <c r="H34" s="33" t="s">
        <v>532</v>
      </c>
      <c r="I34" s="33" t="s">
        <v>533</v>
      </c>
      <c r="J34" s="34" t="s">
        <v>534</v>
      </c>
      <c r="K34" s="22"/>
      <c r="L34" s="22"/>
      <c r="M34" s="22"/>
      <c r="N34" s="22"/>
      <c r="O34" s="22"/>
      <c r="P34" s="22"/>
    </row>
    <row r="35" spans="1:16" ht="39" customHeight="1">
      <c r="A35" s="22"/>
      <c r="B35" s="35"/>
      <c r="C35" s="1180" t="s">
        <v>535</v>
      </c>
      <c r="D35" s="1181"/>
      <c r="E35" s="1182"/>
      <c r="F35" s="36">
        <v>9.67</v>
      </c>
      <c r="G35" s="37">
        <v>12.06</v>
      </c>
      <c r="H35" s="37">
        <v>13.38</v>
      </c>
      <c r="I35" s="37">
        <v>14.18</v>
      </c>
      <c r="J35" s="38">
        <v>15.55</v>
      </c>
      <c r="K35" s="22"/>
      <c r="L35" s="22"/>
      <c r="M35" s="22"/>
      <c r="N35" s="22"/>
      <c r="O35" s="22"/>
      <c r="P35" s="22"/>
    </row>
    <row r="36" spans="1:16" ht="39" customHeight="1">
      <c r="A36" s="22"/>
      <c r="B36" s="35"/>
      <c r="C36" s="1180" t="s">
        <v>536</v>
      </c>
      <c r="D36" s="1181"/>
      <c r="E36" s="1182"/>
      <c r="F36" s="36">
        <v>5.08</v>
      </c>
      <c r="G36" s="37">
        <v>7.07</v>
      </c>
      <c r="H36" s="37">
        <v>5.31</v>
      </c>
      <c r="I36" s="37">
        <v>6.21</v>
      </c>
      <c r="J36" s="38">
        <v>5.45</v>
      </c>
      <c r="K36" s="22"/>
      <c r="L36" s="22"/>
      <c r="M36" s="22"/>
      <c r="N36" s="22"/>
      <c r="O36" s="22"/>
      <c r="P36" s="22"/>
    </row>
    <row r="37" spans="1:16" ht="39" customHeight="1">
      <c r="A37" s="22"/>
      <c r="B37" s="35"/>
      <c r="C37" s="1180" t="s">
        <v>537</v>
      </c>
      <c r="D37" s="1181"/>
      <c r="E37" s="1182"/>
      <c r="F37" s="36">
        <v>0.26</v>
      </c>
      <c r="G37" s="37">
        <v>0.1</v>
      </c>
      <c r="H37" s="37">
        <v>0.2</v>
      </c>
      <c r="I37" s="37">
        <v>0.37</v>
      </c>
      <c r="J37" s="38">
        <v>0.62</v>
      </c>
      <c r="K37" s="22"/>
      <c r="L37" s="22"/>
      <c r="M37" s="22"/>
      <c r="N37" s="22"/>
      <c r="O37" s="22"/>
      <c r="P37" s="22"/>
    </row>
    <row r="38" spans="1:16" ht="39" customHeight="1">
      <c r="A38" s="22"/>
      <c r="B38" s="35"/>
      <c r="C38" s="1180" t="s">
        <v>538</v>
      </c>
      <c r="D38" s="1181"/>
      <c r="E38" s="1182"/>
      <c r="F38" s="36">
        <v>7.0000000000000007E-2</v>
      </c>
      <c r="G38" s="37">
        <v>0.09</v>
      </c>
      <c r="H38" s="37">
        <v>0.1</v>
      </c>
      <c r="I38" s="37">
        <v>7.0000000000000007E-2</v>
      </c>
      <c r="J38" s="38">
        <v>0.04</v>
      </c>
      <c r="K38" s="22"/>
      <c r="L38" s="22"/>
      <c r="M38" s="22"/>
      <c r="N38" s="22"/>
      <c r="O38" s="22"/>
      <c r="P38" s="22"/>
    </row>
    <row r="39" spans="1:16" ht="39" customHeight="1">
      <c r="A39" s="22"/>
      <c r="B39" s="35"/>
      <c r="C39" s="1180" t="s">
        <v>539</v>
      </c>
      <c r="D39" s="1181"/>
      <c r="E39" s="1182"/>
      <c r="F39" s="36">
        <v>0.02</v>
      </c>
      <c r="G39" s="37">
        <v>0.02</v>
      </c>
      <c r="H39" s="37">
        <v>0.02</v>
      </c>
      <c r="I39" s="37">
        <v>0.02</v>
      </c>
      <c r="J39" s="38">
        <v>0.02</v>
      </c>
      <c r="K39" s="22"/>
      <c r="L39" s="22"/>
      <c r="M39" s="22"/>
      <c r="N39" s="22"/>
      <c r="O39" s="22"/>
      <c r="P39" s="22"/>
    </row>
    <row r="40" spans="1:16" ht="39" customHeight="1">
      <c r="A40" s="22"/>
      <c r="B40" s="35"/>
      <c r="C40" s="1180" t="s">
        <v>540</v>
      </c>
      <c r="D40" s="1181"/>
      <c r="E40" s="1182"/>
      <c r="F40" s="36">
        <v>0</v>
      </c>
      <c r="G40" s="37">
        <v>0</v>
      </c>
      <c r="H40" s="37">
        <v>0.01</v>
      </c>
      <c r="I40" s="37">
        <v>0.01</v>
      </c>
      <c r="J40" s="38">
        <v>0.01</v>
      </c>
      <c r="K40" s="22"/>
      <c r="L40" s="22"/>
      <c r="M40" s="22"/>
      <c r="N40" s="22"/>
      <c r="O40" s="22"/>
      <c r="P40" s="22"/>
    </row>
    <row r="41" spans="1:16" ht="39" customHeight="1">
      <c r="A41" s="22"/>
      <c r="B41" s="35"/>
      <c r="C41" s="1180" t="s">
        <v>541</v>
      </c>
      <c r="D41" s="1181"/>
      <c r="E41" s="1182"/>
      <c r="F41" s="36">
        <v>0.01</v>
      </c>
      <c r="G41" s="37">
        <v>0</v>
      </c>
      <c r="H41" s="37">
        <v>0.01</v>
      </c>
      <c r="I41" s="37">
        <v>0</v>
      </c>
      <c r="J41" s="38">
        <v>0</v>
      </c>
      <c r="K41" s="22"/>
      <c r="L41" s="22"/>
      <c r="M41" s="22"/>
      <c r="N41" s="22"/>
      <c r="O41" s="22"/>
      <c r="P41" s="22"/>
    </row>
    <row r="42" spans="1:16" ht="39" customHeight="1">
      <c r="A42" s="22"/>
      <c r="B42" s="39"/>
      <c r="C42" s="1180" t="s">
        <v>542</v>
      </c>
      <c r="D42" s="1181"/>
      <c r="E42" s="1182"/>
      <c r="F42" s="36" t="s">
        <v>481</v>
      </c>
      <c r="G42" s="37" t="s">
        <v>481</v>
      </c>
      <c r="H42" s="37" t="s">
        <v>481</v>
      </c>
      <c r="I42" s="37" t="s">
        <v>481</v>
      </c>
      <c r="J42" s="38" t="s">
        <v>481</v>
      </c>
      <c r="K42" s="22"/>
      <c r="L42" s="22"/>
      <c r="M42" s="22"/>
      <c r="N42" s="22"/>
      <c r="O42" s="22"/>
      <c r="P42" s="22"/>
    </row>
    <row r="43" spans="1:16" ht="39" customHeight="1" thickBot="1">
      <c r="A43" s="22"/>
      <c r="B43" s="40"/>
      <c r="C43" s="1183" t="s">
        <v>543</v>
      </c>
      <c r="D43" s="1184"/>
      <c r="E43" s="1185"/>
      <c r="F43" s="41">
        <v>0.01</v>
      </c>
      <c r="G43" s="42">
        <v>0.01</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9" zoomScaleSheetLayoutView="55" workbookViewId="0">
      <selection activeCell="O45" sqref="O4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6" t="s">
        <v>11</v>
      </c>
      <c r="C45" s="1197"/>
      <c r="D45" s="58"/>
      <c r="E45" s="1202" t="s">
        <v>12</v>
      </c>
      <c r="F45" s="1202"/>
      <c r="G45" s="1202"/>
      <c r="H45" s="1202"/>
      <c r="I45" s="1202"/>
      <c r="J45" s="1203"/>
      <c r="K45" s="59">
        <v>4062</v>
      </c>
      <c r="L45" s="60">
        <v>3969</v>
      </c>
      <c r="M45" s="60">
        <v>3892</v>
      </c>
      <c r="N45" s="60">
        <v>3897</v>
      </c>
      <c r="O45" s="61">
        <v>3914</v>
      </c>
      <c r="P45" s="48"/>
      <c r="Q45" s="48"/>
      <c r="R45" s="48"/>
      <c r="S45" s="48"/>
      <c r="T45" s="48"/>
      <c r="U45" s="48"/>
    </row>
    <row r="46" spans="1:21" ht="30.75" customHeight="1">
      <c r="A46" s="48"/>
      <c r="B46" s="1198"/>
      <c r="C46" s="1199"/>
      <c r="D46" s="62"/>
      <c r="E46" s="1190" t="s">
        <v>13</v>
      </c>
      <c r="F46" s="1190"/>
      <c r="G46" s="1190"/>
      <c r="H46" s="1190"/>
      <c r="I46" s="1190"/>
      <c r="J46" s="1191"/>
      <c r="K46" s="63" t="s">
        <v>481</v>
      </c>
      <c r="L46" s="64" t="s">
        <v>481</v>
      </c>
      <c r="M46" s="64" t="s">
        <v>481</v>
      </c>
      <c r="N46" s="64" t="s">
        <v>481</v>
      </c>
      <c r="O46" s="65" t="s">
        <v>481</v>
      </c>
      <c r="P46" s="48"/>
      <c r="Q46" s="48"/>
      <c r="R46" s="48"/>
      <c r="S46" s="48"/>
      <c r="T46" s="48"/>
      <c r="U46" s="48"/>
    </row>
    <row r="47" spans="1:21" ht="30.75" customHeight="1">
      <c r="A47" s="48"/>
      <c r="B47" s="1198"/>
      <c r="C47" s="1199"/>
      <c r="D47" s="62"/>
      <c r="E47" s="1190" t="s">
        <v>14</v>
      </c>
      <c r="F47" s="1190"/>
      <c r="G47" s="1190"/>
      <c r="H47" s="1190"/>
      <c r="I47" s="1190"/>
      <c r="J47" s="1191"/>
      <c r="K47" s="63" t="s">
        <v>481</v>
      </c>
      <c r="L47" s="64" t="s">
        <v>481</v>
      </c>
      <c r="M47" s="64" t="s">
        <v>481</v>
      </c>
      <c r="N47" s="64" t="s">
        <v>481</v>
      </c>
      <c r="O47" s="65" t="s">
        <v>481</v>
      </c>
      <c r="P47" s="48"/>
      <c r="Q47" s="48"/>
      <c r="R47" s="48"/>
      <c r="S47" s="48"/>
      <c r="T47" s="48"/>
      <c r="U47" s="48"/>
    </row>
    <row r="48" spans="1:21" ht="30.75" customHeight="1">
      <c r="A48" s="48"/>
      <c r="B48" s="1198"/>
      <c r="C48" s="1199"/>
      <c r="D48" s="62"/>
      <c r="E48" s="1190" t="s">
        <v>15</v>
      </c>
      <c r="F48" s="1190"/>
      <c r="G48" s="1190"/>
      <c r="H48" s="1190"/>
      <c r="I48" s="1190"/>
      <c r="J48" s="1191"/>
      <c r="K48" s="63">
        <v>737</v>
      </c>
      <c r="L48" s="64">
        <v>732</v>
      </c>
      <c r="M48" s="64">
        <v>713</v>
      </c>
      <c r="N48" s="64">
        <v>700</v>
      </c>
      <c r="O48" s="65">
        <v>711</v>
      </c>
      <c r="P48" s="48"/>
      <c r="Q48" s="48"/>
      <c r="R48" s="48"/>
      <c r="S48" s="48"/>
      <c r="T48" s="48"/>
      <c r="U48" s="48"/>
    </row>
    <row r="49" spans="1:21" ht="30.75" customHeight="1">
      <c r="A49" s="48"/>
      <c r="B49" s="1198"/>
      <c r="C49" s="1199"/>
      <c r="D49" s="62"/>
      <c r="E49" s="1190" t="s">
        <v>16</v>
      </c>
      <c r="F49" s="1190"/>
      <c r="G49" s="1190"/>
      <c r="H49" s="1190"/>
      <c r="I49" s="1190"/>
      <c r="J49" s="1191"/>
      <c r="K49" s="63">
        <v>94</v>
      </c>
      <c r="L49" s="64">
        <v>94</v>
      </c>
      <c r="M49" s="64">
        <v>95</v>
      </c>
      <c r="N49" s="64">
        <v>78</v>
      </c>
      <c r="O49" s="65">
        <v>83</v>
      </c>
      <c r="P49" s="48"/>
      <c r="Q49" s="48"/>
      <c r="R49" s="48"/>
      <c r="S49" s="48"/>
      <c r="T49" s="48"/>
      <c r="U49" s="48"/>
    </row>
    <row r="50" spans="1:21" ht="30.75" customHeight="1">
      <c r="A50" s="48"/>
      <c r="B50" s="1198"/>
      <c r="C50" s="1199"/>
      <c r="D50" s="62"/>
      <c r="E50" s="1190" t="s">
        <v>17</v>
      </c>
      <c r="F50" s="1190"/>
      <c r="G50" s="1190"/>
      <c r="H50" s="1190"/>
      <c r="I50" s="1190"/>
      <c r="J50" s="1191"/>
      <c r="K50" s="63">
        <v>28</v>
      </c>
      <c r="L50" s="64">
        <v>27</v>
      </c>
      <c r="M50" s="64">
        <v>27</v>
      </c>
      <c r="N50" s="64">
        <v>0</v>
      </c>
      <c r="O50" s="65">
        <v>0</v>
      </c>
      <c r="P50" s="48"/>
      <c r="Q50" s="48"/>
      <c r="R50" s="48"/>
      <c r="S50" s="48"/>
      <c r="T50" s="48"/>
      <c r="U50" s="48"/>
    </row>
    <row r="51" spans="1:21" ht="30.75" customHeight="1">
      <c r="A51" s="48"/>
      <c r="B51" s="1200"/>
      <c r="C51" s="1201"/>
      <c r="D51" s="66"/>
      <c r="E51" s="1190" t="s">
        <v>18</v>
      </c>
      <c r="F51" s="1190"/>
      <c r="G51" s="1190"/>
      <c r="H51" s="1190"/>
      <c r="I51" s="1190"/>
      <c r="J51" s="1191"/>
      <c r="K51" s="63">
        <v>2</v>
      </c>
      <c r="L51" s="64">
        <v>1</v>
      </c>
      <c r="M51" s="64">
        <v>3</v>
      </c>
      <c r="N51" s="64">
        <v>3</v>
      </c>
      <c r="O51" s="65">
        <v>2</v>
      </c>
      <c r="P51" s="48"/>
      <c r="Q51" s="48"/>
      <c r="R51" s="48"/>
      <c r="S51" s="48"/>
      <c r="T51" s="48"/>
      <c r="U51" s="48"/>
    </row>
    <row r="52" spans="1:21" ht="30.75" customHeight="1">
      <c r="A52" s="48"/>
      <c r="B52" s="1188" t="s">
        <v>19</v>
      </c>
      <c r="C52" s="1189"/>
      <c r="D52" s="66"/>
      <c r="E52" s="1190" t="s">
        <v>20</v>
      </c>
      <c r="F52" s="1190"/>
      <c r="G52" s="1190"/>
      <c r="H52" s="1190"/>
      <c r="I52" s="1190"/>
      <c r="J52" s="1191"/>
      <c r="K52" s="63">
        <v>3323</v>
      </c>
      <c r="L52" s="64">
        <v>3354</v>
      </c>
      <c r="M52" s="64">
        <v>3475</v>
      </c>
      <c r="N52" s="64">
        <v>3423</v>
      </c>
      <c r="O52" s="65">
        <v>3439</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1600</v>
      </c>
      <c r="L53" s="69">
        <v>1469</v>
      </c>
      <c r="M53" s="69">
        <v>1255</v>
      </c>
      <c r="N53" s="69">
        <v>1255</v>
      </c>
      <c r="O53" s="70">
        <v>1271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1" zoomScaleSheetLayoutView="100" workbookViewId="0">
      <selection activeCell="K41" sqref="K4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04" t="s">
        <v>24</v>
      </c>
      <c r="C41" s="1205"/>
      <c r="D41" s="81"/>
      <c r="E41" s="1210" t="s">
        <v>25</v>
      </c>
      <c r="F41" s="1210"/>
      <c r="G41" s="1210"/>
      <c r="H41" s="1211"/>
      <c r="I41" s="82">
        <v>36697</v>
      </c>
      <c r="J41" s="83">
        <v>37351</v>
      </c>
      <c r="K41" s="83">
        <v>37112</v>
      </c>
      <c r="L41" s="83">
        <v>37197</v>
      </c>
      <c r="M41" s="84">
        <v>37701</v>
      </c>
    </row>
    <row r="42" spans="2:13" ht="27.75" customHeight="1">
      <c r="B42" s="1206"/>
      <c r="C42" s="1207"/>
      <c r="D42" s="85"/>
      <c r="E42" s="1212" t="s">
        <v>26</v>
      </c>
      <c r="F42" s="1212"/>
      <c r="G42" s="1212"/>
      <c r="H42" s="1213"/>
      <c r="I42" s="86">
        <v>57</v>
      </c>
      <c r="J42" s="87">
        <v>30</v>
      </c>
      <c r="K42" s="87">
        <v>3</v>
      </c>
      <c r="L42" s="87" t="s">
        <v>481</v>
      </c>
      <c r="M42" s="88" t="s">
        <v>481</v>
      </c>
    </row>
    <row r="43" spans="2:13" ht="27.75" customHeight="1">
      <c r="B43" s="1206"/>
      <c r="C43" s="1207"/>
      <c r="D43" s="85"/>
      <c r="E43" s="1212" t="s">
        <v>27</v>
      </c>
      <c r="F43" s="1212"/>
      <c r="G43" s="1212"/>
      <c r="H43" s="1213"/>
      <c r="I43" s="86">
        <v>8921</v>
      </c>
      <c r="J43" s="87">
        <v>9114</v>
      </c>
      <c r="K43" s="87">
        <v>8879</v>
      </c>
      <c r="L43" s="87">
        <v>8726</v>
      </c>
      <c r="M43" s="88">
        <v>9088</v>
      </c>
    </row>
    <row r="44" spans="2:13" ht="27.75" customHeight="1">
      <c r="B44" s="1206"/>
      <c r="C44" s="1207"/>
      <c r="D44" s="85"/>
      <c r="E44" s="1212" t="s">
        <v>28</v>
      </c>
      <c r="F44" s="1212"/>
      <c r="G44" s="1212"/>
      <c r="H44" s="1213"/>
      <c r="I44" s="86">
        <v>808</v>
      </c>
      <c r="J44" s="87">
        <v>663</v>
      </c>
      <c r="K44" s="87">
        <v>533</v>
      </c>
      <c r="L44" s="87">
        <v>464</v>
      </c>
      <c r="M44" s="88">
        <v>406</v>
      </c>
    </row>
    <row r="45" spans="2:13" ht="27.75" customHeight="1">
      <c r="B45" s="1206"/>
      <c r="C45" s="1207"/>
      <c r="D45" s="85"/>
      <c r="E45" s="1212" t="s">
        <v>29</v>
      </c>
      <c r="F45" s="1212"/>
      <c r="G45" s="1212"/>
      <c r="H45" s="1213"/>
      <c r="I45" s="86">
        <v>4831</v>
      </c>
      <c r="J45" s="87">
        <v>4546</v>
      </c>
      <c r="K45" s="87">
        <v>4112</v>
      </c>
      <c r="L45" s="87">
        <v>3716</v>
      </c>
      <c r="M45" s="88">
        <v>3704</v>
      </c>
    </row>
    <row r="46" spans="2:13" ht="27.75" customHeight="1">
      <c r="B46" s="1206"/>
      <c r="C46" s="1207"/>
      <c r="D46" s="89"/>
      <c r="E46" s="1212" t="s">
        <v>30</v>
      </c>
      <c r="F46" s="1212"/>
      <c r="G46" s="1212"/>
      <c r="H46" s="1213"/>
      <c r="I46" s="86">
        <v>44</v>
      </c>
      <c r="J46" s="87">
        <v>44</v>
      </c>
      <c r="K46" s="87">
        <v>44</v>
      </c>
      <c r="L46" s="87">
        <v>96</v>
      </c>
      <c r="M46" s="88">
        <v>472</v>
      </c>
    </row>
    <row r="47" spans="2:13" ht="27.75" customHeight="1">
      <c r="B47" s="1206"/>
      <c r="C47" s="1207"/>
      <c r="D47" s="90"/>
      <c r="E47" s="1214" t="s">
        <v>31</v>
      </c>
      <c r="F47" s="1215"/>
      <c r="G47" s="1215"/>
      <c r="H47" s="1216"/>
      <c r="I47" s="86" t="s">
        <v>481</v>
      </c>
      <c r="J47" s="87" t="s">
        <v>481</v>
      </c>
      <c r="K47" s="87" t="s">
        <v>481</v>
      </c>
      <c r="L47" s="87" t="s">
        <v>481</v>
      </c>
      <c r="M47" s="88" t="s">
        <v>481</v>
      </c>
    </row>
    <row r="48" spans="2:13" ht="27.75" customHeight="1">
      <c r="B48" s="1206"/>
      <c r="C48" s="1207"/>
      <c r="D48" s="85"/>
      <c r="E48" s="1212" t="s">
        <v>32</v>
      </c>
      <c r="F48" s="1212"/>
      <c r="G48" s="1212"/>
      <c r="H48" s="1213"/>
      <c r="I48" s="86" t="s">
        <v>481</v>
      </c>
      <c r="J48" s="87" t="s">
        <v>481</v>
      </c>
      <c r="K48" s="87" t="s">
        <v>481</v>
      </c>
      <c r="L48" s="87" t="s">
        <v>481</v>
      </c>
      <c r="M48" s="88" t="s">
        <v>481</v>
      </c>
    </row>
    <row r="49" spans="2:13" ht="27.75" customHeight="1">
      <c r="B49" s="1208"/>
      <c r="C49" s="1209"/>
      <c r="D49" s="85"/>
      <c r="E49" s="1212" t="s">
        <v>33</v>
      </c>
      <c r="F49" s="1212"/>
      <c r="G49" s="1212"/>
      <c r="H49" s="1213"/>
      <c r="I49" s="86">
        <v>1</v>
      </c>
      <c r="J49" s="87" t="s">
        <v>481</v>
      </c>
      <c r="K49" s="87">
        <v>1</v>
      </c>
      <c r="L49" s="87" t="s">
        <v>481</v>
      </c>
      <c r="M49" s="88" t="s">
        <v>481</v>
      </c>
    </row>
    <row r="50" spans="2:13" ht="27.75" customHeight="1">
      <c r="B50" s="1217" t="s">
        <v>34</v>
      </c>
      <c r="C50" s="1218"/>
      <c r="D50" s="91"/>
      <c r="E50" s="1212" t="s">
        <v>35</v>
      </c>
      <c r="F50" s="1212"/>
      <c r="G50" s="1212"/>
      <c r="H50" s="1213"/>
      <c r="I50" s="86">
        <v>5465</v>
      </c>
      <c r="J50" s="87">
        <v>6407</v>
      </c>
      <c r="K50" s="87">
        <v>7728</v>
      </c>
      <c r="L50" s="87">
        <v>9337</v>
      </c>
      <c r="M50" s="88">
        <v>10798</v>
      </c>
    </row>
    <row r="51" spans="2:13" ht="27.75" customHeight="1">
      <c r="B51" s="1206"/>
      <c r="C51" s="1207"/>
      <c r="D51" s="85"/>
      <c r="E51" s="1212" t="s">
        <v>36</v>
      </c>
      <c r="F51" s="1212"/>
      <c r="G51" s="1212"/>
      <c r="H51" s="1213"/>
      <c r="I51" s="86">
        <v>1880</v>
      </c>
      <c r="J51" s="87">
        <v>1870</v>
      </c>
      <c r="K51" s="87">
        <v>1697</v>
      </c>
      <c r="L51" s="87">
        <v>1509</v>
      </c>
      <c r="M51" s="88">
        <v>1424</v>
      </c>
    </row>
    <row r="52" spans="2:13" ht="27.75" customHeight="1">
      <c r="B52" s="1208"/>
      <c r="C52" s="1209"/>
      <c r="D52" s="85"/>
      <c r="E52" s="1212" t="s">
        <v>37</v>
      </c>
      <c r="F52" s="1212"/>
      <c r="G52" s="1212"/>
      <c r="H52" s="1213"/>
      <c r="I52" s="86">
        <v>32600</v>
      </c>
      <c r="J52" s="87">
        <v>33291</v>
      </c>
      <c r="K52" s="87">
        <v>33248</v>
      </c>
      <c r="L52" s="87">
        <v>33659</v>
      </c>
      <c r="M52" s="88">
        <v>31989</v>
      </c>
    </row>
    <row r="53" spans="2:13" ht="27.75" customHeight="1" thickBot="1">
      <c r="B53" s="1219" t="s">
        <v>21</v>
      </c>
      <c r="C53" s="1220"/>
      <c r="D53" s="92"/>
      <c r="E53" s="1221" t="s">
        <v>38</v>
      </c>
      <c r="F53" s="1221"/>
      <c r="G53" s="1221"/>
      <c r="H53" s="1222"/>
      <c r="I53" s="93">
        <v>11415</v>
      </c>
      <c r="J53" s="94">
        <v>10179</v>
      </c>
      <c r="K53" s="94">
        <v>8011</v>
      </c>
      <c r="L53" s="94">
        <v>5694</v>
      </c>
      <c r="M53" s="95">
        <v>7160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569</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569</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570</v>
      </c>
      <c r="C41" s="248"/>
      <c r="D41" s="248"/>
      <c r="E41" s="248"/>
      <c r="F41" s="248"/>
      <c r="G41" s="248"/>
      <c r="H41" s="248"/>
      <c r="I41" s="248"/>
      <c r="J41" s="248"/>
      <c r="K41" s="248"/>
      <c r="L41" s="248"/>
      <c r="M41" s="248"/>
      <c r="N41" s="248"/>
      <c r="O41" s="248"/>
      <c r="P41" s="249"/>
    </row>
    <row r="42" spans="2:17">
      <c r="B42" s="250"/>
      <c r="C42" s="246"/>
      <c r="D42" s="246"/>
      <c r="E42" s="246"/>
      <c r="F42" s="246"/>
      <c r="G42" s="353" t="s">
        <v>571</v>
      </c>
      <c r="I42" s="354"/>
      <c r="J42" s="354"/>
      <c r="K42" s="354"/>
      <c r="L42" s="246"/>
      <c r="M42" s="246"/>
      <c r="N42" s="246"/>
      <c r="O42" s="246"/>
    </row>
    <row r="43" spans="2:17">
      <c r="B43" s="250"/>
      <c r="C43" s="246"/>
      <c r="D43" s="246"/>
      <c r="E43" s="246"/>
      <c r="F43" s="246"/>
      <c r="G43" s="1235"/>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572</v>
      </c>
    </row>
    <row r="50" spans="1:17">
      <c r="B50" s="250"/>
      <c r="C50" s="246"/>
      <c r="D50" s="246"/>
      <c r="E50" s="246"/>
      <c r="F50" s="246"/>
      <c r="G50" s="1244"/>
      <c r="H50" s="1245"/>
      <c r="I50" s="1245"/>
      <c r="J50" s="1246"/>
      <c r="K50" s="356" t="s">
        <v>521</v>
      </c>
      <c r="L50" s="356" t="s">
        <v>522</v>
      </c>
      <c r="M50" s="356" t="s">
        <v>523</v>
      </c>
      <c r="N50" s="356" t="s">
        <v>524</v>
      </c>
      <c r="O50" s="356" t="s">
        <v>525</v>
      </c>
    </row>
    <row r="51" spans="1:17">
      <c r="B51" s="250"/>
      <c r="C51" s="246"/>
      <c r="D51" s="246"/>
      <c r="E51" s="246"/>
      <c r="F51" s="246"/>
      <c r="G51" s="1247" t="s">
        <v>573</v>
      </c>
      <c r="H51" s="1248"/>
      <c r="I51" s="1253" t="s">
        <v>574</v>
      </c>
      <c r="J51" s="1253"/>
      <c r="K51" s="1257"/>
      <c r="L51" s="1257"/>
      <c r="M51" s="1257"/>
      <c r="N51" s="1257"/>
      <c r="O51" s="1257"/>
    </row>
    <row r="52" spans="1:17">
      <c r="B52" s="250"/>
      <c r="C52" s="246"/>
      <c r="D52" s="246"/>
      <c r="E52" s="246"/>
      <c r="F52" s="246"/>
      <c r="G52" s="1249"/>
      <c r="H52" s="1250"/>
      <c r="I52" s="1254"/>
      <c r="J52" s="1254"/>
      <c r="K52" s="1223"/>
      <c r="L52" s="1223"/>
      <c r="M52" s="1223"/>
      <c r="N52" s="1223"/>
      <c r="O52" s="1223"/>
    </row>
    <row r="53" spans="1:17">
      <c r="A53" s="357"/>
      <c r="B53" s="250"/>
      <c r="C53" s="246"/>
      <c r="D53" s="246"/>
      <c r="E53" s="246"/>
      <c r="F53" s="246"/>
      <c r="G53" s="1249"/>
      <c r="H53" s="1250"/>
      <c r="I53" s="1233" t="s">
        <v>575</v>
      </c>
      <c r="J53" s="1233"/>
      <c r="K53" s="1258"/>
      <c r="L53" s="1258"/>
      <c r="M53" s="1258"/>
      <c r="N53" s="1258"/>
      <c r="O53" s="1258"/>
    </row>
    <row r="54" spans="1:17">
      <c r="A54" s="357"/>
      <c r="B54" s="250"/>
      <c r="C54" s="246"/>
      <c r="D54" s="246"/>
      <c r="E54" s="246"/>
      <c r="F54" s="246"/>
      <c r="G54" s="1251"/>
      <c r="H54" s="1252"/>
      <c r="I54" s="1233"/>
      <c r="J54" s="1233"/>
      <c r="K54" s="1256"/>
      <c r="L54" s="1256"/>
      <c r="M54" s="1256"/>
      <c r="N54" s="1256"/>
      <c r="O54" s="1256"/>
    </row>
    <row r="55" spans="1:17">
      <c r="A55" s="357"/>
      <c r="B55" s="250"/>
      <c r="C55" s="246"/>
      <c r="D55" s="246"/>
      <c r="E55" s="246"/>
      <c r="F55" s="246"/>
      <c r="G55" s="1227" t="s">
        <v>576</v>
      </c>
      <c r="H55" s="1228"/>
      <c r="I55" s="1233" t="s">
        <v>574</v>
      </c>
      <c r="J55" s="1233"/>
      <c r="K55" s="1257"/>
      <c r="L55" s="1257"/>
      <c r="M55" s="1257"/>
      <c r="N55" s="1257"/>
      <c r="O55" s="1257"/>
    </row>
    <row r="56" spans="1:17">
      <c r="A56" s="357"/>
      <c r="B56" s="250"/>
      <c r="C56" s="246"/>
      <c r="D56" s="246"/>
      <c r="E56" s="246"/>
      <c r="F56" s="246"/>
      <c r="G56" s="1229"/>
      <c r="H56" s="1230"/>
      <c r="I56" s="1233"/>
      <c r="J56" s="1233"/>
      <c r="K56" s="1223"/>
      <c r="L56" s="1223"/>
      <c r="M56" s="1223"/>
      <c r="N56" s="1223"/>
      <c r="O56" s="1223"/>
    </row>
    <row r="57" spans="1:17" s="357" customFormat="1">
      <c r="B57" s="358"/>
      <c r="C57" s="354"/>
      <c r="D57" s="354"/>
      <c r="E57" s="354"/>
      <c r="F57" s="354"/>
      <c r="G57" s="1229"/>
      <c r="H57" s="1230"/>
      <c r="I57" s="1225" t="s">
        <v>575</v>
      </c>
      <c r="J57" s="1225"/>
      <c r="K57" s="1258"/>
      <c r="L57" s="1258"/>
      <c r="M57" s="1258"/>
      <c r="N57" s="1258"/>
      <c r="O57" s="1258"/>
      <c r="P57" s="359"/>
      <c r="Q57" s="358"/>
    </row>
    <row r="58" spans="1:17" s="357" customFormat="1">
      <c r="A58" s="245"/>
      <c r="B58" s="358"/>
      <c r="C58" s="354"/>
      <c r="D58" s="354"/>
      <c r="E58" s="354"/>
      <c r="F58" s="354"/>
      <c r="G58" s="1231"/>
      <c r="H58" s="1232"/>
      <c r="I58" s="1225"/>
      <c r="J58" s="1225"/>
      <c r="K58" s="1256"/>
      <c r="L58" s="1256"/>
      <c r="M58" s="1256"/>
      <c r="N58" s="1256"/>
      <c r="O58" s="125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577</v>
      </c>
      <c r="C63" s="246"/>
      <c r="D63" s="246"/>
      <c r="E63" s="246"/>
      <c r="F63" s="246"/>
      <c r="G63" s="246"/>
      <c r="H63" s="246"/>
      <c r="I63" s="246"/>
      <c r="J63" s="246"/>
      <c r="K63" s="246"/>
      <c r="L63" s="246"/>
      <c r="M63" s="246"/>
      <c r="N63" s="246"/>
      <c r="O63" s="246"/>
    </row>
    <row r="64" spans="1:17">
      <c r="B64" s="250"/>
      <c r="C64" s="246"/>
      <c r="D64" s="246"/>
      <c r="E64" s="246"/>
      <c r="F64" s="246"/>
      <c r="G64" s="353" t="s">
        <v>571</v>
      </c>
      <c r="I64" s="354"/>
      <c r="J64" s="354"/>
      <c r="K64" s="354"/>
      <c r="L64" s="246"/>
      <c r="M64" s="246"/>
      <c r="N64" s="246"/>
      <c r="O64" s="246"/>
    </row>
    <row r="65" spans="2:30">
      <c r="B65" s="250"/>
      <c r="C65" s="246"/>
      <c r="D65" s="246"/>
      <c r="E65" s="246"/>
      <c r="F65" s="246"/>
      <c r="G65" s="1235" t="s">
        <v>580</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578</v>
      </c>
      <c r="I71" s="370"/>
      <c r="J71" s="366"/>
      <c r="K71" s="366"/>
      <c r="L71" s="367"/>
      <c r="M71" s="366"/>
      <c r="N71" s="367"/>
      <c r="O71" s="368"/>
    </row>
    <row r="72" spans="2:30">
      <c r="B72" s="250"/>
      <c r="C72" s="246"/>
      <c r="D72" s="246"/>
      <c r="E72" s="246"/>
      <c r="F72" s="246"/>
      <c r="G72" s="1244"/>
      <c r="H72" s="1245"/>
      <c r="I72" s="1245"/>
      <c r="J72" s="1246"/>
      <c r="K72" s="356" t="s">
        <v>521</v>
      </c>
      <c r="L72" s="356" t="s">
        <v>522</v>
      </c>
      <c r="M72" s="356" t="s">
        <v>523</v>
      </c>
      <c r="N72" s="356" t="s">
        <v>524</v>
      </c>
      <c r="O72" s="356" t="s">
        <v>525</v>
      </c>
    </row>
    <row r="73" spans="2:30">
      <c r="B73" s="250"/>
      <c r="C73" s="246"/>
      <c r="D73" s="246"/>
      <c r="E73" s="246"/>
      <c r="F73" s="246"/>
      <c r="G73" s="1247" t="s">
        <v>573</v>
      </c>
      <c r="H73" s="1248"/>
      <c r="I73" s="1253" t="s">
        <v>574</v>
      </c>
      <c r="J73" s="1253"/>
      <c r="K73" s="1234">
        <v>82.1</v>
      </c>
      <c r="L73" s="1234">
        <v>73.2</v>
      </c>
      <c r="M73" s="1223">
        <v>57.8</v>
      </c>
      <c r="N73" s="1223">
        <v>40.700000000000003</v>
      </c>
      <c r="O73" s="1223">
        <v>51.9</v>
      </c>
      <c r="S73" s="245">
        <v>9.9</v>
      </c>
    </row>
    <row r="74" spans="2:30">
      <c r="B74" s="250"/>
      <c r="C74" s="246"/>
      <c r="D74" s="246"/>
      <c r="E74" s="246"/>
      <c r="F74" s="246"/>
      <c r="G74" s="1249"/>
      <c r="H74" s="1250"/>
      <c r="I74" s="1254"/>
      <c r="J74" s="1254"/>
      <c r="K74" s="1234"/>
      <c r="L74" s="1234"/>
      <c r="M74" s="1223"/>
      <c r="N74" s="1223"/>
      <c r="O74" s="1223"/>
    </row>
    <row r="75" spans="2:30">
      <c r="B75" s="250"/>
      <c r="C75" s="246"/>
      <c r="D75" s="246"/>
      <c r="E75" s="246"/>
      <c r="F75" s="246"/>
      <c r="G75" s="1249"/>
      <c r="H75" s="1250"/>
      <c r="I75" s="1233" t="s">
        <v>579</v>
      </c>
      <c r="J75" s="1233"/>
      <c r="K75" s="1255">
        <v>11.9</v>
      </c>
      <c r="L75" s="1255">
        <v>11.4</v>
      </c>
      <c r="M75" s="1255">
        <v>10.3</v>
      </c>
      <c r="N75" s="1255">
        <v>9.5</v>
      </c>
      <c r="O75" s="1255">
        <v>9</v>
      </c>
      <c r="U75" s="245">
        <v>81.2</v>
      </c>
      <c r="W75" s="245">
        <v>87.2</v>
      </c>
      <c r="Y75" s="245">
        <v>99.8</v>
      </c>
      <c r="AA75" s="245">
        <v>109.5</v>
      </c>
      <c r="AC75" s="245">
        <v>115.2</v>
      </c>
    </row>
    <row r="76" spans="2:30">
      <c r="B76" s="250"/>
      <c r="C76" s="246"/>
      <c r="D76" s="246"/>
      <c r="E76" s="246"/>
      <c r="F76" s="246"/>
      <c r="G76" s="1251"/>
      <c r="H76" s="1252"/>
      <c r="I76" s="1233"/>
      <c r="J76" s="1233"/>
      <c r="K76" s="1256"/>
      <c r="L76" s="1256"/>
      <c r="M76" s="1256"/>
      <c r="N76" s="1256"/>
      <c r="O76" s="1256"/>
    </row>
    <row r="77" spans="2:30">
      <c r="B77" s="250"/>
      <c r="C77" s="246"/>
      <c r="D77" s="246"/>
      <c r="E77" s="246"/>
      <c r="F77" s="246"/>
      <c r="G77" s="1227" t="s">
        <v>576</v>
      </c>
      <c r="H77" s="1228"/>
      <c r="I77" s="1233" t="s">
        <v>574</v>
      </c>
      <c r="J77" s="1233"/>
      <c r="K77" s="1234">
        <v>85.8</v>
      </c>
      <c r="L77" s="1234">
        <v>76.599999999999994</v>
      </c>
      <c r="M77" s="1223">
        <v>60.9</v>
      </c>
      <c r="N77" s="1223">
        <v>41.5</v>
      </c>
      <c r="O77" s="1223">
        <v>36.6</v>
      </c>
      <c r="R77" s="245">
        <v>12.3</v>
      </c>
      <c r="T77" s="245">
        <v>11.1</v>
      </c>
    </row>
    <row r="78" spans="2:30">
      <c r="B78" s="250"/>
      <c r="C78" s="246"/>
      <c r="D78" s="246"/>
      <c r="E78" s="246"/>
      <c r="F78" s="246"/>
      <c r="G78" s="1229"/>
      <c r="H78" s="1230"/>
      <c r="I78" s="1233"/>
      <c r="J78" s="1233"/>
      <c r="K78" s="1234"/>
      <c r="L78" s="1234"/>
      <c r="M78" s="1223"/>
      <c r="N78" s="1223"/>
      <c r="O78" s="1223"/>
    </row>
    <row r="79" spans="2:30">
      <c r="B79" s="250"/>
      <c r="C79" s="246"/>
      <c r="D79" s="246"/>
      <c r="E79" s="246"/>
      <c r="F79" s="246"/>
      <c r="G79" s="1229"/>
      <c r="H79" s="1230"/>
      <c r="I79" s="1224" t="s">
        <v>579</v>
      </c>
      <c r="J79" s="1225"/>
      <c r="K79" s="1226">
        <v>13.4</v>
      </c>
      <c r="L79" s="1226">
        <v>13.2</v>
      </c>
      <c r="M79" s="1226">
        <v>12.6</v>
      </c>
      <c r="N79" s="1226">
        <v>9.6</v>
      </c>
      <c r="O79" s="1226">
        <v>9.1999999999999993</v>
      </c>
      <c r="V79" s="245">
        <v>53.5</v>
      </c>
      <c r="X79" s="245">
        <v>48.2</v>
      </c>
      <c r="Z79" s="245">
        <v>34.200000000000003</v>
      </c>
      <c r="AB79" s="245">
        <v>30.3</v>
      </c>
      <c r="AD79" s="245">
        <v>28.9</v>
      </c>
    </row>
    <row r="80" spans="2:30">
      <c r="B80" s="250"/>
      <c r="C80" s="246"/>
      <c r="D80" s="246"/>
      <c r="E80" s="246"/>
      <c r="F80" s="246"/>
      <c r="G80" s="1231"/>
      <c r="H80" s="1232"/>
      <c r="I80" s="1225"/>
      <c r="J80" s="1225"/>
      <c r="K80" s="1226"/>
      <c r="L80" s="1226"/>
      <c r="M80" s="1226"/>
      <c r="N80" s="1226"/>
      <c r="O80" s="122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520</v>
      </c>
      <c r="G2" s="113"/>
      <c r="H2" s="114"/>
    </row>
    <row r="3" spans="1:8">
      <c r="A3" s="110" t="s">
        <v>513</v>
      </c>
      <c r="B3" s="115"/>
      <c r="C3" s="116"/>
      <c r="D3" s="117">
        <v>100034</v>
      </c>
      <c r="E3" s="118"/>
      <c r="F3" s="119">
        <v>62524</v>
      </c>
      <c r="G3" s="120"/>
      <c r="H3" s="121"/>
    </row>
    <row r="4" spans="1:8">
      <c r="A4" s="122"/>
      <c r="B4" s="123"/>
      <c r="C4" s="124"/>
      <c r="D4" s="125">
        <v>29210</v>
      </c>
      <c r="E4" s="126"/>
      <c r="F4" s="127">
        <v>27569</v>
      </c>
      <c r="G4" s="128"/>
      <c r="H4" s="129"/>
    </row>
    <row r="5" spans="1:8">
      <c r="A5" s="110" t="s">
        <v>515</v>
      </c>
      <c r="B5" s="115"/>
      <c r="C5" s="116"/>
      <c r="D5" s="117">
        <v>103768</v>
      </c>
      <c r="E5" s="118"/>
      <c r="F5" s="119">
        <v>80149</v>
      </c>
      <c r="G5" s="120"/>
      <c r="H5" s="121"/>
    </row>
    <row r="6" spans="1:8">
      <c r="A6" s="122"/>
      <c r="B6" s="123"/>
      <c r="C6" s="124"/>
      <c r="D6" s="125">
        <v>37743</v>
      </c>
      <c r="E6" s="126"/>
      <c r="F6" s="127">
        <v>38398</v>
      </c>
      <c r="G6" s="128"/>
      <c r="H6" s="129"/>
    </row>
    <row r="7" spans="1:8">
      <c r="A7" s="110" t="s">
        <v>516</v>
      </c>
      <c r="B7" s="115"/>
      <c r="C7" s="116"/>
      <c r="D7" s="117">
        <v>87463</v>
      </c>
      <c r="E7" s="118"/>
      <c r="F7" s="119">
        <v>57697</v>
      </c>
      <c r="G7" s="120"/>
      <c r="H7" s="121"/>
    </row>
    <row r="8" spans="1:8">
      <c r="A8" s="122"/>
      <c r="B8" s="123"/>
      <c r="C8" s="124"/>
      <c r="D8" s="125">
        <v>26865</v>
      </c>
      <c r="E8" s="126"/>
      <c r="F8" s="127">
        <v>26743</v>
      </c>
      <c r="G8" s="128"/>
      <c r="H8" s="129"/>
    </row>
    <row r="9" spans="1:8">
      <c r="A9" s="110" t="s">
        <v>517</v>
      </c>
      <c r="B9" s="115"/>
      <c r="C9" s="116"/>
      <c r="D9" s="117">
        <v>89478</v>
      </c>
      <c r="E9" s="118"/>
      <c r="F9" s="119">
        <v>63727</v>
      </c>
      <c r="G9" s="120"/>
      <c r="H9" s="121"/>
    </row>
    <row r="10" spans="1:8">
      <c r="A10" s="122"/>
      <c r="B10" s="123"/>
      <c r="C10" s="124"/>
      <c r="D10" s="125">
        <v>18105</v>
      </c>
      <c r="E10" s="126"/>
      <c r="F10" s="127">
        <v>34577</v>
      </c>
      <c r="G10" s="128"/>
      <c r="H10" s="129"/>
    </row>
    <row r="11" spans="1:8">
      <c r="A11" s="110" t="s">
        <v>518</v>
      </c>
      <c r="B11" s="115"/>
      <c r="C11" s="116"/>
      <c r="D11" s="117">
        <v>88661</v>
      </c>
      <c r="E11" s="118"/>
      <c r="F11" s="119">
        <v>66954</v>
      </c>
      <c r="G11" s="120"/>
      <c r="H11" s="121"/>
    </row>
    <row r="12" spans="1:8">
      <c r="A12" s="122"/>
      <c r="B12" s="123"/>
      <c r="C12" s="130"/>
      <c r="D12" s="125">
        <v>43316</v>
      </c>
      <c r="E12" s="126"/>
      <c r="F12" s="127">
        <v>37305</v>
      </c>
      <c r="G12" s="128"/>
      <c r="H12" s="129"/>
    </row>
    <row r="13" spans="1:8">
      <c r="A13" s="110"/>
      <c r="B13" s="115"/>
      <c r="C13" s="131"/>
      <c r="D13" s="132">
        <v>93881</v>
      </c>
      <c r="E13" s="133"/>
      <c r="F13" s="134">
        <v>66210</v>
      </c>
      <c r="G13" s="135"/>
      <c r="H13" s="121"/>
    </row>
    <row r="14" spans="1:8">
      <c r="A14" s="122"/>
      <c r="B14" s="123"/>
      <c r="C14" s="124"/>
      <c r="D14" s="125">
        <v>31048</v>
      </c>
      <c r="E14" s="126"/>
      <c r="F14" s="127">
        <v>32918</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5.09</v>
      </c>
      <c r="C19" s="136">
        <f>ROUND(VALUE(SUBSTITUTE(実質収支比率等に係る経年分析!G$48,"▲","-")),2)</f>
        <v>7.08</v>
      </c>
      <c r="D19" s="136">
        <f>ROUND(VALUE(SUBSTITUTE(実質収支比率等に係る経年分析!H$48,"▲","-")),2)</f>
        <v>5.31</v>
      </c>
      <c r="E19" s="136">
        <f>ROUND(VALUE(SUBSTITUTE(実質収支比率等に係る経年分析!I$48,"▲","-")),2)</f>
        <v>6.22</v>
      </c>
      <c r="F19" s="136">
        <f>ROUND(VALUE(SUBSTITUTE(実質収支比率等に係る経年分析!J$48,"▲","-")),2)</f>
        <v>5.46</v>
      </c>
    </row>
    <row r="20" spans="1:11">
      <c r="A20" s="136" t="s">
        <v>43</v>
      </c>
      <c r="B20" s="136">
        <f>ROUND(VALUE(SUBSTITUTE(実質収支比率等に係る経年分析!F$47,"▲","-")),2)</f>
        <v>8.48</v>
      </c>
      <c r="C20" s="136">
        <f>ROUND(VALUE(SUBSTITUTE(実質収支比率等に係る経年分析!G$47,"▲","-")),2)</f>
        <v>13.59</v>
      </c>
      <c r="D20" s="136">
        <f>ROUND(VALUE(SUBSTITUTE(実質収支比率等に係る経年分析!H$47,"▲","-")),2)</f>
        <v>17.62</v>
      </c>
      <c r="E20" s="136">
        <f>ROUND(VALUE(SUBSTITUTE(実質収支比率等に係る経年分析!I$47,"▲","-")),2)</f>
        <v>20.260000000000002</v>
      </c>
      <c r="F20" s="136">
        <f>ROUND(VALUE(SUBSTITUTE(実質収支比率等に係る経年分析!J$47,"▲","-")),2)</f>
        <v>23.14</v>
      </c>
    </row>
    <row r="21" spans="1:11">
      <c r="A21" s="136" t="s">
        <v>44</v>
      </c>
      <c r="B21" s="136">
        <f>IF(ISNUMBER(VALUE(SUBSTITUTE(実質収支比率等に係る経年分析!F$49,"▲","-"))),ROUND(VALUE(SUBSTITUTE(実質収支比率等に係る経年分析!F$49,"▲","-")),2),NA())</f>
        <v>-1.05</v>
      </c>
      <c r="C21" s="136">
        <f>IF(ISNUMBER(VALUE(SUBSTITUTE(実質収支比率等に係る経年分析!G$49,"▲","-"))),ROUND(VALUE(SUBSTITUTE(実質収支比率等に係る経年分析!G$49,"▲","-")),2),NA())</f>
        <v>4.67</v>
      </c>
      <c r="D21" s="136">
        <f>IF(ISNUMBER(VALUE(SUBSTITUTE(実質収支比率等に係る経年分析!H$49,"▲","-"))),ROUND(VALUE(SUBSTITUTE(実質収支比率等に係る経年分析!H$49,"▲","-")),2),NA())</f>
        <v>-0.86</v>
      </c>
      <c r="E21" s="136">
        <f>IF(ISNUMBER(VALUE(SUBSTITUTE(実質収支比率等に係る経年分析!I$49,"▲","-"))),ROUND(VALUE(SUBSTITUTE(実質収支比率等に係る経年分析!I$49,"▲","-")),2),NA())</f>
        <v>0.94</v>
      </c>
      <c r="F21" s="136">
        <f>IF(ISNUMBER(VALUE(SUBSTITUTE(実質収支比率等に係る経年分析!J$49,"▲","-"))),ROUND(VALUE(SUBSTITUTE(実質収支比率等に係る経年分析!J$49,"▲","-")),2),NA())</f>
        <v>-1.4</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奄美市後期高齢者医療特別会計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奄美市交通災害共済特別会計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c r="A31" s="137" t="str">
        <f>IF(連結実質赤字比率に係る赤字・黒字の構成分析!C$39="",NA(),連結実質赤字比率に係る赤字・黒字の構成分析!C$39)</f>
        <v>奄美市公共下水道事業特別会計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c r="A32" s="137" t="str">
        <f>IF(連結実質赤字比率に係る赤字・黒字の構成分析!C$38="",NA(),連結実質赤字比率に係る赤字・黒字の構成分析!C$38)</f>
        <v>奄美市ふるさと創生人材育成資金特別会計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7.0000000000000007E-2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7.0000000000000007E-2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0.04</v>
      </c>
    </row>
    <row r="33" spans="1:16">
      <c r="A33" s="137" t="str">
        <f>IF(連結実質赤字比率に係る赤字・黒字の構成分析!C$37="",NA(),連結実質赤字比率に係る赤字・黒字の構成分析!C$37)</f>
        <v>奄美市介護保険事業特別会計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0.62</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5.08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7.07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5.31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6.21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5.45</v>
      </c>
    </row>
    <row r="35" spans="1:16">
      <c r="A35" s="137" t="str">
        <f>IF(連結実質赤字比率に係る赤字・黒字の構成分析!C$35="",NA(),連結実質赤字比率に係る赤字・黒字の構成分析!C$35)</f>
        <v>奄美市水道事業会計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9.67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12.06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13.38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14.18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15.55</v>
      </c>
    </row>
    <row r="36" spans="1:16">
      <c r="A36" s="137" t="str">
        <f>IF(連結実質赤字比率に係る赤字・黒字の構成分析!C$34="",NA(),連結実質赤字比率に係る赤字・黒字の構成分析!C$34)</f>
        <v>奄美市国民健康保険事業特別会計</v>
      </c>
      <c r="B36" s="137">
        <f>IF(ROUND(VALUE(SUBSTITUTE(連結実質赤字比率に係る赤字・黒字の構成分析!F$34,"▲", "-")), 2) &lt; 0, ABS(ROUND(VALUE(SUBSTITUTE(連結実質赤字比率に係る赤字・黒字の構成分析!F$34,"▲", "-")), 2)), NA())</f>
        <v>3.98</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3.94</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4.71</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4.42</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3.35</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3323</v>
      </c>
      <c r="E42" s="138"/>
      <c r="F42" s="138"/>
      <c r="G42" s="138">
        <f>'実質公債費比率（分子）の構造'!L$52</f>
        <v>3354</v>
      </c>
      <c r="H42" s="138"/>
      <c r="I42" s="138"/>
      <c r="J42" s="138">
        <f>'実質公債費比率（分子）の構造'!M$52</f>
        <v>3475</v>
      </c>
      <c r="K42" s="138"/>
      <c r="L42" s="138"/>
      <c r="M42" s="138">
        <f>'実質公債費比率（分子）の構造'!N$52</f>
        <v>3423</v>
      </c>
      <c r="N42" s="138"/>
      <c r="O42" s="138"/>
      <c r="P42" s="138">
        <f>'実質公債費比率（分子）の構造'!O$52</f>
        <v>3439</v>
      </c>
    </row>
    <row r="43" spans="1:16">
      <c r="A43" s="138" t="s">
        <v>52</v>
      </c>
      <c r="B43" s="138">
        <f>'実質公債費比率（分子）の構造'!K$51</f>
        <v>2</v>
      </c>
      <c r="C43" s="138"/>
      <c r="D43" s="138"/>
      <c r="E43" s="138">
        <f>'実質公債費比率（分子）の構造'!L$51</f>
        <v>1</v>
      </c>
      <c r="F43" s="138"/>
      <c r="G43" s="138"/>
      <c r="H43" s="138">
        <f>'実質公債費比率（分子）の構造'!M$51</f>
        <v>3</v>
      </c>
      <c r="I43" s="138"/>
      <c r="J43" s="138"/>
      <c r="K43" s="138">
        <f>'実質公債費比率（分子）の構造'!N$51</f>
        <v>3</v>
      </c>
      <c r="L43" s="138"/>
      <c r="M43" s="138"/>
      <c r="N43" s="138">
        <f>'実質公債費比率（分子）の構造'!O$51</f>
        <v>2</v>
      </c>
      <c r="O43" s="138"/>
      <c r="P43" s="138"/>
    </row>
    <row r="44" spans="1:16">
      <c r="A44" s="138" t="s">
        <v>53</v>
      </c>
      <c r="B44" s="138">
        <f>'実質公債費比率（分子）の構造'!K$50</f>
        <v>28</v>
      </c>
      <c r="C44" s="138"/>
      <c r="D44" s="138"/>
      <c r="E44" s="138">
        <f>'実質公債費比率（分子）の構造'!L$50</f>
        <v>27</v>
      </c>
      <c r="F44" s="138"/>
      <c r="G44" s="138"/>
      <c r="H44" s="138">
        <f>'実質公債費比率（分子）の構造'!M$50</f>
        <v>27</v>
      </c>
      <c r="I44" s="138"/>
      <c r="J44" s="138"/>
      <c r="K44" s="138">
        <f>'実質公債費比率（分子）の構造'!N$50</f>
        <v>0</v>
      </c>
      <c r="L44" s="138"/>
      <c r="M44" s="138"/>
      <c r="N44" s="138">
        <f>'実質公債費比率（分子）の構造'!O$50</f>
        <v>0</v>
      </c>
      <c r="O44" s="138"/>
      <c r="P44" s="138"/>
    </row>
    <row r="45" spans="1:16">
      <c r="A45" s="138" t="s">
        <v>54</v>
      </c>
      <c r="B45" s="138">
        <f>'実質公債費比率（分子）の構造'!K$49</f>
        <v>94</v>
      </c>
      <c r="C45" s="138"/>
      <c r="D45" s="138"/>
      <c r="E45" s="138">
        <f>'実質公債費比率（分子）の構造'!L$49</f>
        <v>94</v>
      </c>
      <c r="F45" s="138"/>
      <c r="G45" s="138"/>
      <c r="H45" s="138">
        <f>'実質公債費比率（分子）の構造'!M$49</f>
        <v>95</v>
      </c>
      <c r="I45" s="138"/>
      <c r="J45" s="138"/>
      <c r="K45" s="138">
        <f>'実質公債費比率（分子）の構造'!N$49</f>
        <v>78</v>
      </c>
      <c r="L45" s="138"/>
      <c r="M45" s="138"/>
      <c r="N45" s="138">
        <f>'実質公債費比率（分子）の構造'!O$49</f>
        <v>83</v>
      </c>
      <c r="O45" s="138"/>
      <c r="P45" s="138"/>
    </row>
    <row r="46" spans="1:16">
      <c r="A46" s="138" t="s">
        <v>55</v>
      </c>
      <c r="B46" s="138">
        <f>'実質公債費比率（分子）の構造'!K$48</f>
        <v>737</v>
      </c>
      <c r="C46" s="138"/>
      <c r="D46" s="138"/>
      <c r="E46" s="138">
        <f>'実質公債費比率（分子）の構造'!L$48</f>
        <v>732</v>
      </c>
      <c r="F46" s="138"/>
      <c r="G46" s="138"/>
      <c r="H46" s="138">
        <f>'実質公債費比率（分子）の構造'!M$48</f>
        <v>713</v>
      </c>
      <c r="I46" s="138"/>
      <c r="J46" s="138"/>
      <c r="K46" s="138">
        <f>'実質公債費比率（分子）の構造'!N$48</f>
        <v>700</v>
      </c>
      <c r="L46" s="138"/>
      <c r="M46" s="138"/>
      <c r="N46" s="138">
        <f>'実質公債費比率（分子）の構造'!O$48</f>
        <v>711</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4062</v>
      </c>
      <c r="C49" s="138"/>
      <c r="D49" s="138"/>
      <c r="E49" s="138">
        <f>'実質公債費比率（分子）の構造'!L$45</f>
        <v>3969</v>
      </c>
      <c r="F49" s="138"/>
      <c r="G49" s="138"/>
      <c r="H49" s="138">
        <f>'実質公債費比率（分子）の構造'!M$45</f>
        <v>3892</v>
      </c>
      <c r="I49" s="138"/>
      <c r="J49" s="138"/>
      <c r="K49" s="138">
        <f>'実質公債費比率（分子）の構造'!N$45</f>
        <v>3897</v>
      </c>
      <c r="L49" s="138"/>
      <c r="M49" s="138"/>
      <c r="N49" s="138">
        <f>'実質公債費比率（分子）の構造'!O$45</f>
        <v>3914</v>
      </c>
      <c r="O49" s="138"/>
      <c r="P49" s="138"/>
    </row>
    <row r="50" spans="1:16">
      <c r="A50" s="138" t="s">
        <v>59</v>
      </c>
      <c r="B50" s="138" t="e">
        <f>NA()</f>
        <v>#N/A</v>
      </c>
      <c r="C50" s="138">
        <f>IF(ISNUMBER('実質公債費比率（分子）の構造'!K$53),'実質公債費比率（分子）の構造'!K$53,NA())</f>
        <v>1600</v>
      </c>
      <c r="D50" s="138" t="e">
        <f>NA()</f>
        <v>#N/A</v>
      </c>
      <c r="E50" s="138" t="e">
        <f>NA()</f>
        <v>#N/A</v>
      </c>
      <c r="F50" s="138">
        <f>IF(ISNUMBER('実質公債費比率（分子）の構造'!L$53),'実質公債費比率（分子）の構造'!L$53,NA())</f>
        <v>1469</v>
      </c>
      <c r="G50" s="138" t="e">
        <f>NA()</f>
        <v>#N/A</v>
      </c>
      <c r="H50" s="138" t="e">
        <f>NA()</f>
        <v>#N/A</v>
      </c>
      <c r="I50" s="138">
        <f>IF(ISNUMBER('実質公債費比率（分子）の構造'!M$53),'実質公債費比率（分子）の構造'!M$53,NA())</f>
        <v>1255</v>
      </c>
      <c r="J50" s="138" t="e">
        <f>NA()</f>
        <v>#N/A</v>
      </c>
      <c r="K50" s="138" t="e">
        <f>NA()</f>
        <v>#N/A</v>
      </c>
      <c r="L50" s="138">
        <f>IF(ISNUMBER('実質公債費比率（分子）の構造'!N$53),'実質公債費比率（分子）の構造'!N$53,NA())</f>
        <v>1255</v>
      </c>
      <c r="M50" s="138" t="e">
        <f>NA()</f>
        <v>#N/A</v>
      </c>
      <c r="N50" s="138" t="e">
        <f>NA()</f>
        <v>#N/A</v>
      </c>
      <c r="O50" s="138">
        <f>IF(ISNUMBER('実質公債費比率（分子）の構造'!O$53),'実質公債費比率（分子）の構造'!O$53,NA())</f>
        <v>1271</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32600</v>
      </c>
      <c r="E56" s="137"/>
      <c r="F56" s="137"/>
      <c r="G56" s="137">
        <f>'将来負担比率（分子）の構造'!J$52</f>
        <v>33291</v>
      </c>
      <c r="H56" s="137"/>
      <c r="I56" s="137"/>
      <c r="J56" s="137">
        <f>'将来負担比率（分子）の構造'!K$52</f>
        <v>33248</v>
      </c>
      <c r="K56" s="137"/>
      <c r="L56" s="137"/>
      <c r="M56" s="137">
        <f>'将来負担比率（分子）の構造'!L$52</f>
        <v>33659</v>
      </c>
      <c r="N56" s="137"/>
      <c r="O56" s="137"/>
      <c r="P56" s="137">
        <f>'将来負担比率（分子）の構造'!M$52</f>
        <v>31989</v>
      </c>
    </row>
    <row r="57" spans="1:16">
      <c r="A57" s="137" t="s">
        <v>36</v>
      </c>
      <c r="B57" s="137"/>
      <c r="C57" s="137"/>
      <c r="D57" s="137">
        <f>'将来負担比率（分子）の構造'!I$51</f>
        <v>1880</v>
      </c>
      <c r="E57" s="137"/>
      <c r="F57" s="137"/>
      <c r="G57" s="137">
        <f>'将来負担比率（分子）の構造'!J$51</f>
        <v>1870</v>
      </c>
      <c r="H57" s="137"/>
      <c r="I57" s="137"/>
      <c r="J57" s="137">
        <f>'将来負担比率（分子）の構造'!K$51</f>
        <v>1697</v>
      </c>
      <c r="K57" s="137"/>
      <c r="L57" s="137"/>
      <c r="M57" s="137">
        <f>'将来負担比率（分子）の構造'!L$51</f>
        <v>1509</v>
      </c>
      <c r="N57" s="137"/>
      <c r="O57" s="137"/>
      <c r="P57" s="137">
        <f>'将来負担比率（分子）の構造'!M$51</f>
        <v>1424</v>
      </c>
    </row>
    <row r="58" spans="1:16">
      <c r="A58" s="137" t="s">
        <v>35</v>
      </c>
      <c r="B58" s="137"/>
      <c r="C58" s="137"/>
      <c r="D58" s="137">
        <f>'将来負担比率（分子）の構造'!I$50</f>
        <v>5465</v>
      </c>
      <c r="E58" s="137"/>
      <c r="F58" s="137"/>
      <c r="G58" s="137">
        <f>'将来負担比率（分子）の構造'!J$50</f>
        <v>6407</v>
      </c>
      <c r="H58" s="137"/>
      <c r="I58" s="137"/>
      <c r="J58" s="137">
        <f>'将来負担比率（分子）の構造'!K$50</f>
        <v>7728</v>
      </c>
      <c r="K58" s="137"/>
      <c r="L58" s="137"/>
      <c r="M58" s="137">
        <f>'将来負担比率（分子）の構造'!L$50</f>
        <v>9337</v>
      </c>
      <c r="N58" s="137"/>
      <c r="O58" s="137"/>
      <c r="P58" s="137">
        <f>'将来負担比率（分子）の構造'!M$50</f>
        <v>10798</v>
      </c>
    </row>
    <row r="59" spans="1:16">
      <c r="A59" s="137" t="s">
        <v>33</v>
      </c>
      <c r="B59" s="137">
        <f>'将来負担比率（分子）の構造'!I$49</f>
        <v>1</v>
      </c>
      <c r="C59" s="137"/>
      <c r="D59" s="137"/>
      <c r="E59" s="137" t="str">
        <f>'将来負担比率（分子）の構造'!J$49</f>
        <v>-</v>
      </c>
      <c r="F59" s="137"/>
      <c r="G59" s="137"/>
      <c r="H59" s="137">
        <f>'将来負担比率（分子）の構造'!K$49</f>
        <v>1</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44</v>
      </c>
      <c r="C61" s="137"/>
      <c r="D61" s="137"/>
      <c r="E61" s="137">
        <f>'将来負担比率（分子）の構造'!J$46</f>
        <v>44</v>
      </c>
      <c r="F61" s="137"/>
      <c r="G61" s="137"/>
      <c r="H61" s="137">
        <f>'将来負担比率（分子）の構造'!K$46</f>
        <v>44</v>
      </c>
      <c r="I61" s="137"/>
      <c r="J61" s="137"/>
      <c r="K61" s="137">
        <f>'将来負担比率（分子）の構造'!L$46</f>
        <v>96</v>
      </c>
      <c r="L61" s="137"/>
      <c r="M61" s="137"/>
      <c r="N61" s="137">
        <f>'将来負担比率（分子）の構造'!M$46</f>
        <v>472</v>
      </c>
      <c r="O61" s="137"/>
      <c r="P61" s="137"/>
    </row>
    <row r="62" spans="1:16">
      <c r="A62" s="137" t="s">
        <v>29</v>
      </c>
      <c r="B62" s="137">
        <f>'将来負担比率（分子）の構造'!I$45</f>
        <v>4831</v>
      </c>
      <c r="C62" s="137"/>
      <c r="D62" s="137"/>
      <c r="E62" s="137">
        <f>'将来負担比率（分子）の構造'!J$45</f>
        <v>4546</v>
      </c>
      <c r="F62" s="137"/>
      <c r="G62" s="137"/>
      <c r="H62" s="137">
        <f>'将来負担比率（分子）の構造'!K$45</f>
        <v>4112</v>
      </c>
      <c r="I62" s="137"/>
      <c r="J62" s="137"/>
      <c r="K62" s="137">
        <f>'将来負担比率（分子）の構造'!L$45</f>
        <v>3716</v>
      </c>
      <c r="L62" s="137"/>
      <c r="M62" s="137"/>
      <c r="N62" s="137">
        <f>'将来負担比率（分子）の構造'!M$45</f>
        <v>3704</v>
      </c>
      <c r="O62" s="137"/>
      <c r="P62" s="137"/>
    </row>
    <row r="63" spans="1:16">
      <c r="A63" s="137" t="s">
        <v>28</v>
      </c>
      <c r="B63" s="137">
        <f>'将来負担比率（分子）の構造'!I$44</f>
        <v>808</v>
      </c>
      <c r="C63" s="137"/>
      <c r="D63" s="137"/>
      <c r="E63" s="137">
        <f>'将来負担比率（分子）の構造'!J$44</f>
        <v>663</v>
      </c>
      <c r="F63" s="137"/>
      <c r="G63" s="137"/>
      <c r="H63" s="137">
        <f>'将来負担比率（分子）の構造'!K$44</f>
        <v>533</v>
      </c>
      <c r="I63" s="137"/>
      <c r="J63" s="137"/>
      <c r="K63" s="137">
        <f>'将来負担比率（分子）の構造'!L$44</f>
        <v>464</v>
      </c>
      <c r="L63" s="137"/>
      <c r="M63" s="137"/>
      <c r="N63" s="137">
        <f>'将来負担比率（分子）の構造'!M$44</f>
        <v>406</v>
      </c>
      <c r="O63" s="137"/>
      <c r="P63" s="137"/>
    </row>
    <row r="64" spans="1:16">
      <c r="A64" s="137" t="s">
        <v>27</v>
      </c>
      <c r="B64" s="137">
        <f>'将来負担比率（分子）の構造'!I$43</f>
        <v>8921</v>
      </c>
      <c r="C64" s="137"/>
      <c r="D64" s="137"/>
      <c r="E64" s="137">
        <f>'将来負担比率（分子）の構造'!J$43</f>
        <v>9114</v>
      </c>
      <c r="F64" s="137"/>
      <c r="G64" s="137"/>
      <c r="H64" s="137">
        <f>'将来負担比率（分子）の構造'!K$43</f>
        <v>8879</v>
      </c>
      <c r="I64" s="137"/>
      <c r="J64" s="137"/>
      <c r="K64" s="137">
        <f>'将来負担比率（分子）の構造'!L$43</f>
        <v>8726</v>
      </c>
      <c r="L64" s="137"/>
      <c r="M64" s="137"/>
      <c r="N64" s="137">
        <f>'将来負担比率（分子）の構造'!M$43</f>
        <v>9088</v>
      </c>
      <c r="O64" s="137"/>
      <c r="P64" s="137"/>
    </row>
    <row r="65" spans="1:16">
      <c r="A65" s="137" t="s">
        <v>26</v>
      </c>
      <c r="B65" s="137">
        <f>'将来負担比率（分子）の構造'!I$42</f>
        <v>57</v>
      </c>
      <c r="C65" s="137"/>
      <c r="D65" s="137"/>
      <c r="E65" s="137">
        <f>'将来負担比率（分子）の構造'!J$42</f>
        <v>30</v>
      </c>
      <c r="F65" s="137"/>
      <c r="G65" s="137"/>
      <c r="H65" s="137">
        <f>'将来負担比率（分子）の構造'!K$42</f>
        <v>3</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36697</v>
      </c>
      <c r="C66" s="137"/>
      <c r="D66" s="137"/>
      <c r="E66" s="137">
        <f>'将来負担比率（分子）の構造'!J$41</f>
        <v>37351</v>
      </c>
      <c r="F66" s="137"/>
      <c r="G66" s="137"/>
      <c r="H66" s="137">
        <f>'将来負担比率（分子）の構造'!K$41</f>
        <v>37112</v>
      </c>
      <c r="I66" s="137"/>
      <c r="J66" s="137"/>
      <c r="K66" s="137">
        <f>'将来負担比率（分子）の構造'!L$41</f>
        <v>37197</v>
      </c>
      <c r="L66" s="137"/>
      <c r="M66" s="137"/>
      <c r="N66" s="137">
        <f>'将来負担比率（分子）の構造'!M$41</f>
        <v>37701</v>
      </c>
      <c r="O66" s="137"/>
      <c r="P66" s="137"/>
    </row>
    <row r="67" spans="1:16">
      <c r="A67" s="137" t="s">
        <v>63</v>
      </c>
      <c r="B67" s="137" t="e">
        <f>NA()</f>
        <v>#N/A</v>
      </c>
      <c r="C67" s="137">
        <f>IF(ISNUMBER('将来負担比率（分子）の構造'!I$53), IF('将来負担比率（分子）の構造'!I$53 &lt; 0, 0, '将来負担比率（分子）の構造'!I$53), NA())</f>
        <v>11415</v>
      </c>
      <c r="D67" s="137" t="e">
        <f>NA()</f>
        <v>#N/A</v>
      </c>
      <c r="E67" s="137" t="e">
        <f>NA()</f>
        <v>#N/A</v>
      </c>
      <c r="F67" s="137">
        <f>IF(ISNUMBER('将来負担比率（分子）の構造'!J$53), IF('将来負担比率（分子）の構造'!J$53 &lt; 0, 0, '将来負担比率（分子）の構造'!J$53), NA())</f>
        <v>10179</v>
      </c>
      <c r="G67" s="137" t="e">
        <f>NA()</f>
        <v>#N/A</v>
      </c>
      <c r="H67" s="137" t="e">
        <f>NA()</f>
        <v>#N/A</v>
      </c>
      <c r="I67" s="137">
        <f>IF(ISNUMBER('将来負担比率（分子）の構造'!K$53), IF('将来負担比率（分子）の構造'!K$53 &lt; 0, 0, '将来負担比率（分子）の構造'!K$53), NA())</f>
        <v>8011</v>
      </c>
      <c r="J67" s="137" t="e">
        <f>NA()</f>
        <v>#N/A</v>
      </c>
      <c r="K67" s="137" t="e">
        <f>NA()</f>
        <v>#N/A</v>
      </c>
      <c r="L67" s="137">
        <f>IF(ISNUMBER('将来負担比率（分子）の構造'!L$53), IF('将来負担比率（分子）の構造'!L$53 &lt; 0, 0, '将来負担比率（分子）の構造'!L$53), NA())</f>
        <v>5694</v>
      </c>
      <c r="M67" s="137" t="e">
        <f>NA()</f>
        <v>#N/A</v>
      </c>
      <c r="N67" s="137" t="e">
        <f>NA()</f>
        <v>#N/A</v>
      </c>
      <c r="O67" s="137">
        <f>IF(ISNUMBER('将来負担比率（分子）の構造'!M$53), IF('将来負担比率（分子）の構造'!M$53 &lt; 0, 0, '将来負担比率（分子）の構造'!M$53), NA())</f>
        <v>7160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207</v>
      </c>
      <c r="C5" s="612"/>
      <c r="D5" s="612"/>
      <c r="E5" s="612"/>
      <c r="F5" s="612"/>
      <c r="G5" s="612"/>
      <c r="H5" s="612"/>
      <c r="I5" s="612"/>
      <c r="J5" s="612"/>
      <c r="K5" s="612"/>
      <c r="L5" s="612"/>
      <c r="M5" s="612"/>
      <c r="N5" s="612"/>
      <c r="O5" s="612"/>
      <c r="P5" s="612"/>
      <c r="Q5" s="613"/>
      <c r="R5" s="614">
        <v>3852642</v>
      </c>
      <c r="S5" s="615"/>
      <c r="T5" s="615"/>
      <c r="U5" s="615"/>
      <c r="V5" s="615"/>
      <c r="W5" s="615"/>
      <c r="X5" s="615"/>
      <c r="Y5" s="616"/>
      <c r="Z5" s="617">
        <v>11.6</v>
      </c>
      <c r="AA5" s="617"/>
      <c r="AB5" s="617"/>
      <c r="AC5" s="617"/>
      <c r="AD5" s="618">
        <v>3852642</v>
      </c>
      <c r="AE5" s="618"/>
      <c r="AF5" s="618"/>
      <c r="AG5" s="618"/>
      <c r="AH5" s="618"/>
      <c r="AI5" s="618"/>
      <c r="AJ5" s="618"/>
      <c r="AK5" s="618"/>
      <c r="AL5" s="619">
        <v>23.4</v>
      </c>
      <c r="AM5" s="620"/>
      <c r="AN5" s="620"/>
      <c r="AO5" s="621"/>
      <c r="AP5" s="611" t="s">
        <v>208</v>
      </c>
      <c r="AQ5" s="612"/>
      <c r="AR5" s="612"/>
      <c r="AS5" s="612"/>
      <c r="AT5" s="612"/>
      <c r="AU5" s="612"/>
      <c r="AV5" s="612"/>
      <c r="AW5" s="612"/>
      <c r="AX5" s="612"/>
      <c r="AY5" s="612"/>
      <c r="AZ5" s="612"/>
      <c r="BA5" s="612"/>
      <c r="BB5" s="612"/>
      <c r="BC5" s="612"/>
      <c r="BD5" s="612"/>
      <c r="BE5" s="612"/>
      <c r="BF5" s="613"/>
      <c r="BG5" s="625">
        <v>3852642</v>
      </c>
      <c r="BH5" s="626"/>
      <c r="BI5" s="626"/>
      <c r="BJ5" s="626"/>
      <c r="BK5" s="626"/>
      <c r="BL5" s="626"/>
      <c r="BM5" s="626"/>
      <c r="BN5" s="627"/>
      <c r="BO5" s="628">
        <v>100</v>
      </c>
      <c r="BP5" s="628"/>
      <c r="BQ5" s="628"/>
      <c r="BR5" s="628"/>
      <c r="BS5" s="629">
        <v>27296</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c r="B6" s="622" t="s">
        <v>212</v>
      </c>
      <c r="C6" s="623"/>
      <c r="D6" s="623"/>
      <c r="E6" s="623"/>
      <c r="F6" s="623"/>
      <c r="G6" s="623"/>
      <c r="H6" s="623"/>
      <c r="I6" s="623"/>
      <c r="J6" s="623"/>
      <c r="K6" s="623"/>
      <c r="L6" s="623"/>
      <c r="M6" s="623"/>
      <c r="N6" s="623"/>
      <c r="O6" s="623"/>
      <c r="P6" s="623"/>
      <c r="Q6" s="624"/>
      <c r="R6" s="625">
        <v>190556</v>
      </c>
      <c r="S6" s="626"/>
      <c r="T6" s="626"/>
      <c r="U6" s="626"/>
      <c r="V6" s="626"/>
      <c r="W6" s="626"/>
      <c r="X6" s="626"/>
      <c r="Y6" s="627"/>
      <c r="Z6" s="628">
        <v>0.6</v>
      </c>
      <c r="AA6" s="628"/>
      <c r="AB6" s="628"/>
      <c r="AC6" s="628"/>
      <c r="AD6" s="629">
        <v>190556</v>
      </c>
      <c r="AE6" s="629"/>
      <c r="AF6" s="629"/>
      <c r="AG6" s="629"/>
      <c r="AH6" s="629"/>
      <c r="AI6" s="629"/>
      <c r="AJ6" s="629"/>
      <c r="AK6" s="629"/>
      <c r="AL6" s="630">
        <v>1.2</v>
      </c>
      <c r="AM6" s="631"/>
      <c r="AN6" s="631"/>
      <c r="AO6" s="632"/>
      <c r="AP6" s="622" t="s">
        <v>213</v>
      </c>
      <c r="AQ6" s="623"/>
      <c r="AR6" s="623"/>
      <c r="AS6" s="623"/>
      <c r="AT6" s="623"/>
      <c r="AU6" s="623"/>
      <c r="AV6" s="623"/>
      <c r="AW6" s="623"/>
      <c r="AX6" s="623"/>
      <c r="AY6" s="623"/>
      <c r="AZ6" s="623"/>
      <c r="BA6" s="623"/>
      <c r="BB6" s="623"/>
      <c r="BC6" s="623"/>
      <c r="BD6" s="623"/>
      <c r="BE6" s="623"/>
      <c r="BF6" s="624"/>
      <c r="BG6" s="625">
        <v>3852642</v>
      </c>
      <c r="BH6" s="626"/>
      <c r="BI6" s="626"/>
      <c r="BJ6" s="626"/>
      <c r="BK6" s="626"/>
      <c r="BL6" s="626"/>
      <c r="BM6" s="626"/>
      <c r="BN6" s="627"/>
      <c r="BO6" s="628">
        <v>100</v>
      </c>
      <c r="BP6" s="628"/>
      <c r="BQ6" s="628"/>
      <c r="BR6" s="628"/>
      <c r="BS6" s="629">
        <v>27296</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235567</v>
      </c>
      <c r="CS6" s="626"/>
      <c r="CT6" s="626"/>
      <c r="CU6" s="626"/>
      <c r="CV6" s="626"/>
      <c r="CW6" s="626"/>
      <c r="CX6" s="626"/>
      <c r="CY6" s="627"/>
      <c r="CZ6" s="628">
        <v>0.7</v>
      </c>
      <c r="DA6" s="628"/>
      <c r="DB6" s="628"/>
      <c r="DC6" s="628"/>
      <c r="DD6" s="634" t="s">
        <v>215</v>
      </c>
      <c r="DE6" s="626"/>
      <c r="DF6" s="626"/>
      <c r="DG6" s="626"/>
      <c r="DH6" s="626"/>
      <c r="DI6" s="626"/>
      <c r="DJ6" s="626"/>
      <c r="DK6" s="626"/>
      <c r="DL6" s="626"/>
      <c r="DM6" s="626"/>
      <c r="DN6" s="626"/>
      <c r="DO6" s="626"/>
      <c r="DP6" s="627"/>
      <c r="DQ6" s="634">
        <v>235567</v>
      </c>
      <c r="DR6" s="626"/>
      <c r="DS6" s="626"/>
      <c r="DT6" s="626"/>
      <c r="DU6" s="626"/>
      <c r="DV6" s="626"/>
      <c r="DW6" s="626"/>
      <c r="DX6" s="626"/>
      <c r="DY6" s="626"/>
      <c r="DZ6" s="626"/>
      <c r="EA6" s="626"/>
      <c r="EB6" s="626"/>
      <c r="EC6" s="635"/>
    </row>
    <row r="7" spans="2:143" ht="11.25" customHeight="1">
      <c r="B7" s="622" t="s">
        <v>216</v>
      </c>
      <c r="C7" s="623"/>
      <c r="D7" s="623"/>
      <c r="E7" s="623"/>
      <c r="F7" s="623"/>
      <c r="G7" s="623"/>
      <c r="H7" s="623"/>
      <c r="I7" s="623"/>
      <c r="J7" s="623"/>
      <c r="K7" s="623"/>
      <c r="L7" s="623"/>
      <c r="M7" s="623"/>
      <c r="N7" s="623"/>
      <c r="O7" s="623"/>
      <c r="P7" s="623"/>
      <c r="Q7" s="624"/>
      <c r="R7" s="625">
        <v>2920</v>
      </c>
      <c r="S7" s="626"/>
      <c r="T7" s="626"/>
      <c r="U7" s="626"/>
      <c r="V7" s="626"/>
      <c r="W7" s="626"/>
      <c r="X7" s="626"/>
      <c r="Y7" s="627"/>
      <c r="Z7" s="628">
        <v>0</v>
      </c>
      <c r="AA7" s="628"/>
      <c r="AB7" s="628"/>
      <c r="AC7" s="628"/>
      <c r="AD7" s="629">
        <v>2920</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1711949</v>
      </c>
      <c r="BH7" s="626"/>
      <c r="BI7" s="626"/>
      <c r="BJ7" s="626"/>
      <c r="BK7" s="626"/>
      <c r="BL7" s="626"/>
      <c r="BM7" s="626"/>
      <c r="BN7" s="627"/>
      <c r="BO7" s="628">
        <v>44.4</v>
      </c>
      <c r="BP7" s="628"/>
      <c r="BQ7" s="628"/>
      <c r="BR7" s="628"/>
      <c r="BS7" s="629">
        <v>27296</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5099962</v>
      </c>
      <c r="CS7" s="626"/>
      <c r="CT7" s="626"/>
      <c r="CU7" s="626"/>
      <c r="CV7" s="626"/>
      <c r="CW7" s="626"/>
      <c r="CX7" s="626"/>
      <c r="CY7" s="627"/>
      <c r="CZ7" s="628">
        <v>15.8</v>
      </c>
      <c r="DA7" s="628"/>
      <c r="DB7" s="628"/>
      <c r="DC7" s="628"/>
      <c r="DD7" s="634">
        <v>812242</v>
      </c>
      <c r="DE7" s="626"/>
      <c r="DF7" s="626"/>
      <c r="DG7" s="626"/>
      <c r="DH7" s="626"/>
      <c r="DI7" s="626"/>
      <c r="DJ7" s="626"/>
      <c r="DK7" s="626"/>
      <c r="DL7" s="626"/>
      <c r="DM7" s="626"/>
      <c r="DN7" s="626"/>
      <c r="DO7" s="626"/>
      <c r="DP7" s="627"/>
      <c r="DQ7" s="634">
        <v>3335529</v>
      </c>
      <c r="DR7" s="626"/>
      <c r="DS7" s="626"/>
      <c r="DT7" s="626"/>
      <c r="DU7" s="626"/>
      <c r="DV7" s="626"/>
      <c r="DW7" s="626"/>
      <c r="DX7" s="626"/>
      <c r="DY7" s="626"/>
      <c r="DZ7" s="626"/>
      <c r="EA7" s="626"/>
      <c r="EB7" s="626"/>
      <c r="EC7" s="635"/>
    </row>
    <row r="8" spans="2:143" ht="11.25" customHeight="1">
      <c r="B8" s="622" t="s">
        <v>219</v>
      </c>
      <c r="C8" s="623"/>
      <c r="D8" s="623"/>
      <c r="E8" s="623"/>
      <c r="F8" s="623"/>
      <c r="G8" s="623"/>
      <c r="H8" s="623"/>
      <c r="I8" s="623"/>
      <c r="J8" s="623"/>
      <c r="K8" s="623"/>
      <c r="L8" s="623"/>
      <c r="M8" s="623"/>
      <c r="N8" s="623"/>
      <c r="O8" s="623"/>
      <c r="P8" s="623"/>
      <c r="Q8" s="624"/>
      <c r="R8" s="625">
        <v>7258</v>
      </c>
      <c r="S8" s="626"/>
      <c r="T8" s="626"/>
      <c r="U8" s="626"/>
      <c r="V8" s="626"/>
      <c r="W8" s="626"/>
      <c r="X8" s="626"/>
      <c r="Y8" s="627"/>
      <c r="Z8" s="628">
        <v>0</v>
      </c>
      <c r="AA8" s="628"/>
      <c r="AB8" s="628"/>
      <c r="AC8" s="628"/>
      <c r="AD8" s="629">
        <v>7258</v>
      </c>
      <c r="AE8" s="629"/>
      <c r="AF8" s="629"/>
      <c r="AG8" s="629"/>
      <c r="AH8" s="629"/>
      <c r="AI8" s="629"/>
      <c r="AJ8" s="629"/>
      <c r="AK8" s="629"/>
      <c r="AL8" s="630">
        <v>0</v>
      </c>
      <c r="AM8" s="631"/>
      <c r="AN8" s="631"/>
      <c r="AO8" s="632"/>
      <c r="AP8" s="622" t="s">
        <v>220</v>
      </c>
      <c r="AQ8" s="623"/>
      <c r="AR8" s="623"/>
      <c r="AS8" s="623"/>
      <c r="AT8" s="623"/>
      <c r="AU8" s="623"/>
      <c r="AV8" s="623"/>
      <c r="AW8" s="623"/>
      <c r="AX8" s="623"/>
      <c r="AY8" s="623"/>
      <c r="AZ8" s="623"/>
      <c r="BA8" s="623"/>
      <c r="BB8" s="623"/>
      <c r="BC8" s="623"/>
      <c r="BD8" s="623"/>
      <c r="BE8" s="623"/>
      <c r="BF8" s="624"/>
      <c r="BG8" s="625">
        <v>59801</v>
      </c>
      <c r="BH8" s="626"/>
      <c r="BI8" s="626"/>
      <c r="BJ8" s="626"/>
      <c r="BK8" s="626"/>
      <c r="BL8" s="626"/>
      <c r="BM8" s="626"/>
      <c r="BN8" s="627"/>
      <c r="BO8" s="628">
        <v>1.6</v>
      </c>
      <c r="BP8" s="628"/>
      <c r="BQ8" s="628"/>
      <c r="BR8" s="628"/>
      <c r="BS8" s="634" t="s">
        <v>112</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12815497</v>
      </c>
      <c r="CS8" s="626"/>
      <c r="CT8" s="626"/>
      <c r="CU8" s="626"/>
      <c r="CV8" s="626"/>
      <c r="CW8" s="626"/>
      <c r="CX8" s="626"/>
      <c r="CY8" s="627"/>
      <c r="CZ8" s="628">
        <v>39.799999999999997</v>
      </c>
      <c r="DA8" s="628"/>
      <c r="DB8" s="628"/>
      <c r="DC8" s="628"/>
      <c r="DD8" s="634">
        <v>7879</v>
      </c>
      <c r="DE8" s="626"/>
      <c r="DF8" s="626"/>
      <c r="DG8" s="626"/>
      <c r="DH8" s="626"/>
      <c r="DI8" s="626"/>
      <c r="DJ8" s="626"/>
      <c r="DK8" s="626"/>
      <c r="DL8" s="626"/>
      <c r="DM8" s="626"/>
      <c r="DN8" s="626"/>
      <c r="DO8" s="626"/>
      <c r="DP8" s="627"/>
      <c r="DQ8" s="634">
        <v>5503765</v>
      </c>
      <c r="DR8" s="626"/>
      <c r="DS8" s="626"/>
      <c r="DT8" s="626"/>
      <c r="DU8" s="626"/>
      <c r="DV8" s="626"/>
      <c r="DW8" s="626"/>
      <c r="DX8" s="626"/>
      <c r="DY8" s="626"/>
      <c r="DZ8" s="626"/>
      <c r="EA8" s="626"/>
      <c r="EB8" s="626"/>
      <c r="EC8" s="635"/>
    </row>
    <row r="9" spans="2:143" ht="11.25" customHeight="1">
      <c r="B9" s="622" t="s">
        <v>222</v>
      </c>
      <c r="C9" s="623"/>
      <c r="D9" s="623"/>
      <c r="E9" s="623"/>
      <c r="F9" s="623"/>
      <c r="G9" s="623"/>
      <c r="H9" s="623"/>
      <c r="I9" s="623"/>
      <c r="J9" s="623"/>
      <c r="K9" s="623"/>
      <c r="L9" s="623"/>
      <c r="M9" s="623"/>
      <c r="N9" s="623"/>
      <c r="O9" s="623"/>
      <c r="P9" s="623"/>
      <c r="Q9" s="624"/>
      <c r="R9" s="625">
        <v>4133</v>
      </c>
      <c r="S9" s="626"/>
      <c r="T9" s="626"/>
      <c r="U9" s="626"/>
      <c r="V9" s="626"/>
      <c r="W9" s="626"/>
      <c r="X9" s="626"/>
      <c r="Y9" s="627"/>
      <c r="Z9" s="628">
        <v>0</v>
      </c>
      <c r="AA9" s="628"/>
      <c r="AB9" s="628"/>
      <c r="AC9" s="628"/>
      <c r="AD9" s="629">
        <v>4133</v>
      </c>
      <c r="AE9" s="629"/>
      <c r="AF9" s="629"/>
      <c r="AG9" s="629"/>
      <c r="AH9" s="629"/>
      <c r="AI9" s="629"/>
      <c r="AJ9" s="629"/>
      <c r="AK9" s="629"/>
      <c r="AL9" s="630">
        <v>0</v>
      </c>
      <c r="AM9" s="631"/>
      <c r="AN9" s="631"/>
      <c r="AO9" s="632"/>
      <c r="AP9" s="622" t="s">
        <v>223</v>
      </c>
      <c r="AQ9" s="623"/>
      <c r="AR9" s="623"/>
      <c r="AS9" s="623"/>
      <c r="AT9" s="623"/>
      <c r="AU9" s="623"/>
      <c r="AV9" s="623"/>
      <c r="AW9" s="623"/>
      <c r="AX9" s="623"/>
      <c r="AY9" s="623"/>
      <c r="AZ9" s="623"/>
      <c r="BA9" s="623"/>
      <c r="BB9" s="623"/>
      <c r="BC9" s="623"/>
      <c r="BD9" s="623"/>
      <c r="BE9" s="623"/>
      <c r="BF9" s="624"/>
      <c r="BG9" s="625">
        <v>1400869</v>
      </c>
      <c r="BH9" s="626"/>
      <c r="BI9" s="626"/>
      <c r="BJ9" s="626"/>
      <c r="BK9" s="626"/>
      <c r="BL9" s="626"/>
      <c r="BM9" s="626"/>
      <c r="BN9" s="627"/>
      <c r="BO9" s="628">
        <v>36.4</v>
      </c>
      <c r="BP9" s="628"/>
      <c r="BQ9" s="628"/>
      <c r="BR9" s="628"/>
      <c r="BS9" s="634" t="s">
        <v>112</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1627525</v>
      </c>
      <c r="CS9" s="626"/>
      <c r="CT9" s="626"/>
      <c r="CU9" s="626"/>
      <c r="CV9" s="626"/>
      <c r="CW9" s="626"/>
      <c r="CX9" s="626"/>
      <c r="CY9" s="627"/>
      <c r="CZ9" s="628">
        <v>5.0999999999999996</v>
      </c>
      <c r="DA9" s="628"/>
      <c r="DB9" s="628"/>
      <c r="DC9" s="628"/>
      <c r="DD9" s="634">
        <v>8332</v>
      </c>
      <c r="DE9" s="626"/>
      <c r="DF9" s="626"/>
      <c r="DG9" s="626"/>
      <c r="DH9" s="626"/>
      <c r="DI9" s="626"/>
      <c r="DJ9" s="626"/>
      <c r="DK9" s="626"/>
      <c r="DL9" s="626"/>
      <c r="DM9" s="626"/>
      <c r="DN9" s="626"/>
      <c r="DO9" s="626"/>
      <c r="DP9" s="627"/>
      <c r="DQ9" s="634">
        <v>1193722</v>
      </c>
      <c r="DR9" s="626"/>
      <c r="DS9" s="626"/>
      <c r="DT9" s="626"/>
      <c r="DU9" s="626"/>
      <c r="DV9" s="626"/>
      <c r="DW9" s="626"/>
      <c r="DX9" s="626"/>
      <c r="DY9" s="626"/>
      <c r="DZ9" s="626"/>
      <c r="EA9" s="626"/>
      <c r="EB9" s="626"/>
      <c r="EC9" s="635"/>
    </row>
    <row r="10" spans="2:143" ht="11.25" customHeight="1">
      <c r="B10" s="622" t="s">
        <v>225</v>
      </c>
      <c r="C10" s="623"/>
      <c r="D10" s="623"/>
      <c r="E10" s="623"/>
      <c r="F10" s="623"/>
      <c r="G10" s="623"/>
      <c r="H10" s="623"/>
      <c r="I10" s="623"/>
      <c r="J10" s="623"/>
      <c r="K10" s="623"/>
      <c r="L10" s="623"/>
      <c r="M10" s="623"/>
      <c r="N10" s="623"/>
      <c r="O10" s="623"/>
      <c r="P10" s="623"/>
      <c r="Q10" s="624"/>
      <c r="R10" s="625">
        <v>758873</v>
      </c>
      <c r="S10" s="626"/>
      <c r="T10" s="626"/>
      <c r="U10" s="626"/>
      <c r="V10" s="626"/>
      <c r="W10" s="626"/>
      <c r="X10" s="626"/>
      <c r="Y10" s="627"/>
      <c r="Z10" s="628">
        <v>2.2999999999999998</v>
      </c>
      <c r="AA10" s="628"/>
      <c r="AB10" s="628"/>
      <c r="AC10" s="628"/>
      <c r="AD10" s="629">
        <v>758873</v>
      </c>
      <c r="AE10" s="629"/>
      <c r="AF10" s="629"/>
      <c r="AG10" s="629"/>
      <c r="AH10" s="629"/>
      <c r="AI10" s="629"/>
      <c r="AJ10" s="629"/>
      <c r="AK10" s="629"/>
      <c r="AL10" s="630">
        <v>4.5999999999999996</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116954</v>
      </c>
      <c r="BH10" s="626"/>
      <c r="BI10" s="626"/>
      <c r="BJ10" s="626"/>
      <c r="BK10" s="626"/>
      <c r="BL10" s="626"/>
      <c r="BM10" s="626"/>
      <c r="BN10" s="627"/>
      <c r="BO10" s="628">
        <v>3</v>
      </c>
      <c r="BP10" s="628"/>
      <c r="BQ10" s="628"/>
      <c r="BR10" s="628"/>
      <c r="BS10" s="634" t="s">
        <v>112</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27665</v>
      </c>
      <c r="CS10" s="626"/>
      <c r="CT10" s="626"/>
      <c r="CU10" s="626"/>
      <c r="CV10" s="626"/>
      <c r="CW10" s="626"/>
      <c r="CX10" s="626"/>
      <c r="CY10" s="627"/>
      <c r="CZ10" s="628">
        <v>0.1</v>
      </c>
      <c r="DA10" s="628"/>
      <c r="DB10" s="628"/>
      <c r="DC10" s="628"/>
      <c r="DD10" s="634" t="s">
        <v>112</v>
      </c>
      <c r="DE10" s="626"/>
      <c r="DF10" s="626"/>
      <c r="DG10" s="626"/>
      <c r="DH10" s="626"/>
      <c r="DI10" s="626"/>
      <c r="DJ10" s="626"/>
      <c r="DK10" s="626"/>
      <c r="DL10" s="626"/>
      <c r="DM10" s="626"/>
      <c r="DN10" s="626"/>
      <c r="DO10" s="626"/>
      <c r="DP10" s="627"/>
      <c r="DQ10" s="634">
        <v>23318</v>
      </c>
      <c r="DR10" s="626"/>
      <c r="DS10" s="626"/>
      <c r="DT10" s="626"/>
      <c r="DU10" s="626"/>
      <c r="DV10" s="626"/>
      <c r="DW10" s="626"/>
      <c r="DX10" s="626"/>
      <c r="DY10" s="626"/>
      <c r="DZ10" s="626"/>
      <c r="EA10" s="626"/>
      <c r="EB10" s="626"/>
      <c r="EC10" s="635"/>
    </row>
    <row r="11" spans="2:143" ht="11.25" customHeight="1">
      <c r="B11" s="622" t="s">
        <v>228</v>
      </c>
      <c r="C11" s="623"/>
      <c r="D11" s="623"/>
      <c r="E11" s="623"/>
      <c r="F11" s="623"/>
      <c r="G11" s="623"/>
      <c r="H11" s="623"/>
      <c r="I11" s="623"/>
      <c r="J11" s="623"/>
      <c r="K11" s="623"/>
      <c r="L11" s="623"/>
      <c r="M11" s="623"/>
      <c r="N11" s="623"/>
      <c r="O11" s="623"/>
      <c r="P11" s="623"/>
      <c r="Q11" s="624"/>
      <c r="R11" s="625">
        <v>7449</v>
      </c>
      <c r="S11" s="626"/>
      <c r="T11" s="626"/>
      <c r="U11" s="626"/>
      <c r="V11" s="626"/>
      <c r="W11" s="626"/>
      <c r="X11" s="626"/>
      <c r="Y11" s="627"/>
      <c r="Z11" s="628">
        <v>0</v>
      </c>
      <c r="AA11" s="628"/>
      <c r="AB11" s="628"/>
      <c r="AC11" s="628"/>
      <c r="AD11" s="629">
        <v>7449</v>
      </c>
      <c r="AE11" s="629"/>
      <c r="AF11" s="629"/>
      <c r="AG11" s="629"/>
      <c r="AH11" s="629"/>
      <c r="AI11" s="629"/>
      <c r="AJ11" s="629"/>
      <c r="AK11" s="629"/>
      <c r="AL11" s="630">
        <v>0</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134325</v>
      </c>
      <c r="BH11" s="626"/>
      <c r="BI11" s="626"/>
      <c r="BJ11" s="626"/>
      <c r="BK11" s="626"/>
      <c r="BL11" s="626"/>
      <c r="BM11" s="626"/>
      <c r="BN11" s="627"/>
      <c r="BO11" s="628">
        <v>3.5</v>
      </c>
      <c r="BP11" s="628"/>
      <c r="BQ11" s="628"/>
      <c r="BR11" s="628"/>
      <c r="BS11" s="634">
        <v>27296</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1117838</v>
      </c>
      <c r="CS11" s="626"/>
      <c r="CT11" s="626"/>
      <c r="CU11" s="626"/>
      <c r="CV11" s="626"/>
      <c r="CW11" s="626"/>
      <c r="CX11" s="626"/>
      <c r="CY11" s="627"/>
      <c r="CZ11" s="628">
        <v>3.5</v>
      </c>
      <c r="DA11" s="628"/>
      <c r="DB11" s="628"/>
      <c r="DC11" s="628"/>
      <c r="DD11" s="634">
        <v>241374</v>
      </c>
      <c r="DE11" s="626"/>
      <c r="DF11" s="626"/>
      <c r="DG11" s="626"/>
      <c r="DH11" s="626"/>
      <c r="DI11" s="626"/>
      <c r="DJ11" s="626"/>
      <c r="DK11" s="626"/>
      <c r="DL11" s="626"/>
      <c r="DM11" s="626"/>
      <c r="DN11" s="626"/>
      <c r="DO11" s="626"/>
      <c r="DP11" s="627"/>
      <c r="DQ11" s="634">
        <v>633894</v>
      </c>
      <c r="DR11" s="626"/>
      <c r="DS11" s="626"/>
      <c r="DT11" s="626"/>
      <c r="DU11" s="626"/>
      <c r="DV11" s="626"/>
      <c r="DW11" s="626"/>
      <c r="DX11" s="626"/>
      <c r="DY11" s="626"/>
      <c r="DZ11" s="626"/>
      <c r="EA11" s="626"/>
      <c r="EB11" s="626"/>
      <c r="EC11" s="635"/>
    </row>
    <row r="12" spans="2:143" ht="11.25" customHeight="1">
      <c r="B12" s="622" t="s">
        <v>231</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1617793</v>
      </c>
      <c r="BH12" s="626"/>
      <c r="BI12" s="626"/>
      <c r="BJ12" s="626"/>
      <c r="BK12" s="626"/>
      <c r="BL12" s="626"/>
      <c r="BM12" s="626"/>
      <c r="BN12" s="627"/>
      <c r="BO12" s="628">
        <v>42</v>
      </c>
      <c r="BP12" s="628"/>
      <c r="BQ12" s="628"/>
      <c r="BR12" s="628"/>
      <c r="BS12" s="634" t="s">
        <v>112</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1069667</v>
      </c>
      <c r="CS12" s="626"/>
      <c r="CT12" s="626"/>
      <c r="CU12" s="626"/>
      <c r="CV12" s="626"/>
      <c r="CW12" s="626"/>
      <c r="CX12" s="626"/>
      <c r="CY12" s="627"/>
      <c r="CZ12" s="628">
        <v>3.3</v>
      </c>
      <c r="DA12" s="628"/>
      <c r="DB12" s="628"/>
      <c r="DC12" s="628"/>
      <c r="DD12" s="634">
        <v>313410</v>
      </c>
      <c r="DE12" s="626"/>
      <c r="DF12" s="626"/>
      <c r="DG12" s="626"/>
      <c r="DH12" s="626"/>
      <c r="DI12" s="626"/>
      <c r="DJ12" s="626"/>
      <c r="DK12" s="626"/>
      <c r="DL12" s="626"/>
      <c r="DM12" s="626"/>
      <c r="DN12" s="626"/>
      <c r="DO12" s="626"/>
      <c r="DP12" s="627"/>
      <c r="DQ12" s="634">
        <v>455096</v>
      </c>
      <c r="DR12" s="626"/>
      <c r="DS12" s="626"/>
      <c r="DT12" s="626"/>
      <c r="DU12" s="626"/>
      <c r="DV12" s="626"/>
      <c r="DW12" s="626"/>
      <c r="DX12" s="626"/>
      <c r="DY12" s="626"/>
      <c r="DZ12" s="626"/>
      <c r="EA12" s="626"/>
      <c r="EB12" s="626"/>
      <c r="EC12" s="635"/>
    </row>
    <row r="13" spans="2:143" ht="11.25" customHeight="1">
      <c r="B13" s="622" t="s">
        <v>234</v>
      </c>
      <c r="C13" s="623"/>
      <c r="D13" s="623"/>
      <c r="E13" s="623"/>
      <c r="F13" s="623"/>
      <c r="G13" s="623"/>
      <c r="H13" s="623"/>
      <c r="I13" s="623"/>
      <c r="J13" s="623"/>
      <c r="K13" s="623"/>
      <c r="L13" s="623"/>
      <c r="M13" s="623"/>
      <c r="N13" s="623"/>
      <c r="O13" s="623"/>
      <c r="P13" s="623"/>
      <c r="Q13" s="624"/>
      <c r="R13" s="625">
        <v>22114</v>
      </c>
      <c r="S13" s="626"/>
      <c r="T13" s="626"/>
      <c r="U13" s="626"/>
      <c r="V13" s="626"/>
      <c r="W13" s="626"/>
      <c r="X13" s="626"/>
      <c r="Y13" s="627"/>
      <c r="Z13" s="628">
        <v>0.1</v>
      </c>
      <c r="AA13" s="628"/>
      <c r="AB13" s="628"/>
      <c r="AC13" s="628"/>
      <c r="AD13" s="629">
        <v>22114</v>
      </c>
      <c r="AE13" s="629"/>
      <c r="AF13" s="629"/>
      <c r="AG13" s="629"/>
      <c r="AH13" s="629"/>
      <c r="AI13" s="629"/>
      <c r="AJ13" s="629"/>
      <c r="AK13" s="629"/>
      <c r="AL13" s="630">
        <v>0.1</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1543404</v>
      </c>
      <c r="BH13" s="626"/>
      <c r="BI13" s="626"/>
      <c r="BJ13" s="626"/>
      <c r="BK13" s="626"/>
      <c r="BL13" s="626"/>
      <c r="BM13" s="626"/>
      <c r="BN13" s="627"/>
      <c r="BO13" s="628">
        <v>40.1</v>
      </c>
      <c r="BP13" s="628"/>
      <c r="BQ13" s="628"/>
      <c r="BR13" s="628"/>
      <c r="BS13" s="634" t="s">
        <v>112</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2702879</v>
      </c>
      <c r="CS13" s="626"/>
      <c r="CT13" s="626"/>
      <c r="CU13" s="626"/>
      <c r="CV13" s="626"/>
      <c r="CW13" s="626"/>
      <c r="CX13" s="626"/>
      <c r="CY13" s="627"/>
      <c r="CZ13" s="628">
        <v>8.4</v>
      </c>
      <c r="DA13" s="628"/>
      <c r="DB13" s="628"/>
      <c r="DC13" s="628"/>
      <c r="DD13" s="634">
        <v>1505296</v>
      </c>
      <c r="DE13" s="626"/>
      <c r="DF13" s="626"/>
      <c r="DG13" s="626"/>
      <c r="DH13" s="626"/>
      <c r="DI13" s="626"/>
      <c r="DJ13" s="626"/>
      <c r="DK13" s="626"/>
      <c r="DL13" s="626"/>
      <c r="DM13" s="626"/>
      <c r="DN13" s="626"/>
      <c r="DO13" s="626"/>
      <c r="DP13" s="627"/>
      <c r="DQ13" s="634">
        <v>1003524</v>
      </c>
      <c r="DR13" s="626"/>
      <c r="DS13" s="626"/>
      <c r="DT13" s="626"/>
      <c r="DU13" s="626"/>
      <c r="DV13" s="626"/>
      <c r="DW13" s="626"/>
      <c r="DX13" s="626"/>
      <c r="DY13" s="626"/>
      <c r="DZ13" s="626"/>
      <c r="EA13" s="626"/>
      <c r="EB13" s="626"/>
      <c r="EC13" s="635"/>
    </row>
    <row r="14" spans="2:143" ht="11.25" customHeight="1">
      <c r="B14" s="622" t="s">
        <v>237</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146720</v>
      </c>
      <c r="BH14" s="626"/>
      <c r="BI14" s="626"/>
      <c r="BJ14" s="626"/>
      <c r="BK14" s="626"/>
      <c r="BL14" s="626"/>
      <c r="BM14" s="626"/>
      <c r="BN14" s="627"/>
      <c r="BO14" s="628">
        <v>3.8</v>
      </c>
      <c r="BP14" s="628"/>
      <c r="BQ14" s="628"/>
      <c r="BR14" s="628"/>
      <c r="BS14" s="634" t="s">
        <v>112</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876330</v>
      </c>
      <c r="CS14" s="626"/>
      <c r="CT14" s="626"/>
      <c r="CU14" s="626"/>
      <c r="CV14" s="626"/>
      <c r="CW14" s="626"/>
      <c r="CX14" s="626"/>
      <c r="CY14" s="627"/>
      <c r="CZ14" s="628">
        <v>2.7</v>
      </c>
      <c r="DA14" s="628"/>
      <c r="DB14" s="628"/>
      <c r="DC14" s="628"/>
      <c r="DD14" s="634">
        <v>167739</v>
      </c>
      <c r="DE14" s="626"/>
      <c r="DF14" s="626"/>
      <c r="DG14" s="626"/>
      <c r="DH14" s="626"/>
      <c r="DI14" s="626"/>
      <c r="DJ14" s="626"/>
      <c r="DK14" s="626"/>
      <c r="DL14" s="626"/>
      <c r="DM14" s="626"/>
      <c r="DN14" s="626"/>
      <c r="DO14" s="626"/>
      <c r="DP14" s="627"/>
      <c r="DQ14" s="634">
        <v>703283</v>
      </c>
      <c r="DR14" s="626"/>
      <c r="DS14" s="626"/>
      <c r="DT14" s="626"/>
      <c r="DU14" s="626"/>
      <c r="DV14" s="626"/>
      <c r="DW14" s="626"/>
      <c r="DX14" s="626"/>
      <c r="DY14" s="626"/>
      <c r="DZ14" s="626"/>
      <c r="EA14" s="626"/>
      <c r="EB14" s="626"/>
      <c r="EC14" s="635"/>
    </row>
    <row r="15" spans="2:143" ht="11.25" customHeight="1">
      <c r="B15" s="622" t="s">
        <v>240</v>
      </c>
      <c r="C15" s="623"/>
      <c r="D15" s="623"/>
      <c r="E15" s="623"/>
      <c r="F15" s="623"/>
      <c r="G15" s="623"/>
      <c r="H15" s="623"/>
      <c r="I15" s="623"/>
      <c r="J15" s="623"/>
      <c r="K15" s="623"/>
      <c r="L15" s="623"/>
      <c r="M15" s="623"/>
      <c r="N15" s="623"/>
      <c r="O15" s="623"/>
      <c r="P15" s="623"/>
      <c r="Q15" s="624"/>
      <c r="R15" s="625">
        <v>9187</v>
      </c>
      <c r="S15" s="626"/>
      <c r="T15" s="626"/>
      <c r="U15" s="626"/>
      <c r="V15" s="626"/>
      <c r="W15" s="626"/>
      <c r="X15" s="626"/>
      <c r="Y15" s="627"/>
      <c r="Z15" s="628">
        <v>0</v>
      </c>
      <c r="AA15" s="628"/>
      <c r="AB15" s="628"/>
      <c r="AC15" s="628"/>
      <c r="AD15" s="629">
        <v>9187</v>
      </c>
      <c r="AE15" s="629"/>
      <c r="AF15" s="629"/>
      <c r="AG15" s="629"/>
      <c r="AH15" s="629"/>
      <c r="AI15" s="629"/>
      <c r="AJ15" s="629"/>
      <c r="AK15" s="629"/>
      <c r="AL15" s="630">
        <v>0.1</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376180</v>
      </c>
      <c r="BH15" s="626"/>
      <c r="BI15" s="626"/>
      <c r="BJ15" s="626"/>
      <c r="BK15" s="626"/>
      <c r="BL15" s="626"/>
      <c r="BM15" s="626"/>
      <c r="BN15" s="627"/>
      <c r="BO15" s="628">
        <v>9.8000000000000007</v>
      </c>
      <c r="BP15" s="628"/>
      <c r="BQ15" s="628"/>
      <c r="BR15" s="628"/>
      <c r="BS15" s="634" t="s">
        <v>112</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2551058</v>
      </c>
      <c r="CS15" s="626"/>
      <c r="CT15" s="626"/>
      <c r="CU15" s="626"/>
      <c r="CV15" s="626"/>
      <c r="CW15" s="626"/>
      <c r="CX15" s="626"/>
      <c r="CY15" s="627"/>
      <c r="CZ15" s="628">
        <v>7.9</v>
      </c>
      <c r="DA15" s="628"/>
      <c r="DB15" s="628"/>
      <c r="DC15" s="628"/>
      <c r="DD15" s="634">
        <v>866960</v>
      </c>
      <c r="DE15" s="626"/>
      <c r="DF15" s="626"/>
      <c r="DG15" s="626"/>
      <c r="DH15" s="626"/>
      <c r="DI15" s="626"/>
      <c r="DJ15" s="626"/>
      <c r="DK15" s="626"/>
      <c r="DL15" s="626"/>
      <c r="DM15" s="626"/>
      <c r="DN15" s="626"/>
      <c r="DO15" s="626"/>
      <c r="DP15" s="627"/>
      <c r="DQ15" s="634">
        <v>1561870</v>
      </c>
      <c r="DR15" s="626"/>
      <c r="DS15" s="626"/>
      <c r="DT15" s="626"/>
      <c r="DU15" s="626"/>
      <c r="DV15" s="626"/>
      <c r="DW15" s="626"/>
      <c r="DX15" s="626"/>
      <c r="DY15" s="626"/>
      <c r="DZ15" s="626"/>
      <c r="EA15" s="626"/>
      <c r="EB15" s="626"/>
      <c r="EC15" s="635"/>
    </row>
    <row r="16" spans="2:143" ht="11.25" customHeight="1">
      <c r="B16" s="622" t="s">
        <v>243</v>
      </c>
      <c r="C16" s="623"/>
      <c r="D16" s="623"/>
      <c r="E16" s="623"/>
      <c r="F16" s="623"/>
      <c r="G16" s="623"/>
      <c r="H16" s="623"/>
      <c r="I16" s="623"/>
      <c r="J16" s="623"/>
      <c r="K16" s="623"/>
      <c r="L16" s="623"/>
      <c r="M16" s="623"/>
      <c r="N16" s="623"/>
      <c r="O16" s="623"/>
      <c r="P16" s="623"/>
      <c r="Q16" s="624"/>
      <c r="R16" s="625">
        <v>12385098</v>
      </c>
      <c r="S16" s="626"/>
      <c r="T16" s="626"/>
      <c r="U16" s="626"/>
      <c r="V16" s="626"/>
      <c r="W16" s="626"/>
      <c r="X16" s="626"/>
      <c r="Y16" s="627"/>
      <c r="Z16" s="628">
        <v>37.4</v>
      </c>
      <c r="AA16" s="628"/>
      <c r="AB16" s="628"/>
      <c r="AC16" s="628"/>
      <c r="AD16" s="629">
        <v>11388324</v>
      </c>
      <c r="AE16" s="629"/>
      <c r="AF16" s="629"/>
      <c r="AG16" s="629"/>
      <c r="AH16" s="629"/>
      <c r="AI16" s="629"/>
      <c r="AJ16" s="629"/>
      <c r="AK16" s="629"/>
      <c r="AL16" s="630">
        <v>69.099999999999994</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138574</v>
      </c>
      <c r="CS16" s="626"/>
      <c r="CT16" s="626"/>
      <c r="CU16" s="626"/>
      <c r="CV16" s="626"/>
      <c r="CW16" s="626"/>
      <c r="CX16" s="626"/>
      <c r="CY16" s="627"/>
      <c r="CZ16" s="628">
        <v>0.4</v>
      </c>
      <c r="DA16" s="628"/>
      <c r="DB16" s="628"/>
      <c r="DC16" s="628"/>
      <c r="DD16" s="634" t="s">
        <v>112</v>
      </c>
      <c r="DE16" s="626"/>
      <c r="DF16" s="626"/>
      <c r="DG16" s="626"/>
      <c r="DH16" s="626"/>
      <c r="DI16" s="626"/>
      <c r="DJ16" s="626"/>
      <c r="DK16" s="626"/>
      <c r="DL16" s="626"/>
      <c r="DM16" s="626"/>
      <c r="DN16" s="626"/>
      <c r="DO16" s="626"/>
      <c r="DP16" s="627"/>
      <c r="DQ16" s="634">
        <v>55446</v>
      </c>
      <c r="DR16" s="626"/>
      <c r="DS16" s="626"/>
      <c r="DT16" s="626"/>
      <c r="DU16" s="626"/>
      <c r="DV16" s="626"/>
      <c r="DW16" s="626"/>
      <c r="DX16" s="626"/>
      <c r="DY16" s="626"/>
      <c r="DZ16" s="626"/>
      <c r="EA16" s="626"/>
      <c r="EB16" s="626"/>
      <c r="EC16" s="635"/>
    </row>
    <row r="17" spans="2:133" ht="11.25" customHeight="1">
      <c r="B17" s="622" t="s">
        <v>246</v>
      </c>
      <c r="C17" s="623"/>
      <c r="D17" s="623"/>
      <c r="E17" s="623"/>
      <c r="F17" s="623"/>
      <c r="G17" s="623"/>
      <c r="H17" s="623"/>
      <c r="I17" s="623"/>
      <c r="J17" s="623"/>
      <c r="K17" s="623"/>
      <c r="L17" s="623"/>
      <c r="M17" s="623"/>
      <c r="N17" s="623"/>
      <c r="O17" s="623"/>
      <c r="P17" s="623"/>
      <c r="Q17" s="624"/>
      <c r="R17" s="625">
        <v>11388324</v>
      </c>
      <c r="S17" s="626"/>
      <c r="T17" s="626"/>
      <c r="U17" s="626"/>
      <c r="V17" s="626"/>
      <c r="W17" s="626"/>
      <c r="X17" s="626"/>
      <c r="Y17" s="627"/>
      <c r="Z17" s="628">
        <v>34.4</v>
      </c>
      <c r="AA17" s="628"/>
      <c r="AB17" s="628"/>
      <c r="AC17" s="628"/>
      <c r="AD17" s="629">
        <v>11388324</v>
      </c>
      <c r="AE17" s="629"/>
      <c r="AF17" s="629"/>
      <c r="AG17" s="629"/>
      <c r="AH17" s="629"/>
      <c r="AI17" s="629"/>
      <c r="AJ17" s="629"/>
      <c r="AK17" s="629"/>
      <c r="AL17" s="630">
        <v>69.099999999999994</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3915569</v>
      </c>
      <c r="CS17" s="626"/>
      <c r="CT17" s="626"/>
      <c r="CU17" s="626"/>
      <c r="CV17" s="626"/>
      <c r="CW17" s="626"/>
      <c r="CX17" s="626"/>
      <c r="CY17" s="627"/>
      <c r="CZ17" s="628">
        <v>12.2</v>
      </c>
      <c r="DA17" s="628"/>
      <c r="DB17" s="628"/>
      <c r="DC17" s="628"/>
      <c r="DD17" s="634" t="s">
        <v>112</v>
      </c>
      <c r="DE17" s="626"/>
      <c r="DF17" s="626"/>
      <c r="DG17" s="626"/>
      <c r="DH17" s="626"/>
      <c r="DI17" s="626"/>
      <c r="DJ17" s="626"/>
      <c r="DK17" s="626"/>
      <c r="DL17" s="626"/>
      <c r="DM17" s="626"/>
      <c r="DN17" s="626"/>
      <c r="DO17" s="626"/>
      <c r="DP17" s="627"/>
      <c r="DQ17" s="634">
        <v>3691660</v>
      </c>
      <c r="DR17" s="626"/>
      <c r="DS17" s="626"/>
      <c r="DT17" s="626"/>
      <c r="DU17" s="626"/>
      <c r="DV17" s="626"/>
      <c r="DW17" s="626"/>
      <c r="DX17" s="626"/>
      <c r="DY17" s="626"/>
      <c r="DZ17" s="626"/>
      <c r="EA17" s="626"/>
      <c r="EB17" s="626"/>
      <c r="EC17" s="635"/>
    </row>
    <row r="18" spans="2:133" ht="11.25" customHeight="1">
      <c r="B18" s="622" t="s">
        <v>249</v>
      </c>
      <c r="C18" s="623"/>
      <c r="D18" s="623"/>
      <c r="E18" s="623"/>
      <c r="F18" s="623"/>
      <c r="G18" s="623"/>
      <c r="H18" s="623"/>
      <c r="I18" s="623"/>
      <c r="J18" s="623"/>
      <c r="K18" s="623"/>
      <c r="L18" s="623"/>
      <c r="M18" s="623"/>
      <c r="N18" s="623"/>
      <c r="O18" s="623"/>
      <c r="P18" s="623"/>
      <c r="Q18" s="624"/>
      <c r="R18" s="625">
        <v>996774</v>
      </c>
      <c r="S18" s="626"/>
      <c r="T18" s="626"/>
      <c r="U18" s="626"/>
      <c r="V18" s="626"/>
      <c r="W18" s="626"/>
      <c r="X18" s="626"/>
      <c r="Y18" s="627"/>
      <c r="Z18" s="628">
        <v>3</v>
      </c>
      <c r="AA18" s="628"/>
      <c r="AB18" s="628"/>
      <c r="AC18" s="628"/>
      <c r="AD18" s="629" t="s">
        <v>112</v>
      </c>
      <c r="AE18" s="629"/>
      <c r="AF18" s="629"/>
      <c r="AG18" s="629"/>
      <c r="AH18" s="629"/>
      <c r="AI18" s="629"/>
      <c r="AJ18" s="629"/>
      <c r="AK18" s="629"/>
      <c r="AL18" s="630" t="s">
        <v>112</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252</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255</v>
      </c>
      <c r="C20" s="623"/>
      <c r="D20" s="623"/>
      <c r="E20" s="623"/>
      <c r="F20" s="623"/>
      <c r="G20" s="623"/>
      <c r="H20" s="623"/>
      <c r="I20" s="623"/>
      <c r="J20" s="623"/>
      <c r="K20" s="623"/>
      <c r="L20" s="623"/>
      <c r="M20" s="623"/>
      <c r="N20" s="623"/>
      <c r="O20" s="623"/>
      <c r="P20" s="623"/>
      <c r="Q20" s="624"/>
      <c r="R20" s="625">
        <v>17240230</v>
      </c>
      <c r="S20" s="626"/>
      <c r="T20" s="626"/>
      <c r="U20" s="626"/>
      <c r="V20" s="626"/>
      <c r="W20" s="626"/>
      <c r="X20" s="626"/>
      <c r="Y20" s="627"/>
      <c r="Z20" s="628">
        <v>52</v>
      </c>
      <c r="AA20" s="628"/>
      <c r="AB20" s="628"/>
      <c r="AC20" s="628"/>
      <c r="AD20" s="629">
        <v>16243456</v>
      </c>
      <c r="AE20" s="629"/>
      <c r="AF20" s="629"/>
      <c r="AG20" s="629"/>
      <c r="AH20" s="629"/>
      <c r="AI20" s="629"/>
      <c r="AJ20" s="629"/>
      <c r="AK20" s="629"/>
      <c r="AL20" s="630">
        <v>98.6</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32178131</v>
      </c>
      <c r="CS20" s="626"/>
      <c r="CT20" s="626"/>
      <c r="CU20" s="626"/>
      <c r="CV20" s="626"/>
      <c r="CW20" s="626"/>
      <c r="CX20" s="626"/>
      <c r="CY20" s="627"/>
      <c r="CZ20" s="628">
        <v>100</v>
      </c>
      <c r="DA20" s="628"/>
      <c r="DB20" s="628"/>
      <c r="DC20" s="628"/>
      <c r="DD20" s="634">
        <v>3923232</v>
      </c>
      <c r="DE20" s="626"/>
      <c r="DF20" s="626"/>
      <c r="DG20" s="626"/>
      <c r="DH20" s="626"/>
      <c r="DI20" s="626"/>
      <c r="DJ20" s="626"/>
      <c r="DK20" s="626"/>
      <c r="DL20" s="626"/>
      <c r="DM20" s="626"/>
      <c r="DN20" s="626"/>
      <c r="DO20" s="626"/>
      <c r="DP20" s="627"/>
      <c r="DQ20" s="634">
        <v>18396674</v>
      </c>
      <c r="DR20" s="626"/>
      <c r="DS20" s="626"/>
      <c r="DT20" s="626"/>
      <c r="DU20" s="626"/>
      <c r="DV20" s="626"/>
      <c r="DW20" s="626"/>
      <c r="DX20" s="626"/>
      <c r="DY20" s="626"/>
      <c r="DZ20" s="626"/>
      <c r="EA20" s="626"/>
      <c r="EB20" s="626"/>
      <c r="EC20" s="635"/>
    </row>
    <row r="21" spans="2:133" ht="11.25" customHeight="1">
      <c r="B21" s="622" t="s">
        <v>258</v>
      </c>
      <c r="C21" s="623"/>
      <c r="D21" s="623"/>
      <c r="E21" s="623"/>
      <c r="F21" s="623"/>
      <c r="G21" s="623"/>
      <c r="H21" s="623"/>
      <c r="I21" s="623"/>
      <c r="J21" s="623"/>
      <c r="K21" s="623"/>
      <c r="L21" s="623"/>
      <c r="M21" s="623"/>
      <c r="N21" s="623"/>
      <c r="O21" s="623"/>
      <c r="P21" s="623"/>
      <c r="Q21" s="624"/>
      <c r="R21" s="625">
        <v>5694</v>
      </c>
      <c r="S21" s="626"/>
      <c r="T21" s="626"/>
      <c r="U21" s="626"/>
      <c r="V21" s="626"/>
      <c r="W21" s="626"/>
      <c r="X21" s="626"/>
      <c r="Y21" s="627"/>
      <c r="Z21" s="628">
        <v>0</v>
      </c>
      <c r="AA21" s="628"/>
      <c r="AB21" s="628"/>
      <c r="AC21" s="628"/>
      <c r="AD21" s="629">
        <v>5694</v>
      </c>
      <c r="AE21" s="629"/>
      <c r="AF21" s="629"/>
      <c r="AG21" s="629"/>
      <c r="AH21" s="629"/>
      <c r="AI21" s="629"/>
      <c r="AJ21" s="629"/>
      <c r="AK21" s="629"/>
      <c r="AL21" s="630">
        <v>0</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260</v>
      </c>
      <c r="C22" s="623"/>
      <c r="D22" s="623"/>
      <c r="E22" s="623"/>
      <c r="F22" s="623"/>
      <c r="G22" s="623"/>
      <c r="H22" s="623"/>
      <c r="I22" s="623"/>
      <c r="J22" s="623"/>
      <c r="K22" s="623"/>
      <c r="L22" s="623"/>
      <c r="M22" s="623"/>
      <c r="N22" s="623"/>
      <c r="O22" s="623"/>
      <c r="P22" s="623"/>
      <c r="Q22" s="624"/>
      <c r="R22" s="625">
        <v>190904</v>
      </c>
      <c r="S22" s="626"/>
      <c r="T22" s="626"/>
      <c r="U22" s="626"/>
      <c r="V22" s="626"/>
      <c r="W22" s="626"/>
      <c r="X22" s="626"/>
      <c r="Y22" s="627"/>
      <c r="Z22" s="628">
        <v>0.6</v>
      </c>
      <c r="AA22" s="628"/>
      <c r="AB22" s="628"/>
      <c r="AC22" s="628"/>
      <c r="AD22" s="629" t="s">
        <v>112</v>
      </c>
      <c r="AE22" s="629"/>
      <c r="AF22" s="629"/>
      <c r="AG22" s="629"/>
      <c r="AH22" s="629"/>
      <c r="AI22" s="629"/>
      <c r="AJ22" s="629"/>
      <c r="AK22" s="629"/>
      <c r="AL22" s="630" t="s">
        <v>112</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263</v>
      </c>
      <c r="C23" s="623"/>
      <c r="D23" s="623"/>
      <c r="E23" s="623"/>
      <c r="F23" s="623"/>
      <c r="G23" s="623"/>
      <c r="H23" s="623"/>
      <c r="I23" s="623"/>
      <c r="J23" s="623"/>
      <c r="K23" s="623"/>
      <c r="L23" s="623"/>
      <c r="M23" s="623"/>
      <c r="N23" s="623"/>
      <c r="O23" s="623"/>
      <c r="P23" s="623"/>
      <c r="Q23" s="624"/>
      <c r="R23" s="625">
        <v>524530</v>
      </c>
      <c r="S23" s="626"/>
      <c r="T23" s="626"/>
      <c r="U23" s="626"/>
      <c r="V23" s="626"/>
      <c r="W23" s="626"/>
      <c r="X23" s="626"/>
      <c r="Y23" s="627"/>
      <c r="Z23" s="628">
        <v>1.6</v>
      </c>
      <c r="AA23" s="628"/>
      <c r="AB23" s="628"/>
      <c r="AC23" s="628"/>
      <c r="AD23" s="629">
        <v>31567</v>
      </c>
      <c r="AE23" s="629"/>
      <c r="AF23" s="629"/>
      <c r="AG23" s="629"/>
      <c r="AH23" s="629"/>
      <c r="AI23" s="629"/>
      <c r="AJ23" s="629"/>
      <c r="AK23" s="629"/>
      <c r="AL23" s="630">
        <v>0.2</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c r="B24" s="622" t="s">
        <v>270</v>
      </c>
      <c r="C24" s="623"/>
      <c r="D24" s="623"/>
      <c r="E24" s="623"/>
      <c r="F24" s="623"/>
      <c r="G24" s="623"/>
      <c r="H24" s="623"/>
      <c r="I24" s="623"/>
      <c r="J24" s="623"/>
      <c r="K24" s="623"/>
      <c r="L24" s="623"/>
      <c r="M24" s="623"/>
      <c r="N24" s="623"/>
      <c r="O24" s="623"/>
      <c r="P24" s="623"/>
      <c r="Q24" s="624"/>
      <c r="R24" s="625">
        <v>29378</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17676687</v>
      </c>
      <c r="CS24" s="615"/>
      <c r="CT24" s="615"/>
      <c r="CU24" s="615"/>
      <c r="CV24" s="615"/>
      <c r="CW24" s="615"/>
      <c r="CX24" s="615"/>
      <c r="CY24" s="616"/>
      <c r="CZ24" s="652">
        <v>54.9</v>
      </c>
      <c r="DA24" s="653"/>
      <c r="DB24" s="653"/>
      <c r="DC24" s="654"/>
      <c r="DD24" s="651">
        <v>10360136</v>
      </c>
      <c r="DE24" s="615"/>
      <c r="DF24" s="615"/>
      <c r="DG24" s="615"/>
      <c r="DH24" s="615"/>
      <c r="DI24" s="615"/>
      <c r="DJ24" s="615"/>
      <c r="DK24" s="616"/>
      <c r="DL24" s="651">
        <v>10263473</v>
      </c>
      <c r="DM24" s="615"/>
      <c r="DN24" s="615"/>
      <c r="DO24" s="615"/>
      <c r="DP24" s="615"/>
      <c r="DQ24" s="615"/>
      <c r="DR24" s="615"/>
      <c r="DS24" s="615"/>
      <c r="DT24" s="615"/>
      <c r="DU24" s="615"/>
      <c r="DV24" s="616"/>
      <c r="DW24" s="619">
        <v>59.7</v>
      </c>
      <c r="DX24" s="620"/>
      <c r="DY24" s="620"/>
      <c r="DZ24" s="620"/>
      <c r="EA24" s="620"/>
      <c r="EB24" s="620"/>
      <c r="EC24" s="621"/>
    </row>
    <row r="25" spans="2:133" ht="11.25" customHeight="1">
      <c r="B25" s="622" t="s">
        <v>273</v>
      </c>
      <c r="C25" s="623"/>
      <c r="D25" s="623"/>
      <c r="E25" s="623"/>
      <c r="F25" s="623"/>
      <c r="G25" s="623"/>
      <c r="H25" s="623"/>
      <c r="I25" s="623"/>
      <c r="J25" s="623"/>
      <c r="K25" s="623"/>
      <c r="L25" s="623"/>
      <c r="M25" s="623"/>
      <c r="N25" s="623"/>
      <c r="O25" s="623"/>
      <c r="P25" s="623"/>
      <c r="Q25" s="624"/>
      <c r="R25" s="625">
        <v>6772271</v>
      </c>
      <c r="S25" s="626"/>
      <c r="T25" s="626"/>
      <c r="U25" s="626"/>
      <c r="V25" s="626"/>
      <c r="W25" s="626"/>
      <c r="X25" s="626"/>
      <c r="Y25" s="627"/>
      <c r="Z25" s="628">
        <v>20.399999999999999</v>
      </c>
      <c r="AA25" s="628"/>
      <c r="AB25" s="628"/>
      <c r="AC25" s="628"/>
      <c r="AD25" s="629" t="s">
        <v>112</v>
      </c>
      <c r="AE25" s="629"/>
      <c r="AF25" s="629"/>
      <c r="AG25" s="629"/>
      <c r="AH25" s="629"/>
      <c r="AI25" s="629"/>
      <c r="AJ25" s="629"/>
      <c r="AK25" s="629"/>
      <c r="AL25" s="630" t="s">
        <v>112</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4401319</v>
      </c>
      <c r="CS25" s="657"/>
      <c r="CT25" s="657"/>
      <c r="CU25" s="657"/>
      <c r="CV25" s="657"/>
      <c r="CW25" s="657"/>
      <c r="CX25" s="657"/>
      <c r="CY25" s="658"/>
      <c r="CZ25" s="659">
        <v>13.7</v>
      </c>
      <c r="DA25" s="660"/>
      <c r="DB25" s="660"/>
      <c r="DC25" s="661"/>
      <c r="DD25" s="634">
        <v>4027498</v>
      </c>
      <c r="DE25" s="657"/>
      <c r="DF25" s="657"/>
      <c r="DG25" s="657"/>
      <c r="DH25" s="657"/>
      <c r="DI25" s="657"/>
      <c r="DJ25" s="657"/>
      <c r="DK25" s="658"/>
      <c r="DL25" s="634">
        <v>3932812</v>
      </c>
      <c r="DM25" s="657"/>
      <c r="DN25" s="657"/>
      <c r="DO25" s="657"/>
      <c r="DP25" s="657"/>
      <c r="DQ25" s="657"/>
      <c r="DR25" s="657"/>
      <c r="DS25" s="657"/>
      <c r="DT25" s="657"/>
      <c r="DU25" s="657"/>
      <c r="DV25" s="658"/>
      <c r="DW25" s="630">
        <v>22.9</v>
      </c>
      <c r="DX25" s="655"/>
      <c r="DY25" s="655"/>
      <c r="DZ25" s="655"/>
      <c r="EA25" s="655"/>
      <c r="EB25" s="655"/>
      <c r="EC25" s="656"/>
    </row>
    <row r="26" spans="2:133" ht="11.25" customHeight="1">
      <c r="B26" s="662" t="s">
        <v>276</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2904577</v>
      </c>
      <c r="CS26" s="626"/>
      <c r="CT26" s="626"/>
      <c r="CU26" s="626"/>
      <c r="CV26" s="626"/>
      <c r="CW26" s="626"/>
      <c r="CX26" s="626"/>
      <c r="CY26" s="627"/>
      <c r="CZ26" s="659">
        <v>9</v>
      </c>
      <c r="DA26" s="660"/>
      <c r="DB26" s="660"/>
      <c r="DC26" s="661"/>
      <c r="DD26" s="634">
        <v>2636251</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c r="B27" s="622" t="s">
        <v>279</v>
      </c>
      <c r="C27" s="623"/>
      <c r="D27" s="623"/>
      <c r="E27" s="623"/>
      <c r="F27" s="623"/>
      <c r="G27" s="623"/>
      <c r="H27" s="623"/>
      <c r="I27" s="623"/>
      <c r="J27" s="623"/>
      <c r="K27" s="623"/>
      <c r="L27" s="623"/>
      <c r="M27" s="623"/>
      <c r="N27" s="623"/>
      <c r="O27" s="623"/>
      <c r="P27" s="623"/>
      <c r="Q27" s="624"/>
      <c r="R27" s="625">
        <v>1914406</v>
      </c>
      <c r="S27" s="626"/>
      <c r="T27" s="626"/>
      <c r="U27" s="626"/>
      <c r="V27" s="626"/>
      <c r="W27" s="626"/>
      <c r="X27" s="626"/>
      <c r="Y27" s="627"/>
      <c r="Z27" s="628">
        <v>5.8</v>
      </c>
      <c r="AA27" s="628"/>
      <c r="AB27" s="628"/>
      <c r="AC27" s="628"/>
      <c r="AD27" s="629" t="s">
        <v>112</v>
      </c>
      <c r="AE27" s="629"/>
      <c r="AF27" s="629"/>
      <c r="AG27" s="629"/>
      <c r="AH27" s="629"/>
      <c r="AI27" s="629"/>
      <c r="AJ27" s="629"/>
      <c r="AK27" s="629"/>
      <c r="AL27" s="630" t="s">
        <v>112</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3852642</v>
      </c>
      <c r="BH27" s="626"/>
      <c r="BI27" s="626"/>
      <c r="BJ27" s="626"/>
      <c r="BK27" s="626"/>
      <c r="BL27" s="626"/>
      <c r="BM27" s="626"/>
      <c r="BN27" s="627"/>
      <c r="BO27" s="628">
        <v>100</v>
      </c>
      <c r="BP27" s="628"/>
      <c r="BQ27" s="628"/>
      <c r="BR27" s="628"/>
      <c r="BS27" s="634">
        <v>27296</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9359799</v>
      </c>
      <c r="CS27" s="657"/>
      <c r="CT27" s="657"/>
      <c r="CU27" s="657"/>
      <c r="CV27" s="657"/>
      <c r="CW27" s="657"/>
      <c r="CX27" s="657"/>
      <c r="CY27" s="658"/>
      <c r="CZ27" s="659">
        <v>29.1</v>
      </c>
      <c r="DA27" s="660"/>
      <c r="DB27" s="660"/>
      <c r="DC27" s="661"/>
      <c r="DD27" s="634">
        <v>2640978</v>
      </c>
      <c r="DE27" s="657"/>
      <c r="DF27" s="657"/>
      <c r="DG27" s="657"/>
      <c r="DH27" s="657"/>
      <c r="DI27" s="657"/>
      <c r="DJ27" s="657"/>
      <c r="DK27" s="658"/>
      <c r="DL27" s="634">
        <v>2639001</v>
      </c>
      <c r="DM27" s="657"/>
      <c r="DN27" s="657"/>
      <c r="DO27" s="657"/>
      <c r="DP27" s="657"/>
      <c r="DQ27" s="657"/>
      <c r="DR27" s="657"/>
      <c r="DS27" s="657"/>
      <c r="DT27" s="657"/>
      <c r="DU27" s="657"/>
      <c r="DV27" s="658"/>
      <c r="DW27" s="630">
        <v>15.4</v>
      </c>
      <c r="DX27" s="655"/>
      <c r="DY27" s="655"/>
      <c r="DZ27" s="655"/>
      <c r="EA27" s="655"/>
      <c r="EB27" s="655"/>
      <c r="EC27" s="656"/>
    </row>
    <row r="28" spans="2:133" ht="11.25" customHeight="1">
      <c r="B28" s="622" t="s">
        <v>282</v>
      </c>
      <c r="C28" s="623"/>
      <c r="D28" s="623"/>
      <c r="E28" s="623"/>
      <c r="F28" s="623"/>
      <c r="G28" s="623"/>
      <c r="H28" s="623"/>
      <c r="I28" s="623"/>
      <c r="J28" s="623"/>
      <c r="K28" s="623"/>
      <c r="L28" s="623"/>
      <c r="M28" s="623"/>
      <c r="N28" s="623"/>
      <c r="O28" s="623"/>
      <c r="P28" s="623"/>
      <c r="Q28" s="624"/>
      <c r="R28" s="625">
        <v>440916</v>
      </c>
      <c r="S28" s="626"/>
      <c r="T28" s="626"/>
      <c r="U28" s="626"/>
      <c r="V28" s="626"/>
      <c r="W28" s="626"/>
      <c r="X28" s="626"/>
      <c r="Y28" s="627"/>
      <c r="Z28" s="628">
        <v>1.3</v>
      </c>
      <c r="AA28" s="628"/>
      <c r="AB28" s="628"/>
      <c r="AC28" s="628"/>
      <c r="AD28" s="629">
        <v>129459</v>
      </c>
      <c r="AE28" s="629"/>
      <c r="AF28" s="629"/>
      <c r="AG28" s="629"/>
      <c r="AH28" s="629"/>
      <c r="AI28" s="629"/>
      <c r="AJ28" s="629"/>
      <c r="AK28" s="629"/>
      <c r="AL28" s="630">
        <v>0.8</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3915569</v>
      </c>
      <c r="CS28" s="626"/>
      <c r="CT28" s="626"/>
      <c r="CU28" s="626"/>
      <c r="CV28" s="626"/>
      <c r="CW28" s="626"/>
      <c r="CX28" s="626"/>
      <c r="CY28" s="627"/>
      <c r="CZ28" s="659">
        <v>12.2</v>
      </c>
      <c r="DA28" s="660"/>
      <c r="DB28" s="660"/>
      <c r="DC28" s="661"/>
      <c r="DD28" s="634">
        <v>3691660</v>
      </c>
      <c r="DE28" s="626"/>
      <c r="DF28" s="626"/>
      <c r="DG28" s="626"/>
      <c r="DH28" s="626"/>
      <c r="DI28" s="626"/>
      <c r="DJ28" s="626"/>
      <c r="DK28" s="627"/>
      <c r="DL28" s="634">
        <v>3691660</v>
      </c>
      <c r="DM28" s="626"/>
      <c r="DN28" s="626"/>
      <c r="DO28" s="626"/>
      <c r="DP28" s="626"/>
      <c r="DQ28" s="626"/>
      <c r="DR28" s="626"/>
      <c r="DS28" s="626"/>
      <c r="DT28" s="626"/>
      <c r="DU28" s="626"/>
      <c r="DV28" s="627"/>
      <c r="DW28" s="630">
        <v>21.5</v>
      </c>
      <c r="DX28" s="655"/>
      <c r="DY28" s="655"/>
      <c r="DZ28" s="655"/>
      <c r="EA28" s="655"/>
      <c r="EB28" s="655"/>
      <c r="EC28" s="656"/>
    </row>
    <row r="29" spans="2:133" ht="11.25" customHeight="1">
      <c r="B29" s="622" t="s">
        <v>284</v>
      </c>
      <c r="C29" s="623"/>
      <c r="D29" s="623"/>
      <c r="E29" s="623"/>
      <c r="F29" s="623"/>
      <c r="G29" s="623"/>
      <c r="H29" s="623"/>
      <c r="I29" s="623"/>
      <c r="J29" s="623"/>
      <c r="K29" s="623"/>
      <c r="L29" s="623"/>
      <c r="M29" s="623"/>
      <c r="N29" s="623"/>
      <c r="O29" s="623"/>
      <c r="P29" s="623"/>
      <c r="Q29" s="624"/>
      <c r="R29" s="625">
        <v>123231</v>
      </c>
      <c r="S29" s="626"/>
      <c r="T29" s="626"/>
      <c r="U29" s="626"/>
      <c r="V29" s="626"/>
      <c r="W29" s="626"/>
      <c r="X29" s="626"/>
      <c r="Y29" s="627"/>
      <c r="Z29" s="628">
        <v>0.4</v>
      </c>
      <c r="AA29" s="628"/>
      <c r="AB29" s="628"/>
      <c r="AC29" s="628"/>
      <c r="AD29" s="629" t="s">
        <v>112</v>
      </c>
      <c r="AE29" s="629"/>
      <c r="AF29" s="629"/>
      <c r="AG29" s="629"/>
      <c r="AH29" s="629"/>
      <c r="AI29" s="629"/>
      <c r="AJ29" s="629"/>
      <c r="AK29" s="629"/>
      <c r="AL29" s="630" t="s">
        <v>112</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3914437</v>
      </c>
      <c r="CS29" s="657"/>
      <c r="CT29" s="657"/>
      <c r="CU29" s="657"/>
      <c r="CV29" s="657"/>
      <c r="CW29" s="657"/>
      <c r="CX29" s="657"/>
      <c r="CY29" s="658"/>
      <c r="CZ29" s="659">
        <v>12.2</v>
      </c>
      <c r="DA29" s="660"/>
      <c r="DB29" s="660"/>
      <c r="DC29" s="661"/>
      <c r="DD29" s="634">
        <v>3690528</v>
      </c>
      <c r="DE29" s="657"/>
      <c r="DF29" s="657"/>
      <c r="DG29" s="657"/>
      <c r="DH29" s="657"/>
      <c r="DI29" s="657"/>
      <c r="DJ29" s="657"/>
      <c r="DK29" s="658"/>
      <c r="DL29" s="634">
        <v>3690528</v>
      </c>
      <c r="DM29" s="657"/>
      <c r="DN29" s="657"/>
      <c r="DO29" s="657"/>
      <c r="DP29" s="657"/>
      <c r="DQ29" s="657"/>
      <c r="DR29" s="657"/>
      <c r="DS29" s="657"/>
      <c r="DT29" s="657"/>
      <c r="DU29" s="657"/>
      <c r="DV29" s="658"/>
      <c r="DW29" s="630">
        <v>21.5</v>
      </c>
      <c r="DX29" s="655"/>
      <c r="DY29" s="655"/>
      <c r="DZ29" s="655"/>
      <c r="EA29" s="655"/>
      <c r="EB29" s="655"/>
      <c r="EC29" s="656"/>
    </row>
    <row r="30" spans="2:133" ht="11.25" customHeight="1">
      <c r="B30" s="622" t="s">
        <v>288</v>
      </c>
      <c r="C30" s="623"/>
      <c r="D30" s="623"/>
      <c r="E30" s="623"/>
      <c r="F30" s="623"/>
      <c r="G30" s="623"/>
      <c r="H30" s="623"/>
      <c r="I30" s="623"/>
      <c r="J30" s="623"/>
      <c r="K30" s="623"/>
      <c r="L30" s="623"/>
      <c r="M30" s="623"/>
      <c r="N30" s="623"/>
      <c r="O30" s="623"/>
      <c r="P30" s="623"/>
      <c r="Q30" s="624"/>
      <c r="R30" s="625">
        <v>685578</v>
      </c>
      <c r="S30" s="626"/>
      <c r="T30" s="626"/>
      <c r="U30" s="626"/>
      <c r="V30" s="626"/>
      <c r="W30" s="626"/>
      <c r="X30" s="626"/>
      <c r="Y30" s="627"/>
      <c r="Z30" s="628">
        <v>2.1</v>
      </c>
      <c r="AA30" s="628"/>
      <c r="AB30" s="628"/>
      <c r="AC30" s="628"/>
      <c r="AD30" s="629" t="s">
        <v>112</v>
      </c>
      <c r="AE30" s="629"/>
      <c r="AF30" s="629"/>
      <c r="AG30" s="629"/>
      <c r="AH30" s="629"/>
      <c r="AI30" s="629"/>
      <c r="AJ30" s="629"/>
      <c r="AK30" s="629"/>
      <c r="AL30" s="630" t="s">
        <v>112</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98.1</v>
      </c>
      <c r="BH30" s="684"/>
      <c r="BI30" s="684"/>
      <c r="BJ30" s="684"/>
      <c r="BK30" s="684"/>
      <c r="BL30" s="684"/>
      <c r="BM30" s="620">
        <v>93</v>
      </c>
      <c r="BN30" s="684"/>
      <c r="BO30" s="684"/>
      <c r="BP30" s="684"/>
      <c r="BQ30" s="685"/>
      <c r="BR30" s="683">
        <v>98.1</v>
      </c>
      <c r="BS30" s="684"/>
      <c r="BT30" s="684"/>
      <c r="BU30" s="684"/>
      <c r="BV30" s="684"/>
      <c r="BW30" s="684"/>
      <c r="BX30" s="620">
        <v>92.3</v>
      </c>
      <c r="BY30" s="684"/>
      <c r="BZ30" s="684"/>
      <c r="CA30" s="684"/>
      <c r="CB30" s="685"/>
      <c r="CD30" s="688"/>
      <c r="CE30" s="689"/>
      <c r="CF30" s="639" t="s">
        <v>291</v>
      </c>
      <c r="CG30" s="640"/>
      <c r="CH30" s="640"/>
      <c r="CI30" s="640"/>
      <c r="CJ30" s="640"/>
      <c r="CK30" s="640"/>
      <c r="CL30" s="640"/>
      <c r="CM30" s="640"/>
      <c r="CN30" s="640"/>
      <c r="CO30" s="640"/>
      <c r="CP30" s="640"/>
      <c r="CQ30" s="641"/>
      <c r="CR30" s="625">
        <v>3584899</v>
      </c>
      <c r="CS30" s="626"/>
      <c r="CT30" s="626"/>
      <c r="CU30" s="626"/>
      <c r="CV30" s="626"/>
      <c r="CW30" s="626"/>
      <c r="CX30" s="626"/>
      <c r="CY30" s="627"/>
      <c r="CZ30" s="659">
        <v>11.1</v>
      </c>
      <c r="DA30" s="660"/>
      <c r="DB30" s="660"/>
      <c r="DC30" s="661"/>
      <c r="DD30" s="634">
        <v>3378565</v>
      </c>
      <c r="DE30" s="626"/>
      <c r="DF30" s="626"/>
      <c r="DG30" s="626"/>
      <c r="DH30" s="626"/>
      <c r="DI30" s="626"/>
      <c r="DJ30" s="626"/>
      <c r="DK30" s="627"/>
      <c r="DL30" s="634">
        <v>3378565</v>
      </c>
      <c r="DM30" s="626"/>
      <c r="DN30" s="626"/>
      <c r="DO30" s="626"/>
      <c r="DP30" s="626"/>
      <c r="DQ30" s="626"/>
      <c r="DR30" s="626"/>
      <c r="DS30" s="626"/>
      <c r="DT30" s="626"/>
      <c r="DU30" s="626"/>
      <c r="DV30" s="627"/>
      <c r="DW30" s="630">
        <v>19.7</v>
      </c>
      <c r="DX30" s="655"/>
      <c r="DY30" s="655"/>
      <c r="DZ30" s="655"/>
      <c r="EA30" s="655"/>
      <c r="EB30" s="655"/>
      <c r="EC30" s="656"/>
    </row>
    <row r="31" spans="2:133" ht="11.25" customHeight="1">
      <c r="B31" s="622" t="s">
        <v>292</v>
      </c>
      <c r="C31" s="623"/>
      <c r="D31" s="623"/>
      <c r="E31" s="623"/>
      <c r="F31" s="623"/>
      <c r="G31" s="623"/>
      <c r="H31" s="623"/>
      <c r="I31" s="623"/>
      <c r="J31" s="623"/>
      <c r="K31" s="623"/>
      <c r="L31" s="623"/>
      <c r="M31" s="623"/>
      <c r="N31" s="623"/>
      <c r="O31" s="623"/>
      <c r="P31" s="623"/>
      <c r="Q31" s="624"/>
      <c r="R31" s="625">
        <v>596902</v>
      </c>
      <c r="S31" s="626"/>
      <c r="T31" s="626"/>
      <c r="U31" s="626"/>
      <c r="V31" s="626"/>
      <c r="W31" s="626"/>
      <c r="X31" s="626"/>
      <c r="Y31" s="627"/>
      <c r="Z31" s="628">
        <v>1.8</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98.7</v>
      </c>
      <c r="BH31" s="657"/>
      <c r="BI31" s="657"/>
      <c r="BJ31" s="657"/>
      <c r="BK31" s="657"/>
      <c r="BL31" s="657"/>
      <c r="BM31" s="631">
        <v>95.5</v>
      </c>
      <c r="BN31" s="681"/>
      <c r="BO31" s="681"/>
      <c r="BP31" s="681"/>
      <c r="BQ31" s="682"/>
      <c r="BR31" s="680">
        <v>98.6</v>
      </c>
      <c r="BS31" s="657"/>
      <c r="BT31" s="657"/>
      <c r="BU31" s="657"/>
      <c r="BV31" s="657"/>
      <c r="BW31" s="657"/>
      <c r="BX31" s="631">
        <v>94.8</v>
      </c>
      <c r="BY31" s="681"/>
      <c r="BZ31" s="681"/>
      <c r="CA31" s="681"/>
      <c r="CB31" s="682"/>
      <c r="CD31" s="688"/>
      <c r="CE31" s="689"/>
      <c r="CF31" s="639" t="s">
        <v>295</v>
      </c>
      <c r="CG31" s="640"/>
      <c r="CH31" s="640"/>
      <c r="CI31" s="640"/>
      <c r="CJ31" s="640"/>
      <c r="CK31" s="640"/>
      <c r="CL31" s="640"/>
      <c r="CM31" s="640"/>
      <c r="CN31" s="640"/>
      <c r="CO31" s="640"/>
      <c r="CP31" s="640"/>
      <c r="CQ31" s="641"/>
      <c r="CR31" s="625">
        <v>329538</v>
      </c>
      <c r="CS31" s="657"/>
      <c r="CT31" s="657"/>
      <c r="CU31" s="657"/>
      <c r="CV31" s="657"/>
      <c r="CW31" s="657"/>
      <c r="CX31" s="657"/>
      <c r="CY31" s="658"/>
      <c r="CZ31" s="659">
        <v>1</v>
      </c>
      <c r="DA31" s="660"/>
      <c r="DB31" s="660"/>
      <c r="DC31" s="661"/>
      <c r="DD31" s="634">
        <v>311963</v>
      </c>
      <c r="DE31" s="657"/>
      <c r="DF31" s="657"/>
      <c r="DG31" s="657"/>
      <c r="DH31" s="657"/>
      <c r="DI31" s="657"/>
      <c r="DJ31" s="657"/>
      <c r="DK31" s="658"/>
      <c r="DL31" s="634">
        <v>311963</v>
      </c>
      <c r="DM31" s="657"/>
      <c r="DN31" s="657"/>
      <c r="DO31" s="657"/>
      <c r="DP31" s="657"/>
      <c r="DQ31" s="657"/>
      <c r="DR31" s="657"/>
      <c r="DS31" s="657"/>
      <c r="DT31" s="657"/>
      <c r="DU31" s="657"/>
      <c r="DV31" s="658"/>
      <c r="DW31" s="630">
        <v>1.8</v>
      </c>
      <c r="DX31" s="655"/>
      <c r="DY31" s="655"/>
      <c r="DZ31" s="655"/>
      <c r="EA31" s="655"/>
      <c r="EB31" s="655"/>
      <c r="EC31" s="656"/>
    </row>
    <row r="32" spans="2:133" ht="11.25" customHeight="1">
      <c r="B32" s="622" t="s">
        <v>296</v>
      </c>
      <c r="C32" s="623"/>
      <c r="D32" s="623"/>
      <c r="E32" s="623"/>
      <c r="F32" s="623"/>
      <c r="G32" s="623"/>
      <c r="H32" s="623"/>
      <c r="I32" s="623"/>
      <c r="J32" s="623"/>
      <c r="K32" s="623"/>
      <c r="L32" s="623"/>
      <c r="M32" s="623"/>
      <c r="N32" s="623"/>
      <c r="O32" s="623"/>
      <c r="P32" s="623"/>
      <c r="Q32" s="624"/>
      <c r="R32" s="625">
        <v>530314</v>
      </c>
      <c r="S32" s="626"/>
      <c r="T32" s="626"/>
      <c r="U32" s="626"/>
      <c r="V32" s="626"/>
      <c r="W32" s="626"/>
      <c r="X32" s="626"/>
      <c r="Y32" s="627"/>
      <c r="Z32" s="628">
        <v>1.6</v>
      </c>
      <c r="AA32" s="628"/>
      <c r="AB32" s="628"/>
      <c r="AC32" s="628"/>
      <c r="AD32" s="629">
        <v>68153</v>
      </c>
      <c r="AE32" s="629"/>
      <c r="AF32" s="629"/>
      <c r="AG32" s="629"/>
      <c r="AH32" s="629"/>
      <c r="AI32" s="629"/>
      <c r="AJ32" s="629"/>
      <c r="AK32" s="629"/>
      <c r="AL32" s="630">
        <v>0.4</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97.1</v>
      </c>
      <c r="BH32" s="693"/>
      <c r="BI32" s="693"/>
      <c r="BJ32" s="693"/>
      <c r="BK32" s="693"/>
      <c r="BL32" s="693"/>
      <c r="BM32" s="694">
        <v>88.6</v>
      </c>
      <c r="BN32" s="693"/>
      <c r="BO32" s="693"/>
      <c r="BP32" s="693"/>
      <c r="BQ32" s="695"/>
      <c r="BR32" s="692">
        <v>97</v>
      </c>
      <c r="BS32" s="693"/>
      <c r="BT32" s="693"/>
      <c r="BU32" s="693"/>
      <c r="BV32" s="693"/>
      <c r="BW32" s="693"/>
      <c r="BX32" s="694">
        <v>88</v>
      </c>
      <c r="BY32" s="693"/>
      <c r="BZ32" s="693"/>
      <c r="CA32" s="693"/>
      <c r="CB32" s="695"/>
      <c r="CD32" s="690"/>
      <c r="CE32" s="691"/>
      <c r="CF32" s="639" t="s">
        <v>298</v>
      </c>
      <c r="CG32" s="640"/>
      <c r="CH32" s="640"/>
      <c r="CI32" s="640"/>
      <c r="CJ32" s="640"/>
      <c r="CK32" s="640"/>
      <c r="CL32" s="640"/>
      <c r="CM32" s="640"/>
      <c r="CN32" s="640"/>
      <c r="CO32" s="640"/>
      <c r="CP32" s="640"/>
      <c r="CQ32" s="641"/>
      <c r="CR32" s="625">
        <v>1132</v>
      </c>
      <c r="CS32" s="626"/>
      <c r="CT32" s="626"/>
      <c r="CU32" s="626"/>
      <c r="CV32" s="626"/>
      <c r="CW32" s="626"/>
      <c r="CX32" s="626"/>
      <c r="CY32" s="627"/>
      <c r="CZ32" s="659">
        <v>0</v>
      </c>
      <c r="DA32" s="660"/>
      <c r="DB32" s="660"/>
      <c r="DC32" s="661"/>
      <c r="DD32" s="634">
        <v>1132</v>
      </c>
      <c r="DE32" s="626"/>
      <c r="DF32" s="626"/>
      <c r="DG32" s="626"/>
      <c r="DH32" s="626"/>
      <c r="DI32" s="626"/>
      <c r="DJ32" s="626"/>
      <c r="DK32" s="627"/>
      <c r="DL32" s="634">
        <v>1132</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299</v>
      </c>
      <c r="C33" s="623"/>
      <c r="D33" s="623"/>
      <c r="E33" s="623"/>
      <c r="F33" s="623"/>
      <c r="G33" s="623"/>
      <c r="H33" s="623"/>
      <c r="I33" s="623"/>
      <c r="J33" s="623"/>
      <c r="K33" s="623"/>
      <c r="L33" s="623"/>
      <c r="M33" s="623"/>
      <c r="N33" s="623"/>
      <c r="O33" s="623"/>
      <c r="P33" s="623"/>
      <c r="Q33" s="624"/>
      <c r="R33" s="625">
        <v>4088800</v>
      </c>
      <c r="S33" s="626"/>
      <c r="T33" s="626"/>
      <c r="U33" s="626"/>
      <c r="V33" s="626"/>
      <c r="W33" s="626"/>
      <c r="X33" s="626"/>
      <c r="Y33" s="627"/>
      <c r="Z33" s="628">
        <v>12.3</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10439638</v>
      </c>
      <c r="CS33" s="657"/>
      <c r="CT33" s="657"/>
      <c r="CU33" s="657"/>
      <c r="CV33" s="657"/>
      <c r="CW33" s="657"/>
      <c r="CX33" s="657"/>
      <c r="CY33" s="658"/>
      <c r="CZ33" s="659">
        <v>32.4</v>
      </c>
      <c r="DA33" s="660"/>
      <c r="DB33" s="660"/>
      <c r="DC33" s="661"/>
      <c r="DD33" s="634">
        <v>7744765</v>
      </c>
      <c r="DE33" s="657"/>
      <c r="DF33" s="657"/>
      <c r="DG33" s="657"/>
      <c r="DH33" s="657"/>
      <c r="DI33" s="657"/>
      <c r="DJ33" s="657"/>
      <c r="DK33" s="658"/>
      <c r="DL33" s="634">
        <v>5275675</v>
      </c>
      <c r="DM33" s="657"/>
      <c r="DN33" s="657"/>
      <c r="DO33" s="657"/>
      <c r="DP33" s="657"/>
      <c r="DQ33" s="657"/>
      <c r="DR33" s="657"/>
      <c r="DS33" s="657"/>
      <c r="DT33" s="657"/>
      <c r="DU33" s="657"/>
      <c r="DV33" s="658"/>
      <c r="DW33" s="630">
        <v>30.7</v>
      </c>
      <c r="DX33" s="655"/>
      <c r="DY33" s="655"/>
      <c r="DZ33" s="655"/>
      <c r="EA33" s="655"/>
      <c r="EB33" s="655"/>
      <c r="EC33" s="656"/>
    </row>
    <row r="34" spans="2:133" ht="11.25" customHeight="1">
      <c r="B34" s="622" t="s">
        <v>301</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2342391</v>
      </c>
      <c r="CS34" s="626"/>
      <c r="CT34" s="626"/>
      <c r="CU34" s="626"/>
      <c r="CV34" s="626"/>
      <c r="CW34" s="626"/>
      <c r="CX34" s="626"/>
      <c r="CY34" s="627"/>
      <c r="CZ34" s="659">
        <v>7.3</v>
      </c>
      <c r="DA34" s="660"/>
      <c r="DB34" s="660"/>
      <c r="DC34" s="661"/>
      <c r="DD34" s="634">
        <v>1746725</v>
      </c>
      <c r="DE34" s="626"/>
      <c r="DF34" s="626"/>
      <c r="DG34" s="626"/>
      <c r="DH34" s="626"/>
      <c r="DI34" s="626"/>
      <c r="DJ34" s="626"/>
      <c r="DK34" s="627"/>
      <c r="DL34" s="634">
        <v>1508297</v>
      </c>
      <c r="DM34" s="626"/>
      <c r="DN34" s="626"/>
      <c r="DO34" s="626"/>
      <c r="DP34" s="626"/>
      <c r="DQ34" s="626"/>
      <c r="DR34" s="626"/>
      <c r="DS34" s="626"/>
      <c r="DT34" s="626"/>
      <c r="DU34" s="626"/>
      <c r="DV34" s="627"/>
      <c r="DW34" s="630">
        <v>8.8000000000000007</v>
      </c>
      <c r="DX34" s="655"/>
      <c r="DY34" s="655"/>
      <c r="DZ34" s="655"/>
      <c r="EA34" s="655"/>
      <c r="EB34" s="655"/>
      <c r="EC34" s="656"/>
    </row>
    <row r="35" spans="2:133" ht="11.25" customHeight="1">
      <c r="B35" s="622" t="s">
        <v>305</v>
      </c>
      <c r="C35" s="623"/>
      <c r="D35" s="623"/>
      <c r="E35" s="623"/>
      <c r="F35" s="623"/>
      <c r="G35" s="623"/>
      <c r="H35" s="623"/>
      <c r="I35" s="623"/>
      <c r="J35" s="623"/>
      <c r="K35" s="623"/>
      <c r="L35" s="623"/>
      <c r="M35" s="623"/>
      <c r="N35" s="623"/>
      <c r="O35" s="623"/>
      <c r="P35" s="623"/>
      <c r="Q35" s="624"/>
      <c r="R35" s="625">
        <v>708400</v>
      </c>
      <c r="S35" s="626"/>
      <c r="T35" s="626"/>
      <c r="U35" s="626"/>
      <c r="V35" s="626"/>
      <c r="W35" s="626"/>
      <c r="X35" s="626"/>
      <c r="Y35" s="627"/>
      <c r="Z35" s="628">
        <v>2.1</v>
      </c>
      <c r="AA35" s="628"/>
      <c r="AB35" s="628"/>
      <c r="AC35" s="628"/>
      <c r="AD35" s="629" t="s">
        <v>112</v>
      </c>
      <c r="AE35" s="629"/>
      <c r="AF35" s="629"/>
      <c r="AG35" s="629"/>
      <c r="AH35" s="629"/>
      <c r="AI35" s="629"/>
      <c r="AJ35" s="629"/>
      <c r="AK35" s="629"/>
      <c r="AL35" s="630" t="s">
        <v>112</v>
      </c>
      <c r="AM35" s="631"/>
      <c r="AN35" s="631"/>
      <c r="AO35" s="632"/>
      <c r="AP35" s="188"/>
      <c r="AQ35" s="636" t="s">
        <v>306</v>
      </c>
      <c r="AR35" s="637"/>
      <c r="AS35" s="637"/>
      <c r="AT35" s="637"/>
      <c r="AU35" s="637"/>
      <c r="AV35" s="637"/>
      <c r="AW35" s="637"/>
      <c r="AX35" s="637"/>
      <c r="AY35" s="638"/>
      <c r="AZ35" s="614">
        <v>3363163</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-569329</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213969</v>
      </c>
      <c r="CS35" s="657"/>
      <c r="CT35" s="657"/>
      <c r="CU35" s="657"/>
      <c r="CV35" s="657"/>
      <c r="CW35" s="657"/>
      <c r="CX35" s="657"/>
      <c r="CY35" s="658"/>
      <c r="CZ35" s="659">
        <v>0.7</v>
      </c>
      <c r="DA35" s="660"/>
      <c r="DB35" s="660"/>
      <c r="DC35" s="661"/>
      <c r="DD35" s="634">
        <v>177212</v>
      </c>
      <c r="DE35" s="657"/>
      <c r="DF35" s="657"/>
      <c r="DG35" s="657"/>
      <c r="DH35" s="657"/>
      <c r="DI35" s="657"/>
      <c r="DJ35" s="657"/>
      <c r="DK35" s="658"/>
      <c r="DL35" s="634">
        <v>177212</v>
      </c>
      <c r="DM35" s="657"/>
      <c r="DN35" s="657"/>
      <c r="DO35" s="657"/>
      <c r="DP35" s="657"/>
      <c r="DQ35" s="657"/>
      <c r="DR35" s="657"/>
      <c r="DS35" s="657"/>
      <c r="DT35" s="657"/>
      <c r="DU35" s="657"/>
      <c r="DV35" s="658"/>
      <c r="DW35" s="630">
        <v>1</v>
      </c>
      <c r="DX35" s="655"/>
      <c r="DY35" s="655"/>
      <c r="DZ35" s="655"/>
      <c r="EA35" s="655"/>
      <c r="EB35" s="655"/>
      <c r="EC35" s="656"/>
    </row>
    <row r="36" spans="2:133" ht="11.25" customHeight="1">
      <c r="B36" s="668" t="s">
        <v>309</v>
      </c>
      <c r="C36" s="669"/>
      <c r="D36" s="669"/>
      <c r="E36" s="669"/>
      <c r="F36" s="669"/>
      <c r="G36" s="669"/>
      <c r="H36" s="669"/>
      <c r="I36" s="669"/>
      <c r="J36" s="669"/>
      <c r="K36" s="669"/>
      <c r="L36" s="669"/>
      <c r="M36" s="669"/>
      <c r="N36" s="669"/>
      <c r="O36" s="669"/>
      <c r="P36" s="669"/>
      <c r="Q36" s="670"/>
      <c r="R36" s="697">
        <v>33143154</v>
      </c>
      <c r="S36" s="698"/>
      <c r="T36" s="698"/>
      <c r="U36" s="698"/>
      <c r="V36" s="698"/>
      <c r="W36" s="698"/>
      <c r="X36" s="698"/>
      <c r="Y36" s="699"/>
      <c r="Z36" s="700">
        <v>100</v>
      </c>
      <c r="AA36" s="700"/>
      <c r="AB36" s="700"/>
      <c r="AC36" s="700"/>
      <c r="AD36" s="701">
        <v>16478329</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625590</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-910409</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2570092</v>
      </c>
      <c r="CS36" s="626"/>
      <c r="CT36" s="626"/>
      <c r="CU36" s="626"/>
      <c r="CV36" s="626"/>
      <c r="CW36" s="626"/>
      <c r="CX36" s="626"/>
      <c r="CY36" s="627"/>
      <c r="CZ36" s="659">
        <v>8</v>
      </c>
      <c r="DA36" s="660"/>
      <c r="DB36" s="660"/>
      <c r="DC36" s="661"/>
      <c r="DD36" s="634">
        <v>1975732</v>
      </c>
      <c r="DE36" s="626"/>
      <c r="DF36" s="626"/>
      <c r="DG36" s="626"/>
      <c r="DH36" s="626"/>
      <c r="DI36" s="626"/>
      <c r="DJ36" s="626"/>
      <c r="DK36" s="627"/>
      <c r="DL36" s="634">
        <v>1322351</v>
      </c>
      <c r="DM36" s="626"/>
      <c r="DN36" s="626"/>
      <c r="DO36" s="626"/>
      <c r="DP36" s="626"/>
      <c r="DQ36" s="626"/>
      <c r="DR36" s="626"/>
      <c r="DS36" s="626"/>
      <c r="DT36" s="626"/>
      <c r="DU36" s="626"/>
      <c r="DV36" s="627"/>
      <c r="DW36" s="630">
        <v>7.7</v>
      </c>
      <c r="DX36" s="655"/>
      <c r="DY36" s="655"/>
      <c r="DZ36" s="655"/>
      <c r="EA36" s="655"/>
      <c r="EB36" s="655"/>
      <c r="EC36" s="656"/>
    </row>
    <row r="37" spans="2:133" ht="11.25" customHeight="1">
      <c r="AQ37" s="704" t="s">
        <v>313</v>
      </c>
      <c r="AR37" s="705"/>
      <c r="AS37" s="705"/>
      <c r="AT37" s="705"/>
      <c r="AU37" s="705"/>
      <c r="AV37" s="705"/>
      <c r="AW37" s="705"/>
      <c r="AX37" s="705"/>
      <c r="AY37" s="706"/>
      <c r="AZ37" s="625">
        <v>338878</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7893</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1186619</v>
      </c>
      <c r="CS37" s="657"/>
      <c r="CT37" s="657"/>
      <c r="CU37" s="657"/>
      <c r="CV37" s="657"/>
      <c r="CW37" s="657"/>
      <c r="CX37" s="657"/>
      <c r="CY37" s="658"/>
      <c r="CZ37" s="659">
        <v>3.7</v>
      </c>
      <c r="DA37" s="660"/>
      <c r="DB37" s="660"/>
      <c r="DC37" s="661"/>
      <c r="DD37" s="634">
        <v>1159407</v>
      </c>
      <c r="DE37" s="657"/>
      <c r="DF37" s="657"/>
      <c r="DG37" s="657"/>
      <c r="DH37" s="657"/>
      <c r="DI37" s="657"/>
      <c r="DJ37" s="657"/>
      <c r="DK37" s="658"/>
      <c r="DL37" s="634">
        <v>949135</v>
      </c>
      <c r="DM37" s="657"/>
      <c r="DN37" s="657"/>
      <c r="DO37" s="657"/>
      <c r="DP37" s="657"/>
      <c r="DQ37" s="657"/>
      <c r="DR37" s="657"/>
      <c r="DS37" s="657"/>
      <c r="DT37" s="657"/>
      <c r="DU37" s="657"/>
      <c r="DV37" s="658"/>
      <c r="DW37" s="630">
        <v>5.5</v>
      </c>
      <c r="DX37" s="655"/>
      <c r="DY37" s="655"/>
      <c r="DZ37" s="655"/>
      <c r="EA37" s="655"/>
      <c r="EB37" s="655"/>
      <c r="EC37" s="656"/>
    </row>
    <row r="38" spans="2:133" ht="11.25" customHeight="1">
      <c r="AQ38" s="704" t="s">
        <v>316</v>
      </c>
      <c r="AR38" s="705"/>
      <c r="AS38" s="705"/>
      <c r="AT38" s="705"/>
      <c r="AU38" s="705"/>
      <c r="AV38" s="705"/>
      <c r="AW38" s="705"/>
      <c r="AX38" s="705"/>
      <c r="AY38" s="706"/>
      <c r="AZ38" s="625">
        <v>5749</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12519</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3024285</v>
      </c>
      <c r="CS38" s="626"/>
      <c r="CT38" s="626"/>
      <c r="CU38" s="626"/>
      <c r="CV38" s="626"/>
      <c r="CW38" s="626"/>
      <c r="CX38" s="626"/>
      <c r="CY38" s="627"/>
      <c r="CZ38" s="659">
        <v>9.4</v>
      </c>
      <c r="DA38" s="660"/>
      <c r="DB38" s="660"/>
      <c r="DC38" s="661"/>
      <c r="DD38" s="634">
        <v>2597694</v>
      </c>
      <c r="DE38" s="626"/>
      <c r="DF38" s="626"/>
      <c r="DG38" s="626"/>
      <c r="DH38" s="626"/>
      <c r="DI38" s="626"/>
      <c r="DJ38" s="626"/>
      <c r="DK38" s="627"/>
      <c r="DL38" s="634">
        <v>2187219</v>
      </c>
      <c r="DM38" s="626"/>
      <c r="DN38" s="626"/>
      <c r="DO38" s="626"/>
      <c r="DP38" s="626"/>
      <c r="DQ38" s="626"/>
      <c r="DR38" s="626"/>
      <c r="DS38" s="626"/>
      <c r="DT38" s="626"/>
      <c r="DU38" s="626"/>
      <c r="DV38" s="627"/>
      <c r="DW38" s="630">
        <v>12.7</v>
      </c>
      <c r="DX38" s="655"/>
      <c r="DY38" s="655"/>
      <c r="DZ38" s="655"/>
      <c r="EA38" s="655"/>
      <c r="EB38" s="655"/>
      <c r="EC38" s="656"/>
    </row>
    <row r="39" spans="2:133" ht="11.25" customHeight="1">
      <c r="AQ39" s="704" t="s">
        <v>319</v>
      </c>
      <c r="AR39" s="705"/>
      <c r="AS39" s="705"/>
      <c r="AT39" s="705"/>
      <c r="AU39" s="705"/>
      <c r="AV39" s="705"/>
      <c r="AW39" s="705"/>
      <c r="AX39" s="705"/>
      <c r="AY39" s="706"/>
      <c r="AZ39" s="625" t="s">
        <v>320</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65</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1796644</v>
      </c>
      <c r="CS39" s="657"/>
      <c r="CT39" s="657"/>
      <c r="CU39" s="657"/>
      <c r="CV39" s="657"/>
      <c r="CW39" s="657"/>
      <c r="CX39" s="657"/>
      <c r="CY39" s="658"/>
      <c r="CZ39" s="659">
        <v>5.6</v>
      </c>
      <c r="DA39" s="660"/>
      <c r="DB39" s="660"/>
      <c r="DC39" s="661"/>
      <c r="DD39" s="634">
        <v>1166593</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894223</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165</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492257</v>
      </c>
      <c r="CS40" s="626"/>
      <c r="CT40" s="626"/>
      <c r="CU40" s="626"/>
      <c r="CV40" s="626"/>
      <c r="CW40" s="626"/>
      <c r="CX40" s="626"/>
      <c r="CY40" s="627"/>
      <c r="CZ40" s="659">
        <v>1.5</v>
      </c>
      <c r="DA40" s="660"/>
      <c r="DB40" s="660"/>
      <c r="DC40" s="661"/>
      <c r="DD40" s="634">
        <v>80809</v>
      </c>
      <c r="DE40" s="626"/>
      <c r="DF40" s="626"/>
      <c r="DG40" s="626"/>
      <c r="DH40" s="626"/>
      <c r="DI40" s="626"/>
      <c r="DJ40" s="626"/>
      <c r="DK40" s="627"/>
      <c r="DL40" s="634">
        <v>80596</v>
      </c>
      <c r="DM40" s="626"/>
      <c r="DN40" s="626"/>
      <c r="DO40" s="626"/>
      <c r="DP40" s="626"/>
      <c r="DQ40" s="626"/>
      <c r="DR40" s="626"/>
      <c r="DS40" s="626"/>
      <c r="DT40" s="626"/>
      <c r="DU40" s="626"/>
      <c r="DV40" s="627"/>
      <c r="DW40" s="630">
        <v>0.5</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1498723</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299</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4061806</v>
      </c>
      <c r="CS42" s="626"/>
      <c r="CT42" s="626"/>
      <c r="CU42" s="626"/>
      <c r="CV42" s="626"/>
      <c r="CW42" s="626"/>
      <c r="CX42" s="626"/>
      <c r="CY42" s="627"/>
      <c r="CZ42" s="659">
        <v>12.6</v>
      </c>
      <c r="DA42" s="708"/>
      <c r="DB42" s="708"/>
      <c r="DC42" s="709"/>
      <c r="DD42" s="634">
        <v>291773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72721</v>
      </c>
      <c r="CS43" s="657"/>
      <c r="CT43" s="657"/>
      <c r="CU43" s="657"/>
      <c r="CV43" s="657"/>
      <c r="CW43" s="657"/>
      <c r="CX43" s="657"/>
      <c r="CY43" s="658"/>
      <c r="CZ43" s="659">
        <v>0.2</v>
      </c>
      <c r="DA43" s="660"/>
      <c r="DB43" s="660"/>
      <c r="DC43" s="661"/>
      <c r="DD43" s="634">
        <v>26326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335</v>
      </c>
      <c r="CD44" s="731" t="s">
        <v>287</v>
      </c>
      <c r="CE44" s="732"/>
      <c r="CF44" s="622" t="s">
        <v>336</v>
      </c>
      <c r="CG44" s="623"/>
      <c r="CH44" s="623"/>
      <c r="CI44" s="623"/>
      <c r="CJ44" s="623"/>
      <c r="CK44" s="623"/>
      <c r="CL44" s="623"/>
      <c r="CM44" s="623"/>
      <c r="CN44" s="623"/>
      <c r="CO44" s="623"/>
      <c r="CP44" s="623"/>
      <c r="CQ44" s="624"/>
      <c r="CR44" s="625">
        <v>3923232</v>
      </c>
      <c r="CS44" s="626"/>
      <c r="CT44" s="626"/>
      <c r="CU44" s="626"/>
      <c r="CV44" s="626"/>
      <c r="CW44" s="626"/>
      <c r="CX44" s="626"/>
      <c r="CY44" s="627"/>
      <c r="CZ44" s="659">
        <v>12.2</v>
      </c>
      <c r="DA44" s="708"/>
      <c r="DB44" s="708"/>
      <c r="DC44" s="709"/>
      <c r="DD44" s="634">
        <v>236327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337</v>
      </c>
      <c r="CG45" s="623"/>
      <c r="CH45" s="623"/>
      <c r="CI45" s="623"/>
      <c r="CJ45" s="623"/>
      <c r="CK45" s="623"/>
      <c r="CL45" s="623"/>
      <c r="CM45" s="623"/>
      <c r="CN45" s="623"/>
      <c r="CO45" s="623"/>
      <c r="CP45" s="623"/>
      <c r="CQ45" s="624"/>
      <c r="CR45" s="625">
        <v>1882311</v>
      </c>
      <c r="CS45" s="657"/>
      <c r="CT45" s="657"/>
      <c r="CU45" s="657"/>
      <c r="CV45" s="657"/>
      <c r="CW45" s="657"/>
      <c r="CX45" s="657"/>
      <c r="CY45" s="658"/>
      <c r="CZ45" s="659">
        <v>5.8</v>
      </c>
      <c r="DA45" s="660"/>
      <c r="DB45" s="660"/>
      <c r="DC45" s="661"/>
      <c r="DD45" s="634">
        <v>22111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338</v>
      </c>
      <c r="CG46" s="623"/>
      <c r="CH46" s="623"/>
      <c r="CI46" s="623"/>
      <c r="CJ46" s="623"/>
      <c r="CK46" s="623"/>
      <c r="CL46" s="623"/>
      <c r="CM46" s="623"/>
      <c r="CN46" s="623"/>
      <c r="CO46" s="623"/>
      <c r="CP46" s="623"/>
      <c r="CQ46" s="624"/>
      <c r="CR46" s="625">
        <v>1916720</v>
      </c>
      <c r="CS46" s="626"/>
      <c r="CT46" s="626"/>
      <c r="CU46" s="626"/>
      <c r="CV46" s="626"/>
      <c r="CW46" s="626"/>
      <c r="CX46" s="626"/>
      <c r="CY46" s="627"/>
      <c r="CZ46" s="659">
        <v>6</v>
      </c>
      <c r="DA46" s="708"/>
      <c r="DB46" s="708"/>
      <c r="DC46" s="709"/>
      <c r="DD46" s="634">
        <v>204515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339</v>
      </c>
      <c r="CG47" s="623"/>
      <c r="CH47" s="623"/>
      <c r="CI47" s="623"/>
      <c r="CJ47" s="623"/>
      <c r="CK47" s="623"/>
      <c r="CL47" s="623"/>
      <c r="CM47" s="623"/>
      <c r="CN47" s="623"/>
      <c r="CO47" s="623"/>
      <c r="CP47" s="623"/>
      <c r="CQ47" s="624"/>
      <c r="CR47" s="625">
        <v>138574</v>
      </c>
      <c r="CS47" s="657"/>
      <c r="CT47" s="657"/>
      <c r="CU47" s="657"/>
      <c r="CV47" s="657"/>
      <c r="CW47" s="657"/>
      <c r="CX47" s="657"/>
      <c r="CY47" s="658"/>
      <c r="CZ47" s="659">
        <v>0.4</v>
      </c>
      <c r="DA47" s="660"/>
      <c r="DB47" s="660"/>
      <c r="DC47" s="661"/>
      <c r="DD47" s="634">
        <v>55446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340</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341</v>
      </c>
      <c r="CE49" s="669"/>
      <c r="CF49" s="669"/>
      <c r="CG49" s="669"/>
      <c r="CH49" s="669"/>
      <c r="CI49" s="669"/>
      <c r="CJ49" s="669"/>
      <c r="CK49" s="669"/>
      <c r="CL49" s="669"/>
      <c r="CM49" s="669"/>
      <c r="CN49" s="669"/>
      <c r="CO49" s="669"/>
      <c r="CP49" s="669"/>
      <c r="CQ49" s="670"/>
      <c r="CR49" s="697">
        <v>32178131</v>
      </c>
      <c r="CS49" s="693"/>
      <c r="CT49" s="693"/>
      <c r="CU49" s="693"/>
      <c r="CV49" s="693"/>
      <c r="CW49" s="693"/>
      <c r="CX49" s="693"/>
      <c r="CY49" s="720"/>
      <c r="CZ49" s="721">
        <v>100</v>
      </c>
      <c r="DA49" s="722"/>
      <c r="DB49" s="722"/>
      <c r="DC49" s="723"/>
      <c r="DD49" s="724">
        <v>18396674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364</v>
      </c>
      <c r="C7" s="752"/>
      <c r="D7" s="752"/>
      <c r="E7" s="752"/>
      <c r="F7" s="752"/>
      <c r="G7" s="752"/>
      <c r="H7" s="752"/>
      <c r="I7" s="752"/>
      <c r="J7" s="752"/>
      <c r="K7" s="752"/>
      <c r="L7" s="752"/>
      <c r="M7" s="752"/>
      <c r="N7" s="752"/>
      <c r="O7" s="752"/>
      <c r="P7" s="753"/>
      <c r="Q7" s="754">
        <v>33164</v>
      </c>
      <c r="R7" s="755"/>
      <c r="S7" s="755"/>
      <c r="T7" s="755"/>
      <c r="U7" s="755"/>
      <c r="V7" s="755">
        <v>32199</v>
      </c>
      <c r="W7" s="755"/>
      <c r="X7" s="755"/>
      <c r="Y7" s="755"/>
      <c r="Z7" s="755"/>
      <c r="AA7" s="755">
        <v>965</v>
      </c>
      <c r="AB7" s="755"/>
      <c r="AC7" s="755"/>
      <c r="AD7" s="755"/>
      <c r="AE7" s="756"/>
      <c r="AF7" s="757">
        <v>926</v>
      </c>
      <c r="AG7" s="758"/>
      <c r="AH7" s="758"/>
      <c r="AI7" s="758"/>
      <c r="AJ7" s="759"/>
      <c r="AK7" s="794">
        <v>683</v>
      </c>
      <c r="AL7" s="795"/>
      <c r="AM7" s="795"/>
      <c r="AN7" s="795"/>
      <c r="AO7" s="795"/>
      <c r="AP7" s="795">
        <v>37701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567</v>
      </c>
      <c r="BS7" s="798" t="s">
        <v>554</v>
      </c>
      <c r="BT7" s="799"/>
      <c r="BU7" s="799"/>
      <c r="BV7" s="799"/>
      <c r="BW7" s="799"/>
      <c r="BX7" s="799"/>
      <c r="BY7" s="799"/>
      <c r="BZ7" s="799"/>
      <c r="CA7" s="799"/>
      <c r="CB7" s="799"/>
      <c r="CC7" s="799"/>
      <c r="CD7" s="799"/>
      <c r="CE7" s="799"/>
      <c r="CF7" s="799"/>
      <c r="CG7" s="800"/>
      <c r="CH7" s="791">
        <v>-8</v>
      </c>
      <c r="CI7" s="792"/>
      <c r="CJ7" s="792"/>
      <c r="CK7" s="792"/>
      <c r="CL7" s="793"/>
      <c r="CM7" s="791">
        <v>409</v>
      </c>
      <c r="CN7" s="792"/>
      <c r="CO7" s="792"/>
      <c r="CP7" s="792"/>
      <c r="CQ7" s="793"/>
      <c r="CR7" s="791">
        <v>30</v>
      </c>
      <c r="CS7" s="792"/>
      <c r="CT7" s="792"/>
      <c r="CU7" s="792"/>
      <c r="CV7" s="793"/>
      <c r="CW7" s="791" t="s">
        <v>545</v>
      </c>
      <c r="CX7" s="792"/>
      <c r="CY7" s="792"/>
      <c r="CZ7" s="792"/>
      <c r="DA7" s="793"/>
      <c r="DB7" s="791" t="s">
        <v>481</v>
      </c>
      <c r="DC7" s="792"/>
      <c r="DD7" s="792"/>
      <c r="DE7" s="792"/>
      <c r="DF7" s="793"/>
      <c r="DG7" s="791" t="s">
        <v>481</v>
      </c>
      <c r="DH7" s="792"/>
      <c r="DI7" s="792"/>
      <c r="DJ7" s="792"/>
      <c r="DK7" s="793"/>
      <c r="DL7" s="791">
        <v>940</v>
      </c>
      <c r="DM7" s="792"/>
      <c r="DN7" s="792"/>
      <c r="DO7" s="792"/>
      <c r="DP7" s="793"/>
      <c r="DQ7" s="791">
        <v>470</v>
      </c>
      <c r="DR7" s="792"/>
      <c r="DS7" s="792"/>
      <c r="DT7" s="792"/>
      <c r="DU7" s="793"/>
      <c r="DV7" s="772"/>
      <c r="DW7" s="773"/>
      <c r="DX7" s="773"/>
      <c r="DY7" s="773"/>
      <c r="DZ7" s="774"/>
      <c r="EA7" s="207"/>
    </row>
    <row r="8" spans="1:131" s="208" customFormat="1" ht="26.25" customHeight="1">
      <c r="A8" s="214">
        <v>2</v>
      </c>
      <c r="B8" s="775" t="s">
        <v>365</v>
      </c>
      <c r="C8" s="776"/>
      <c r="D8" s="776"/>
      <c r="E8" s="776"/>
      <c r="F8" s="776"/>
      <c r="G8" s="776"/>
      <c r="H8" s="776"/>
      <c r="I8" s="776"/>
      <c r="J8" s="776"/>
      <c r="K8" s="776"/>
      <c r="L8" s="776"/>
      <c r="M8" s="776"/>
      <c r="N8" s="776"/>
      <c r="O8" s="776"/>
      <c r="P8" s="777"/>
      <c r="Q8" s="778">
        <v>31</v>
      </c>
      <c r="R8" s="779"/>
      <c r="S8" s="779"/>
      <c r="T8" s="779"/>
      <c r="U8" s="779"/>
      <c r="V8" s="779">
        <v>23</v>
      </c>
      <c r="W8" s="779"/>
      <c r="X8" s="779"/>
      <c r="Y8" s="779"/>
      <c r="Z8" s="779"/>
      <c r="AA8" s="779">
        <v>7</v>
      </c>
      <c r="AB8" s="779"/>
      <c r="AC8" s="779"/>
      <c r="AD8" s="779"/>
      <c r="AE8" s="780"/>
      <c r="AF8" s="781">
        <v>7</v>
      </c>
      <c r="AG8" s="782"/>
      <c r="AH8" s="782"/>
      <c r="AI8" s="782"/>
      <c r="AJ8" s="783"/>
      <c r="AK8" s="784" t="s">
        <v>544</v>
      </c>
      <c r="AL8" s="785"/>
      <c r="AM8" s="785"/>
      <c r="AN8" s="785"/>
      <c r="AO8" s="785"/>
      <c r="AP8" s="785" t="s">
        <v>544</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555</v>
      </c>
      <c r="BT8" s="789"/>
      <c r="BU8" s="789"/>
      <c r="BV8" s="789"/>
      <c r="BW8" s="789"/>
      <c r="BX8" s="789"/>
      <c r="BY8" s="789"/>
      <c r="BZ8" s="789"/>
      <c r="CA8" s="789"/>
      <c r="CB8" s="789"/>
      <c r="CC8" s="789"/>
      <c r="CD8" s="789"/>
      <c r="CE8" s="789"/>
      <c r="CF8" s="789"/>
      <c r="CG8" s="790"/>
      <c r="CH8" s="801">
        <v>5</v>
      </c>
      <c r="CI8" s="802"/>
      <c r="CJ8" s="802"/>
      <c r="CK8" s="802"/>
      <c r="CL8" s="803"/>
      <c r="CM8" s="801">
        <v>48</v>
      </c>
      <c r="CN8" s="802"/>
      <c r="CO8" s="802"/>
      <c r="CP8" s="802"/>
      <c r="CQ8" s="803"/>
      <c r="CR8" s="801">
        <v>30</v>
      </c>
      <c r="CS8" s="802"/>
      <c r="CT8" s="802"/>
      <c r="CU8" s="802"/>
      <c r="CV8" s="803"/>
      <c r="CW8" s="801">
        <v>35</v>
      </c>
      <c r="CX8" s="802"/>
      <c r="CY8" s="802"/>
      <c r="CZ8" s="802"/>
      <c r="DA8" s="803"/>
      <c r="DB8" s="801" t="s">
        <v>481</v>
      </c>
      <c r="DC8" s="802"/>
      <c r="DD8" s="802"/>
      <c r="DE8" s="802"/>
      <c r="DF8" s="803"/>
      <c r="DG8" s="801" t="s">
        <v>481</v>
      </c>
      <c r="DH8" s="802"/>
      <c r="DI8" s="802"/>
      <c r="DJ8" s="802"/>
      <c r="DK8" s="803"/>
      <c r="DL8" s="801" t="s">
        <v>481</v>
      </c>
      <c r="DM8" s="802"/>
      <c r="DN8" s="802"/>
      <c r="DO8" s="802"/>
      <c r="DP8" s="803"/>
      <c r="DQ8" s="801" t="s">
        <v>481</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556</v>
      </c>
      <c r="BT9" s="789"/>
      <c r="BU9" s="789"/>
      <c r="BV9" s="789"/>
      <c r="BW9" s="789"/>
      <c r="BX9" s="789"/>
      <c r="BY9" s="789"/>
      <c r="BZ9" s="789"/>
      <c r="CA9" s="789"/>
      <c r="CB9" s="789"/>
      <c r="CC9" s="789"/>
      <c r="CD9" s="789"/>
      <c r="CE9" s="789"/>
      <c r="CF9" s="789"/>
      <c r="CG9" s="790"/>
      <c r="CH9" s="801">
        <v>0</v>
      </c>
      <c r="CI9" s="802"/>
      <c r="CJ9" s="802"/>
      <c r="CK9" s="802"/>
      <c r="CL9" s="803"/>
      <c r="CM9" s="801">
        <v>6</v>
      </c>
      <c r="CN9" s="802"/>
      <c r="CO9" s="802"/>
      <c r="CP9" s="802"/>
      <c r="CQ9" s="803"/>
      <c r="CR9" s="801">
        <v>10</v>
      </c>
      <c r="CS9" s="802"/>
      <c r="CT9" s="802"/>
      <c r="CU9" s="802"/>
      <c r="CV9" s="803"/>
      <c r="CW9" s="801" t="s">
        <v>545</v>
      </c>
      <c r="CX9" s="802"/>
      <c r="CY9" s="802"/>
      <c r="CZ9" s="802"/>
      <c r="DA9" s="803"/>
      <c r="DB9" s="801" t="s">
        <v>481</v>
      </c>
      <c r="DC9" s="802"/>
      <c r="DD9" s="802"/>
      <c r="DE9" s="802"/>
      <c r="DF9" s="803"/>
      <c r="DG9" s="801" t="s">
        <v>481</v>
      </c>
      <c r="DH9" s="802"/>
      <c r="DI9" s="802"/>
      <c r="DJ9" s="802"/>
      <c r="DK9" s="803"/>
      <c r="DL9" s="801" t="s">
        <v>481</v>
      </c>
      <c r="DM9" s="802"/>
      <c r="DN9" s="802"/>
      <c r="DO9" s="802"/>
      <c r="DP9" s="803"/>
      <c r="DQ9" s="801" t="s">
        <v>481</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557</v>
      </c>
      <c r="BT10" s="789"/>
      <c r="BU10" s="789"/>
      <c r="BV10" s="789"/>
      <c r="BW10" s="789"/>
      <c r="BX10" s="789"/>
      <c r="BY10" s="789"/>
      <c r="BZ10" s="789"/>
      <c r="CA10" s="789"/>
      <c r="CB10" s="789"/>
      <c r="CC10" s="789"/>
      <c r="CD10" s="789"/>
      <c r="CE10" s="789"/>
      <c r="CF10" s="789"/>
      <c r="CG10" s="790"/>
      <c r="CH10" s="801">
        <v>1</v>
      </c>
      <c r="CI10" s="802"/>
      <c r="CJ10" s="802"/>
      <c r="CK10" s="802"/>
      <c r="CL10" s="803"/>
      <c r="CM10" s="801">
        <v>6</v>
      </c>
      <c r="CN10" s="802"/>
      <c r="CO10" s="802"/>
      <c r="CP10" s="802"/>
      <c r="CQ10" s="803"/>
      <c r="CR10" s="801">
        <v>3</v>
      </c>
      <c r="CS10" s="802"/>
      <c r="CT10" s="802"/>
      <c r="CU10" s="802"/>
      <c r="CV10" s="803"/>
      <c r="CW10" s="801" t="s">
        <v>545</v>
      </c>
      <c r="CX10" s="802"/>
      <c r="CY10" s="802"/>
      <c r="CZ10" s="802"/>
      <c r="DA10" s="803"/>
      <c r="DB10" s="801" t="s">
        <v>481</v>
      </c>
      <c r="DC10" s="802"/>
      <c r="DD10" s="802"/>
      <c r="DE10" s="802"/>
      <c r="DF10" s="803"/>
      <c r="DG10" s="801" t="s">
        <v>481</v>
      </c>
      <c r="DH10" s="802"/>
      <c r="DI10" s="802"/>
      <c r="DJ10" s="802"/>
      <c r="DK10" s="803"/>
      <c r="DL10" s="801" t="s">
        <v>481</v>
      </c>
      <c r="DM10" s="802"/>
      <c r="DN10" s="802"/>
      <c r="DO10" s="802"/>
      <c r="DP10" s="803"/>
      <c r="DQ10" s="801" t="s">
        <v>481</v>
      </c>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558</v>
      </c>
      <c r="BT11" s="789"/>
      <c r="BU11" s="789"/>
      <c r="BV11" s="789"/>
      <c r="BW11" s="789"/>
      <c r="BX11" s="789"/>
      <c r="BY11" s="789"/>
      <c r="BZ11" s="789"/>
      <c r="CA11" s="789"/>
      <c r="CB11" s="789"/>
      <c r="CC11" s="789"/>
      <c r="CD11" s="789"/>
      <c r="CE11" s="789"/>
      <c r="CF11" s="789"/>
      <c r="CG11" s="790"/>
      <c r="CH11" s="801">
        <v>0</v>
      </c>
      <c r="CI11" s="802"/>
      <c r="CJ11" s="802"/>
      <c r="CK11" s="802"/>
      <c r="CL11" s="803"/>
      <c r="CM11" s="801">
        <v>46</v>
      </c>
      <c r="CN11" s="802"/>
      <c r="CO11" s="802"/>
      <c r="CP11" s="802"/>
      <c r="CQ11" s="803"/>
      <c r="CR11" s="801">
        <v>5</v>
      </c>
      <c r="CS11" s="802"/>
      <c r="CT11" s="802"/>
      <c r="CU11" s="802"/>
      <c r="CV11" s="803"/>
      <c r="CW11" s="801" t="s">
        <v>545</v>
      </c>
      <c r="CX11" s="802"/>
      <c r="CY11" s="802"/>
      <c r="CZ11" s="802"/>
      <c r="DA11" s="803"/>
      <c r="DB11" s="801" t="s">
        <v>481</v>
      </c>
      <c r="DC11" s="802"/>
      <c r="DD11" s="802"/>
      <c r="DE11" s="802"/>
      <c r="DF11" s="803"/>
      <c r="DG11" s="801" t="s">
        <v>481</v>
      </c>
      <c r="DH11" s="802"/>
      <c r="DI11" s="802"/>
      <c r="DJ11" s="802"/>
      <c r="DK11" s="803"/>
      <c r="DL11" s="801" t="s">
        <v>481</v>
      </c>
      <c r="DM11" s="802"/>
      <c r="DN11" s="802"/>
      <c r="DO11" s="802"/>
      <c r="DP11" s="803"/>
      <c r="DQ11" s="801" t="s">
        <v>481</v>
      </c>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559</v>
      </c>
      <c r="BT12" s="789"/>
      <c r="BU12" s="789"/>
      <c r="BV12" s="789"/>
      <c r="BW12" s="789"/>
      <c r="BX12" s="789"/>
      <c r="BY12" s="789"/>
      <c r="BZ12" s="789"/>
      <c r="CA12" s="789"/>
      <c r="CB12" s="789"/>
      <c r="CC12" s="789"/>
      <c r="CD12" s="789"/>
      <c r="CE12" s="789"/>
      <c r="CF12" s="789"/>
      <c r="CG12" s="790"/>
      <c r="CH12" s="801">
        <v>3688</v>
      </c>
      <c r="CI12" s="802"/>
      <c r="CJ12" s="802"/>
      <c r="CK12" s="802"/>
      <c r="CL12" s="803"/>
      <c r="CM12" s="801">
        <v>17788</v>
      </c>
      <c r="CN12" s="802"/>
      <c r="CO12" s="802"/>
      <c r="CP12" s="802"/>
      <c r="CQ12" s="803"/>
      <c r="CR12" s="801">
        <v>30</v>
      </c>
      <c r="CS12" s="802"/>
      <c r="CT12" s="802"/>
      <c r="CU12" s="802"/>
      <c r="CV12" s="803"/>
      <c r="CW12" s="801" t="s">
        <v>545</v>
      </c>
      <c r="CX12" s="802"/>
      <c r="CY12" s="802"/>
      <c r="CZ12" s="802"/>
      <c r="DA12" s="803"/>
      <c r="DB12" s="801" t="s">
        <v>481</v>
      </c>
      <c r="DC12" s="802"/>
      <c r="DD12" s="802"/>
      <c r="DE12" s="802"/>
      <c r="DF12" s="803"/>
      <c r="DG12" s="801" t="s">
        <v>481</v>
      </c>
      <c r="DH12" s="802"/>
      <c r="DI12" s="802"/>
      <c r="DJ12" s="802"/>
      <c r="DK12" s="803"/>
      <c r="DL12" s="801" t="s">
        <v>481</v>
      </c>
      <c r="DM12" s="802"/>
      <c r="DN12" s="802"/>
      <c r="DO12" s="802"/>
      <c r="DP12" s="803"/>
      <c r="DQ12" s="801" t="s">
        <v>481</v>
      </c>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t="s">
        <v>560</v>
      </c>
      <c r="BT13" s="789"/>
      <c r="BU13" s="789"/>
      <c r="BV13" s="789"/>
      <c r="BW13" s="789"/>
      <c r="BX13" s="789"/>
      <c r="BY13" s="789"/>
      <c r="BZ13" s="789"/>
      <c r="CA13" s="789"/>
      <c r="CB13" s="789"/>
      <c r="CC13" s="789"/>
      <c r="CD13" s="789"/>
      <c r="CE13" s="789"/>
      <c r="CF13" s="789"/>
      <c r="CG13" s="790"/>
      <c r="CH13" s="801">
        <v>-1</v>
      </c>
      <c r="CI13" s="802"/>
      <c r="CJ13" s="802"/>
      <c r="CK13" s="802"/>
      <c r="CL13" s="803"/>
      <c r="CM13" s="801">
        <v>15</v>
      </c>
      <c r="CN13" s="802"/>
      <c r="CO13" s="802"/>
      <c r="CP13" s="802"/>
      <c r="CQ13" s="803"/>
      <c r="CR13" s="801">
        <v>13</v>
      </c>
      <c r="CS13" s="802"/>
      <c r="CT13" s="802"/>
      <c r="CU13" s="802"/>
      <c r="CV13" s="803"/>
      <c r="CW13" s="801" t="s">
        <v>545</v>
      </c>
      <c r="CX13" s="802"/>
      <c r="CY13" s="802"/>
      <c r="CZ13" s="802"/>
      <c r="DA13" s="803"/>
      <c r="DB13" s="801" t="s">
        <v>481</v>
      </c>
      <c r="DC13" s="802"/>
      <c r="DD13" s="802"/>
      <c r="DE13" s="802"/>
      <c r="DF13" s="803"/>
      <c r="DG13" s="801" t="s">
        <v>481</v>
      </c>
      <c r="DH13" s="802"/>
      <c r="DI13" s="802"/>
      <c r="DJ13" s="802"/>
      <c r="DK13" s="803"/>
      <c r="DL13" s="801" t="s">
        <v>481</v>
      </c>
      <c r="DM13" s="802"/>
      <c r="DN13" s="802"/>
      <c r="DO13" s="802"/>
      <c r="DP13" s="803"/>
      <c r="DQ13" s="801" t="s">
        <v>481</v>
      </c>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t="s">
        <v>561</v>
      </c>
      <c r="BT14" s="789"/>
      <c r="BU14" s="789"/>
      <c r="BV14" s="789"/>
      <c r="BW14" s="789"/>
      <c r="BX14" s="789"/>
      <c r="BY14" s="789"/>
      <c r="BZ14" s="789"/>
      <c r="CA14" s="789"/>
      <c r="CB14" s="789"/>
      <c r="CC14" s="789"/>
      <c r="CD14" s="789"/>
      <c r="CE14" s="789"/>
      <c r="CF14" s="789"/>
      <c r="CG14" s="790"/>
      <c r="CH14" s="801">
        <v>13</v>
      </c>
      <c r="CI14" s="802"/>
      <c r="CJ14" s="802"/>
      <c r="CK14" s="802"/>
      <c r="CL14" s="803"/>
      <c r="CM14" s="801">
        <v>30</v>
      </c>
      <c r="CN14" s="802"/>
      <c r="CO14" s="802"/>
      <c r="CP14" s="802"/>
      <c r="CQ14" s="803"/>
      <c r="CR14" s="801">
        <v>11</v>
      </c>
      <c r="CS14" s="802"/>
      <c r="CT14" s="802"/>
      <c r="CU14" s="802"/>
      <c r="CV14" s="803"/>
      <c r="CW14" s="801" t="s">
        <v>545</v>
      </c>
      <c r="CX14" s="802"/>
      <c r="CY14" s="802"/>
      <c r="CZ14" s="802"/>
      <c r="DA14" s="803"/>
      <c r="DB14" s="801" t="s">
        <v>481</v>
      </c>
      <c r="DC14" s="802"/>
      <c r="DD14" s="802"/>
      <c r="DE14" s="802"/>
      <c r="DF14" s="803"/>
      <c r="DG14" s="801" t="s">
        <v>481</v>
      </c>
      <c r="DH14" s="802"/>
      <c r="DI14" s="802"/>
      <c r="DJ14" s="802"/>
      <c r="DK14" s="803"/>
      <c r="DL14" s="801" t="s">
        <v>481</v>
      </c>
      <c r="DM14" s="802"/>
      <c r="DN14" s="802"/>
      <c r="DO14" s="802"/>
      <c r="DP14" s="803"/>
      <c r="DQ14" s="801" t="s">
        <v>481</v>
      </c>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t="s">
        <v>562</v>
      </c>
      <c r="BT15" s="789"/>
      <c r="BU15" s="789"/>
      <c r="BV15" s="789"/>
      <c r="BW15" s="789"/>
      <c r="BX15" s="789"/>
      <c r="BY15" s="789"/>
      <c r="BZ15" s="789"/>
      <c r="CA15" s="789"/>
      <c r="CB15" s="789"/>
      <c r="CC15" s="789"/>
      <c r="CD15" s="789"/>
      <c r="CE15" s="789"/>
      <c r="CF15" s="789"/>
      <c r="CG15" s="790"/>
      <c r="CH15" s="801">
        <v>7</v>
      </c>
      <c r="CI15" s="802"/>
      <c r="CJ15" s="802"/>
      <c r="CK15" s="802"/>
      <c r="CL15" s="803"/>
      <c r="CM15" s="801">
        <v>-15</v>
      </c>
      <c r="CN15" s="802"/>
      <c r="CO15" s="802"/>
      <c r="CP15" s="802"/>
      <c r="CQ15" s="803"/>
      <c r="CR15" s="801">
        <v>3</v>
      </c>
      <c r="CS15" s="802"/>
      <c r="CT15" s="802"/>
      <c r="CU15" s="802"/>
      <c r="CV15" s="803"/>
      <c r="CW15" s="801" t="s">
        <v>545</v>
      </c>
      <c r="CX15" s="802"/>
      <c r="CY15" s="802"/>
      <c r="CZ15" s="802"/>
      <c r="DA15" s="803"/>
      <c r="DB15" s="801" t="s">
        <v>481</v>
      </c>
      <c r="DC15" s="802"/>
      <c r="DD15" s="802"/>
      <c r="DE15" s="802"/>
      <c r="DF15" s="803"/>
      <c r="DG15" s="801" t="s">
        <v>481</v>
      </c>
      <c r="DH15" s="802"/>
      <c r="DI15" s="802"/>
      <c r="DJ15" s="802"/>
      <c r="DK15" s="803"/>
      <c r="DL15" s="801" t="s">
        <v>481</v>
      </c>
      <c r="DM15" s="802"/>
      <c r="DN15" s="802"/>
      <c r="DO15" s="802"/>
      <c r="DP15" s="803"/>
      <c r="DQ15" s="801" t="s">
        <v>481</v>
      </c>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t="s">
        <v>563</v>
      </c>
      <c r="BT16" s="789"/>
      <c r="BU16" s="789"/>
      <c r="BV16" s="789"/>
      <c r="BW16" s="789"/>
      <c r="BX16" s="789"/>
      <c r="BY16" s="789"/>
      <c r="BZ16" s="789"/>
      <c r="CA16" s="789"/>
      <c r="CB16" s="789"/>
      <c r="CC16" s="789"/>
      <c r="CD16" s="789"/>
      <c r="CE16" s="789"/>
      <c r="CF16" s="789"/>
      <c r="CG16" s="790"/>
      <c r="CH16" s="801">
        <v>3</v>
      </c>
      <c r="CI16" s="802"/>
      <c r="CJ16" s="802"/>
      <c r="CK16" s="802"/>
      <c r="CL16" s="803"/>
      <c r="CM16" s="801">
        <v>185</v>
      </c>
      <c r="CN16" s="802"/>
      <c r="CO16" s="802"/>
      <c r="CP16" s="802"/>
      <c r="CQ16" s="803"/>
      <c r="CR16" s="801">
        <v>12</v>
      </c>
      <c r="CS16" s="802"/>
      <c r="CT16" s="802"/>
      <c r="CU16" s="802"/>
      <c r="CV16" s="803"/>
      <c r="CW16" s="801">
        <v>5</v>
      </c>
      <c r="CX16" s="802"/>
      <c r="CY16" s="802"/>
      <c r="CZ16" s="802"/>
      <c r="DA16" s="803"/>
      <c r="DB16" s="801" t="s">
        <v>481</v>
      </c>
      <c r="DC16" s="802"/>
      <c r="DD16" s="802"/>
      <c r="DE16" s="802"/>
      <c r="DF16" s="803"/>
      <c r="DG16" s="801" t="s">
        <v>481</v>
      </c>
      <c r="DH16" s="802"/>
      <c r="DI16" s="802"/>
      <c r="DJ16" s="802"/>
      <c r="DK16" s="803"/>
      <c r="DL16" s="801" t="s">
        <v>481</v>
      </c>
      <c r="DM16" s="802"/>
      <c r="DN16" s="802"/>
      <c r="DO16" s="802"/>
      <c r="DP16" s="803"/>
      <c r="DQ16" s="801" t="s">
        <v>481</v>
      </c>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t="s">
        <v>564</v>
      </c>
      <c r="BT17" s="789"/>
      <c r="BU17" s="789"/>
      <c r="BV17" s="789"/>
      <c r="BW17" s="789"/>
      <c r="BX17" s="789"/>
      <c r="BY17" s="789"/>
      <c r="BZ17" s="789"/>
      <c r="CA17" s="789"/>
      <c r="CB17" s="789"/>
      <c r="CC17" s="789"/>
      <c r="CD17" s="789"/>
      <c r="CE17" s="789"/>
      <c r="CF17" s="789"/>
      <c r="CG17" s="790"/>
      <c r="CH17" s="801">
        <v>3</v>
      </c>
      <c r="CI17" s="802"/>
      <c r="CJ17" s="802"/>
      <c r="CK17" s="802"/>
      <c r="CL17" s="803"/>
      <c r="CM17" s="801">
        <v>6</v>
      </c>
      <c r="CN17" s="802"/>
      <c r="CO17" s="802"/>
      <c r="CP17" s="802"/>
      <c r="CQ17" s="803"/>
      <c r="CR17" s="801">
        <v>1</v>
      </c>
      <c r="CS17" s="802"/>
      <c r="CT17" s="802"/>
      <c r="CU17" s="802"/>
      <c r="CV17" s="803"/>
      <c r="CW17" s="801" t="s">
        <v>545</v>
      </c>
      <c r="CX17" s="802"/>
      <c r="CY17" s="802"/>
      <c r="CZ17" s="802"/>
      <c r="DA17" s="803"/>
      <c r="DB17" s="801" t="s">
        <v>481</v>
      </c>
      <c r="DC17" s="802"/>
      <c r="DD17" s="802"/>
      <c r="DE17" s="802"/>
      <c r="DF17" s="803"/>
      <c r="DG17" s="801" t="s">
        <v>481</v>
      </c>
      <c r="DH17" s="802"/>
      <c r="DI17" s="802"/>
      <c r="DJ17" s="802"/>
      <c r="DK17" s="803"/>
      <c r="DL17" s="801" t="s">
        <v>481</v>
      </c>
      <c r="DM17" s="802"/>
      <c r="DN17" s="802"/>
      <c r="DO17" s="802"/>
      <c r="DP17" s="803"/>
      <c r="DQ17" s="801" t="s">
        <v>481</v>
      </c>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t="s">
        <v>565</v>
      </c>
      <c r="BT18" s="789"/>
      <c r="BU18" s="789"/>
      <c r="BV18" s="789"/>
      <c r="BW18" s="789"/>
      <c r="BX18" s="789"/>
      <c r="BY18" s="789"/>
      <c r="BZ18" s="789"/>
      <c r="CA18" s="789"/>
      <c r="CB18" s="789"/>
      <c r="CC18" s="789"/>
      <c r="CD18" s="789"/>
      <c r="CE18" s="789"/>
      <c r="CF18" s="789"/>
      <c r="CG18" s="790"/>
      <c r="CH18" s="801">
        <v>2</v>
      </c>
      <c r="CI18" s="802"/>
      <c r="CJ18" s="802"/>
      <c r="CK18" s="802"/>
      <c r="CL18" s="803"/>
      <c r="CM18" s="801">
        <v>-14</v>
      </c>
      <c r="CN18" s="802"/>
      <c r="CO18" s="802"/>
      <c r="CP18" s="802"/>
      <c r="CQ18" s="803"/>
      <c r="CR18" s="801" t="s">
        <v>545</v>
      </c>
      <c r="CS18" s="802"/>
      <c r="CT18" s="802"/>
      <c r="CU18" s="802"/>
      <c r="CV18" s="803"/>
      <c r="CW18" s="801" t="s">
        <v>545</v>
      </c>
      <c r="CX18" s="802"/>
      <c r="CY18" s="802"/>
      <c r="CZ18" s="802"/>
      <c r="DA18" s="803"/>
      <c r="DB18" s="801" t="s">
        <v>481</v>
      </c>
      <c r="DC18" s="802"/>
      <c r="DD18" s="802"/>
      <c r="DE18" s="802"/>
      <c r="DF18" s="803"/>
      <c r="DG18" s="801" t="s">
        <v>481</v>
      </c>
      <c r="DH18" s="802"/>
      <c r="DI18" s="802"/>
      <c r="DJ18" s="802"/>
      <c r="DK18" s="803"/>
      <c r="DL18" s="801">
        <v>165</v>
      </c>
      <c r="DM18" s="802"/>
      <c r="DN18" s="802"/>
      <c r="DO18" s="802"/>
      <c r="DP18" s="803"/>
      <c r="DQ18" s="801" t="s">
        <v>545</v>
      </c>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t="s">
        <v>566</v>
      </c>
      <c r="BT19" s="789"/>
      <c r="BU19" s="789"/>
      <c r="BV19" s="789"/>
      <c r="BW19" s="789"/>
      <c r="BX19" s="789"/>
      <c r="BY19" s="789"/>
      <c r="BZ19" s="789"/>
      <c r="CA19" s="789"/>
      <c r="CB19" s="789"/>
      <c r="CC19" s="789"/>
      <c r="CD19" s="789"/>
      <c r="CE19" s="789"/>
      <c r="CF19" s="789"/>
      <c r="CG19" s="790"/>
      <c r="CH19" s="801">
        <v>-5</v>
      </c>
      <c r="CI19" s="802"/>
      <c r="CJ19" s="802"/>
      <c r="CK19" s="802"/>
      <c r="CL19" s="803"/>
      <c r="CM19" s="801">
        <v>19</v>
      </c>
      <c r="CN19" s="802"/>
      <c r="CO19" s="802"/>
      <c r="CP19" s="802"/>
      <c r="CQ19" s="803"/>
      <c r="CR19" s="801" t="s">
        <v>545</v>
      </c>
      <c r="CS19" s="802"/>
      <c r="CT19" s="802"/>
      <c r="CU19" s="802"/>
      <c r="CV19" s="803"/>
      <c r="CW19" s="801" t="s">
        <v>545</v>
      </c>
      <c r="CX19" s="802"/>
      <c r="CY19" s="802"/>
      <c r="CZ19" s="802"/>
      <c r="DA19" s="803"/>
      <c r="DB19" s="801" t="s">
        <v>481</v>
      </c>
      <c r="DC19" s="802"/>
      <c r="DD19" s="802"/>
      <c r="DE19" s="802"/>
      <c r="DF19" s="803"/>
      <c r="DG19" s="801" t="s">
        <v>481</v>
      </c>
      <c r="DH19" s="802"/>
      <c r="DI19" s="802"/>
      <c r="DJ19" s="802"/>
      <c r="DK19" s="803"/>
      <c r="DL19" s="801">
        <v>198</v>
      </c>
      <c r="DM19" s="802"/>
      <c r="DN19" s="802"/>
      <c r="DO19" s="802"/>
      <c r="DP19" s="803"/>
      <c r="DQ19" s="801" t="s">
        <v>481</v>
      </c>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367</v>
      </c>
      <c r="B23" s="810" t="s">
        <v>368</v>
      </c>
      <c r="C23" s="811"/>
      <c r="D23" s="811"/>
      <c r="E23" s="811"/>
      <c r="F23" s="811"/>
      <c r="G23" s="811"/>
      <c r="H23" s="811"/>
      <c r="I23" s="811"/>
      <c r="J23" s="811"/>
      <c r="K23" s="811"/>
      <c r="L23" s="811"/>
      <c r="M23" s="811"/>
      <c r="N23" s="811"/>
      <c r="O23" s="811"/>
      <c r="P23" s="812"/>
      <c r="Q23" s="813">
        <f>Q7+Q8</f>
        <v>33195</v>
      </c>
      <c r="R23" s="814"/>
      <c r="S23" s="814"/>
      <c r="T23" s="814"/>
      <c r="U23" s="814"/>
      <c r="V23" s="814">
        <f>V7+V8</f>
        <v>32222</v>
      </c>
      <c r="W23" s="814"/>
      <c r="X23" s="814"/>
      <c r="Y23" s="814"/>
      <c r="Z23" s="814"/>
      <c r="AA23" s="814">
        <f>AA7+AA8</f>
        <v>972</v>
      </c>
      <c r="AB23" s="814"/>
      <c r="AC23" s="814"/>
      <c r="AD23" s="814"/>
      <c r="AE23" s="815"/>
      <c r="AF23" s="816">
        <f>AF7+AF8</f>
        <v>933</v>
      </c>
      <c r="AG23" s="814"/>
      <c r="AH23" s="814"/>
      <c r="AI23" s="814"/>
      <c r="AJ23" s="817"/>
      <c r="AK23" s="818"/>
      <c r="AL23" s="819"/>
      <c r="AM23" s="819"/>
      <c r="AN23" s="819"/>
      <c r="AO23" s="819"/>
      <c r="AP23" s="814">
        <f>AP7</f>
        <v>37701</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347</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379</v>
      </c>
      <c r="C28" s="752"/>
      <c r="D28" s="752"/>
      <c r="E28" s="752"/>
      <c r="F28" s="752"/>
      <c r="G28" s="752"/>
      <c r="H28" s="752"/>
      <c r="I28" s="752"/>
      <c r="J28" s="752"/>
      <c r="K28" s="752"/>
      <c r="L28" s="752"/>
      <c r="M28" s="752"/>
      <c r="N28" s="752"/>
      <c r="O28" s="752"/>
      <c r="P28" s="753"/>
      <c r="Q28" s="842">
        <v>7187</v>
      </c>
      <c r="R28" s="843"/>
      <c r="S28" s="843"/>
      <c r="T28" s="843"/>
      <c r="U28" s="843"/>
      <c r="V28" s="843">
        <v>7756</v>
      </c>
      <c r="W28" s="843"/>
      <c r="X28" s="843"/>
      <c r="Y28" s="843"/>
      <c r="Z28" s="843"/>
      <c r="AA28" s="843">
        <v>-569</v>
      </c>
      <c r="AB28" s="843"/>
      <c r="AC28" s="843"/>
      <c r="AD28" s="843"/>
      <c r="AE28" s="844"/>
      <c r="AF28" s="845">
        <v>-569</v>
      </c>
      <c r="AG28" s="843"/>
      <c r="AH28" s="843"/>
      <c r="AI28" s="843"/>
      <c r="AJ28" s="846"/>
      <c r="AK28" s="847">
        <v>862</v>
      </c>
      <c r="AL28" s="838"/>
      <c r="AM28" s="838"/>
      <c r="AN28" s="838"/>
      <c r="AO28" s="838"/>
      <c r="AP28" s="838" t="s">
        <v>545</v>
      </c>
      <c r="AQ28" s="838"/>
      <c r="AR28" s="838"/>
      <c r="AS28" s="838"/>
      <c r="AT28" s="838"/>
      <c r="AU28" s="838" t="s">
        <v>545</v>
      </c>
      <c r="AV28" s="838"/>
      <c r="AW28" s="838"/>
      <c r="AX28" s="838"/>
      <c r="AY28" s="838"/>
      <c r="AZ28" s="839" t="s">
        <v>545</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380</v>
      </c>
      <c r="C29" s="776"/>
      <c r="D29" s="776"/>
      <c r="E29" s="776"/>
      <c r="F29" s="776"/>
      <c r="G29" s="776"/>
      <c r="H29" s="776"/>
      <c r="I29" s="776"/>
      <c r="J29" s="776"/>
      <c r="K29" s="776"/>
      <c r="L29" s="776"/>
      <c r="M29" s="776"/>
      <c r="N29" s="776"/>
      <c r="O29" s="776"/>
      <c r="P29" s="777"/>
      <c r="Q29" s="778">
        <v>257</v>
      </c>
      <c r="R29" s="779"/>
      <c r="S29" s="779"/>
      <c r="T29" s="779"/>
      <c r="U29" s="779"/>
      <c r="V29" s="779">
        <v>257</v>
      </c>
      <c r="W29" s="779"/>
      <c r="X29" s="779"/>
      <c r="Y29" s="779"/>
      <c r="Z29" s="779"/>
      <c r="AA29" s="779">
        <v>0</v>
      </c>
      <c r="AB29" s="779"/>
      <c r="AC29" s="779"/>
      <c r="AD29" s="779"/>
      <c r="AE29" s="780"/>
      <c r="AF29" s="781">
        <v>0</v>
      </c>
      <c r="AG29" s="782"/>
      <c r="AH29" s="782"/>
      <c r="AI29" s="782"/>
      <c r="AJ29" s="783"/>
      <c r="AK29" s="850">
        <v>45</v>
      </c>
      <c r="AL29" s="851"/>
      <c r="AM29" s="851"/>
      <c r="AN29" s="851"/>
      <c r="AO29" s="851"/>
      <c r="AP29" s="851">
        <v>273</v>
      </c>
      <c r="AQ29" s="851"/>
      <c r="AR29" s="851"/>
      <c r="AS29" s="851"/>
      <c r="AT29" s="851"/>
      <c r="AU29" s="851">
        <v>36</v>
      </c>
      <c r="AV29" s="851"/>
      <c r="AW29" s="851"/>
      <c r="AX29" s="851"/>
      <c r="AY29" s="851"/>
      <c r="AZ29" s="852" t="s">
        <v>545</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381</v>
      </c>
      <c r="C30" s="776"/>
      <c r="D30" s="776"/>
      <c r="E30" s="776"/>
      <c r="F30" s="776"/>
      <c r="G30" s="776"/>
      <c r="H30" s="776"/>
      <c r="I30" s="776"/>
      <c r="J30" s="776"/>
      <c r="K30" s="776"/>
      <c r="L30" s="776"/>
      <c r="M30" s="776"/>
      <c r="N30" s="776"/>
      <c r="O30" s="776"/>
      <c r="P30" s="777"/>
      <c r="Q30" s="778">
        <v>427</v>
      </c>
      <c r="R30" s="779"/>
      <c r="S30" s="779"/>
      <c r="T30" s="779"/>
      <c r="U30" s="779"/>
      <c r="V30" s="779">
        <v>426</v>
      </c>
      <c r="W30" s="779"/>
      <c r="X30" s="779"/>
      <c r="Y30" s="779"/>
      <c r="Z30" s="779"/>
      <c r="AA30" s="779">
        <v>1</v>
      </c>
      <c r="AB30" s="779"/>
      <c r="AC30" s="779"/>
      <c r="AD30" s="779"/>
      <c r="AE30" s="780"/>
      <c r="AF30" s="781">
        <v>1</v>
      </c>
      <c r="AG30" s="782"/>
      <c r="AH30" s="782"/>
      <c r="AI30" s="782"/>
      <c r="AJ30" s="783"/>
      <c r="AK30" s="850">
        <v>171</v>
      </c>
      <c r="AL30" s="851"/>
      <c r="AM30" s="851"/>
      <c r="AN30" s="851"/>
      <c r="AO30" s="851"/>
      <c r="AP30" s="851" t="s">
        <v>545</v>
      </c>
      <c r="AQ30" s="851"/>
      <c r="AR30" s="851"/>
      <c r="AS30" s="851"/>
      <c r="AT30" s="851"/>
      <c r="AU30" s="851" t="s">
        <v>545</v>
      </c>
      <c r="AV30" s="851"/>
      <c r="AW30" s="851"/>
      <c r="AX30" s="851"/>
      <c r="AY30" s="851"/>
      <c r="AZ30" s="852" t="s">
        <v>545</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382</v>
      </c>
      <c r="C31" s="776"/>
      <c r="D31" s="776"/>
      <c r="E31" s="776"/>
      <c r="F31" s="776"/>
      <c r="G31" s="776"/>
      <c r="H31" s="776"/>
      <c r="I31" s="776"/>
      <c r="J31" s="776"/>
      <c r="K31" s="776"/>
      <c r="L31" s="776"/>
      <c r="M31" s="776"/>
      <c r="N31" s="776"/>
      <c r="O31" s="776"/>
      <c r="P31" s="777"/>
      <c r="Q31" s="778">
        <v>4771</v>
      </c>
      <c r="R31" s="779"/>
      <c r="S31" s="779"/>
      <c r="T31" s="779"/>
      <c r="U31" s="779"/>
      <c r="V31" s="779">
        <v>4666</v>
      </c>
      <c r="W31" s="779"/>
      <c r="X31" s="779"/>
      <c r="Y31" s="779"/>
      <c r="Z31" s="779"/>
      <c r="AA31" s="779">
        <v>105</v>
      </c>
      <c r="AB31" s="779"/>
      <c r="AC31" s="779"/>
      <c r="AD31" s="779"/>
      <c r="AE31" s="780"/>
      <c r="AF31" s="781">
        <v>105</v>
      </c>
      <c r="AG31" s="782"/>
      <c r="AH31" s="782"/>
      <c r="AI31" s="782"/>
      <c r="AJ31" s="783"/>
      <c r="AK31" s="850">
        <v>798</v>
      </c>
      <c r="AL31" s="851"/>
      <c r="AM31" s="851"/>
      <c r="AN31" s="851"/>
      <c r="AO31" s="851"/>
      <c r="AP31" s="851">
        <v>26</v>
      </c>
      <c r="AQ31" s="851"/>
      <c r="AR31" s="851"/>
      <c r="AS31" s="851"/>
      <c r="AT31" s="851"/>
      <c r="AU31" s="851">
        <v>3</v>
      </c>
      <c r="AV31" s="851"/>
      <c r="AW31" s="851"/>
      <c r="AX31" s="851"/>
      <c r="AY31" s="851"/>
      <c r="AZ31" s="852" t="s">
        <v>545</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383</v>
      </c>
      <c r="C32" s="776"/>
      <c r="D32" s="776"/>
      <c r="E32" s="776"/>
      <c r="F32" s="776"/>
      <c r="G32" s="776"/>
      <c r="H32" s="776"/>
      <c r="I32" s="776"/>
      <c r="J32" s="776"/>
      <c r="K32" s="776"/>
      <c r="L32" s="776"/>
      <c r="M32" s="776"/>
      <c r="N32" s="776"/>
      <c r="O32" s="776"/>
      <c r="P32" s="777"/>
      <c r="Q32" s="778">
        <v>31</v>
      </c>
      <c r="R32" s="779"/>
      <c r="S32" s="779"/>
      <c r="T32" s="779"/>
      <c r="U32" s="779"/>
      <c r="V32" s="779">
        <v>31</v>
      </c>
      <c r="W32" s="779"/>
      <c r="X32" s="779"/>
      <c r="Y32" s="779"/>
      <c r="Z32" s="779"/>
      <c r="AA32" s="779" t="s">
        <v>568</v>
      </c>
      <c r="AB32" s="779"/>
      <c r="AC32" s="779"/>
      <c r="AD32" s="779"/>
      <c r="AE32" s="780"/>
      <c r="AF32" s="781" t="s">
        <v>112</v>
      </c>
      <c r="AG32" s="782"/>
      <c r="AH32" s="782"/>
      <c r="AI32" s="782"/>
      <c r="AJ32" s="783"/>
      <c r="AK32" s="850" t="s">
        <v>545</v>
      </c>
      <c r="AL32" s="851"/>
      <c r="AM32" s="851"/>
      <c r="AN32" s="851"/>
      <c r="AO32" s="851"/>
      <c r="AP32" s="851" t="s">
        <v>545</v>
      </c>
      <c r="AQ32" s="851"/>
      <c r="AR32" s="851"/>
      <c r="AS32" s="851"/>
      <c r="AT32" s="851"/>
      <c r="AU32" s="851" t="s">
        <v>545</v>
      </c>
      <c r="AV32" s="851"/>
      <c r="AW32" s="851"/>
      <c r="AX32" s="851"/>
      <c r="AY32" s="851"/>
      <c r="AZ32" s="852" t="s">
        <v>545</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384</v>
      </c>
      <c r="C33" s="776"/>
      <c r="D33" s="776"/>
      <c r="E33" s="776"/>
      <c r="F33" s="776"/>
      <c r="G33" s="776"/>
      <c r="H33" s="776"/>
      <c r="I33" s="776"/>
      <c r="J33" s="776"/>
      <c r="K33" s="776"/>
      <c r="L33" s="776"/>
      <c r="M33" s="776"/>
      <c r="N33" s="776"/>
      <c r="O33" s="776"/>
      <c r="P33" s="777"/>
      <c r="Q33" s="778">
        <v>7</v>
      </c>
      <c r="R33" s="779"/>
      <c r="S33" s="779"/>
      <c r="T33" s="779"/>
      <c r="U33" s="779"/>
      <c r="V33" s="779">
        <v>5</v>
      </c>
      <c r="W33" s="779"/>
      <c r="X33" s="779"/>
      <c r="Y33" s="779"/>
      <c r="Z33" s="779"/>
      <c r="AA33" s="779">
        <v>3</v>
      </c>
      <c r="AB33" s="779"/>
      <c r="AC33" s="779"/>
      <c r="AD33" s="779"/>
      <c r="AE33" s="780"/>
      <c r="AF33" s="781">
        <v>3</v>
      </c>
      <c r="AG33" s="782"/>
      <c r="AH33" s="782"/>
      <c r="AI33" s="782"/>
      <c r="AJ33" s="783"/>
      <c r="AK33" s="850" t="s">
        <v>545</v>
      </c>
      <c r="AL33" s="851"/>
      <c r="AM33" s="851"/>
      <c r="AN33" s="851"/>
      <c r="AO33" s="851"/>
      <c r="AP33" s="851" t="s">
        <v>545</v>
      </c>
      <c r="AQ33" s="851"/>
      <c r="AR33" s="851"/>
      <c r="AS33" s="851"/>
      <c r="AT33" s="851"/>
      <c r="AU33" s="851" t="s">
        <v>545</v>
      </c>
      <c r="AV33" s="851"/>
      <c r="AW33" s="851"/>
      <c r="AX33" s="851"/>
      <c r="AY33" s="851"/>
      <c r="AZ33" s="852" t="s">
        <v>545</v>
      </c>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385</v>
      </c>
      <c r="C34" s="776"/>
      <c r="D34" s="776"/>
      <c r="E34" s="776"/>
      <c r="F34" s="776"/>
      <c r="G34" s="776"/>
      <c r="H34" s="776"/>
      <c r="I34" s="776"/>
      <c r="J34" s="776"/>
      <c r="K34" s="776"/>
      <c r="L34" s="776"/>
      <c r="M34" s="776"/>
      <c r="N34" s="776"/>
      <c r="O34" s="776"/>
      <c r="P34" s="777"/>
      <c r="Q34" s="778">
        <v>1180</v>
      </c>
      <c r="R34" s="779"/>
      <c r="S34" s="779"/>
      <c r="T34" s="779"/>
      <c r="U34" s="779"/>
      <c r="V34" s="779">
        <v>1071</v>
      </c>
      <c r="W34" s="779"/>
      <c r="X34" s="779"/>
      <c r="Y34" s="779"/>
      <c r="Z34" s="779"/>
      <c r="AA34" s="779">
        <v>108</v>
      </c>
      <c r="AB34" s="779"/>
      <c r="AC34" s="779"/>
      <c r="AD34" s="779"/>
      <c r="AE34" s="780"/>
      <c r="AF34" s="781">
        <v>2640</v>
      </c>
      <c r="AG34" s="782"/>
      <c r="AH34" s="782"/>
      <c r="AI34" s="782"/>
      <c r="AJ34" s="783"/>
      <c r="AK34" s="850">
        <v>96</v>
      </c>
      <c r="AL34" s="851"/>
      <c r="AM34" s="851"/>
      <c r="AN34" s="851"/>
      <c r="AO34" s="851"/>
      <c r="AP34" s="851">
        <v>2284</v>
      </c>
      <c r="AQ34" s="851"/>
      <c r="AR34" s="851"/>
      <c r="AS34" s="851"/>
      <c r="AT34" s="851"/>
      <c r="AU34" s="851">
        <v>1962</v>
      </c>
      <c r="AV34" s="851"/>
      <c r="AW34" s="851"/>
      <c r="AX34" s="851"/>
      <c r="AY34" s="851"/>
      <c r="AZ34" s="852" t="s">
        <v>545</v>
      </c>
      <c r="BA34" s="852"/>
      <c r="BB34" s="852"/>
      <c r="BC34" s="852"/>
      <c r="BD34" s="852"/>
      <c r="BE34" s="848" t="s">
        <v>386</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387</v>
      </c>
      <c r="C35" s="776"/>
      <c r="D35" s="776"/>
      <c r="E35" s="776"/>
      <c r="F35" s="776"/>
      <c r="G35" s="776"/>
      <c r="H35" s="776"/>
      <c r="I35" s="776"/>
      <c r="J35" s="776"/>
      <c r="K35" s="776"/>
      <c r="L35" s="776"/>
      <c r="M35" s="776"/>
      <c r="N35" s="776"/>
      <c r="O35" s="776"/>
      <c r="P35" s="777"/>
      <c r="Q35" s="778">
        <v>2109</v>
      </c>
      <c r="R35" s="779"/>
      <c r="S35" s="779"/>
      <c r="T35" s="779"/>
      <c r="U35" s="779"/>
      <c r="V35" s="779">
        <v>2069</v>
      </c>
      <c r="W35" s="779"/>
      <c r="X35" s="779"/>
      <c r="Y35" s="779"/>
      <c r="Z35" s="779"/>
      <c r="AA35" s="779">
        <v>41</v>
      </c>
      <c r="AB35" s="779"/>
      <c r="AC35" s="779"/>
      <c r="AD35" s="779"/>
      <c r="AE35" s="780"/>
      <c r="AF35" s="781">
        <v>4</v>
      </c>
      <c r="AG35" s="782"/>
      <c r="AH35" s="782"/>
      <c r="AI35" s="782"/>
      <c r="AJ35" s="783"/>
      <c r="AK35" s="850">
        <v>518</v>
      </c>
      <c r="AL35" s="851"/>
      <c r="AM35" s="851"/>
      <c r="AN35" s="851"/>
      <c r="AO35" s="851"/>
      <c r="AP35" s="851">
        <v>9104</v>
      </c>
      <c r="AQ35" s="851"/>
      <c r="AR35" s="851"/>
      <c r="AS35" s="851"/>
      <c r="AT35" s="851"/>
      <c r="AU35" s="851">
        <v>5326</v>
      </c>
      <c r="AV35" s="851"/>
      <c r="AW35" s="851"/>
      <c r="AX35" s="851"/>
      <c r="AY35" s="851"/>
      <c r="AZ35" s="852" t="s">
        <v>545</v>
      </c>
      <c r="BA35" s="852"/>
      <c r="BB35" s="852"/>
      <c r="BC35" s="852"/>
      <c r="BD35" s="852"/>
      <c r="BE35" s="848" t="s">
        <v>388</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389</v>
      </c>
      <c r="C36" s="776"/>
      <c r="D36" s="776"/>
      <c r="E36" s="776"/>
      <c r="F36" s="776"/>
      <c r="G36" s="776"/>
      <c r="H36" s="776"/>
      <c r="I36" s="776"/>
      <c r="J36" s="776"/>
      <c r="K36" s="776"/>
      <c r="L36" s="776"/>
      <c r="M36" s="776"/>
      <c r="N36" s="776"/>
      <c r="O36" s="776"/>
      <c r="P36" s="777"/>
      <c r="Q36" s="778">
        <v>359</v>
      </c>
      <c r="R36" s="779"/>
      <c r="S36" s="779"/>
      <c r="T36" s="779"/>
      <c r="U36" s="779"/>
      <c r="V36" s="779">
        <v>358</v>
      </c>
      <c r="W36" s="779"/>
      <c r="X36" s="779"/>
      <c r="Y36" s="779"/>
      <c r="Z36" s="779"/>
      <c r="AA36" s="779">
        <v>1</v>
      </c>
      <c r="AB36" s="779"/>
      <c r="AC36" s="779"/>
      <c r="AD36" s="779"/>
      <c r="AE36" s="780"/>
      <c r="AF36" s="781">
        <v>1</v>
      </c>
      <c r="AG36" s="782"/>
      <c r="AH36" s="782"/>
      <c r="AI36" s="782"/>
      <c r="AJ36" s="783"/>
      <c r="AK36" s="850">
        <v>108</v>
      </c>
      <c r="AL36" s="851"/>
      <c r="AM36" s="851"/>
      <c r="AN36" s="851"/>
      <c r="AO36" s="851"/>
      <c r="AP36" s="851">
        <v>1764</v>
      </c>
      <c r="AQ36" s="851"/>
      <c r="AR36" s="851"/>
      <c r="AS36" s="851"/>
      <c r="AT36" s="851"/>
      <c r="AU36" s="851">
        <v>1758</v>
      </c>
      <c r="AV36" s="851"/>
      <c r="AW36" s="851"/>
      <c r="AX36" s="851"/>
      <c r="AY36" s="851"/>
      <c r="AZ36" s="852" t="s">
        <v>545</v>
      </c>
      <c r="BA36" s="852"/>
      <c r="BB36" s="852"/>
      <c r="BC36" s="852"/>
      <c r="BD36" s="852"/>
      <c r="BE36" s="848" t="s">
        <v>388</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t="s">
        <v>390</v>
      </c>
      <c r="C37" s="776"/>
      <c r="D37" s="776"/>
      <c r="E37" s="776"/>
      <c r="F37" s="776"/>
      <c r="G37" s="776"/>
      <c r="H37" s="776"/>
      <c r="I37" s="776"/>
      <c r="J37" s="776"/>
      <c r="K37" s="776"/>
      <c r="L37" s="776"/>
      <c r="M37" s="776"/>
      <c r="N37" s="776"/>
      <c r="O37" s="776"/>
      <c r="P37" s="777"/>
      <c r="Q37" s="778">
        <v>9</v>
      </c>
      <c r="R37" s="779"/>
      <c r="S37" s="779"/>
      <c r="T37" s="779"/>
      <c r="U37" s="779"/>
      <c r="V37" s="779">
        <v>9</v>
      </c>
      <c r="W37" s="779"/>
      <c r="X37" s="779"/>
      <c r="Y37" s="779"/>
      <c r="Z37" s="779"/>
      <c r="AA37" s="779">
        <v>0</v>
      </c>
      <c r="AB37" s="779"/>
      <c r="AC37" s="779"/>
      <c r="AD37" s="779"/>
      <c r="AE37" s="780"/>
      <c r="AF37" s="781">
        <v>0</v>
      </c>
      <c r="AG37" s="782"/>
      <c r="AH37" s="782"/>
      <c r="AI37" s="782"/>
      <c r="AJ37" s="783"/>
      <c r="AK37" s="850">
        <v>6</v>
      </c>
      <c r="AL37" s="851"/>
      <c r="AM37" s="851"/>
      <c r="AN37" s="851"/>
      <c r="AO37" s="851"/>
      <c r="AP37" s="851">
        <v>3</v>
      </c>
      <c r="AQ37" s="851"/>
      <c r="AR37" s="851"/>
      <c r="AS37" s="851"/>
      <c r="AT37" s="851"/>
      <c r="AU37" s="851">
        <v>2</v>
      </c>
      <c r="AV37" s="851"/>
      <c r="AW37" s="851"/>
      <c r="AX37" s="851"/>
      <c r="AY37" s="851"/>
      <c r="AZ37" s="852" t="s">
        <v>545</v>
      </c>
      <c r="BA37" s="852"/>
      <c r="BB37" s="852"/>
      <c r="BC37" s="852"/>
      <c r="BD37" s="852"/>
      <c r="BE37" s="848" t="s">
        <v>388</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391</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367</v>
      </c>
      <c r="B63" s="810" t="s">
        <v>392</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f>AF28+AF29+AF30+AF31+AF33+AF34+AF35+AF36+AF37</f>
        <v>2185</v>
      </c>
      <c r="AG63" s="862"/>
      <c r="AH63" s="862"/>
      <c r="AI63" s="862"/>
      <c r="AJ63" s="863"/>
      <c r="AK63" s="864"/>
      <c r="AL63" s="859"/>
      <c r="AM63" s="859"/>
      <c r="AN63" s="859"/>
      <c r="AO63" s="859"/>
      <c r="AP63" s="862">
        <f>AP29+AP31+AP34+AP35+AP36+AP37</f>
        <v>13454</v>
      </c>
      <c r="AQ63" s="862"/>
      <c r="AR63" s="862"/>
      <c r="AS63" s="862"/>
      <c r="AT63" s="862"/>
      <c r="AU63" s="862">
        <f>AU29+AU31+AU34+AU35+AU36+AU37</f>
        <v>9087</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394</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395</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546</v>
      </c>
      <c r="C68" s="890"/>
      <c r="D68" s="890"/>
      <c r="E68" s="890"/>
      <c r="F68" s="890"/>
      <c r="G68" s="890"/>
      <c r="H68" s="890"/>
      <c r="I68" s="890"/>
      <c r="J68" s="890"/>
      <c r="K68" s="890"/>
      <c r="L68" s="890"/>
      <c r="M68" s="890"/>
      <c r="N68" s="890"/>
      <c r="O68" s="890"/>
      <c r="P68" s="891"/>
      <c r="Q68" s="892">
        <v>14254</v>
      </c>
      <c r="R68" s="893"/>
      <c r="S68" s="893"/>
      <c r="T68" s="893"/>
      <c r="U68" s="894"/>
      <c r="V68" s="886">
        <v>12809</v>
      </c>
      <c r="W68" s="886"/>
      <c r="X68" s="886"/>
      <c r="Y68" s="886"/>
      <c r="Z68" s="886"/>
      <c r="AA68" s="886">
        <v>1445</v>
      </c>
      <c r="AB68" s="886"/>
      <c r="AC68" s="886"/>
      <c r="AD68" s="886"/>
      <c r="AE68" s="886"/>
      <c r="AF68" s="886">
        <v>1445</v>
      </c>
      <c r="AG68" s="886"/>
      <c r="AH68" s="886"/>
      <c r="AI68" s="886"/>
      <c r="AJ68" s="886"/>
      <c r="AK68" s="886">
        <v>310</v>
      </c>
      <c r="AL68" s="886"/>
      <c r="AM68" s="886"/>
      <c r="AN68" s="886"/>
      <c r="AO68" s="886"/>
      <c r="AP68" s="886" t="s">
        <v>545</v>
      </c>
      <c r="AQ68" s="886"/>
      <c r="AR68" s="886"/>
      <c r="AS68" s="886"/>
      <c r="AT68" s="886"/>
      <c r="AU68" s="886" t="s">
        <v>545</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5" t="s">
        <v>547</v>
      </c>
      <c r="C69" s="896"/>
      <c r="D69" s="896"/>
      <c r="E69" s="896"/>
      <c r="F69" s="896"/>
      <c r="G69" s="896"/>
      <c r="H69" s="896"/>
      <c r="I69" s="896"/>
      <c r="J69" s="896"/>
      <c r="K69" s="896"/>
      <c r="L69" s="896"/>
      <c r="M69" s="896"/>
      <c r="N69" s="896"/>
      <c r="O69" s="896"/>
      <c r="P69" s="897"/>
      <c r="Q69" s="898">
        <v>465</v>
      </c>
      <c r="R69" s="851"/>
      <c r="S69" s="851"/>
      <c r="T69" s="851"/>
      <c r="U69" s="851"/>
      <c r="V69" s="851">
        <v>450</v>
      </c>
      <c r="W69" s="851"/>
      <c r="X69" s="851"/>
      <c r="Y69" s="851"/>
      <c r="Z69" s="851"/>
      <c r="AA69" s="851">
        <v>15</v>
      </c>
      <c r="AB69" s="851"/>
      <c r="AC69" s="851"/>
      <c r="AD69" s="851"/>
      <c r="AE69" s="851"/>
      <c r="AF69" s="851">
        <v>15</v>
      </c>
      <c r="AG69" s="851"/>
      <c r="AH69" s="851"/>
      <c r="AI69" s="851"/>
      <c r="AJ69" s="851"/>
      <c r="AK69" s="851">
        <v>6</v>
      </c>
      <c r="AL69" s="851"/>
      <c r="AM69" s="851"/>
      <c r="AN69" s="851"/>
      <c r="AO69" s="851"/>
      <c r="AP69" s="851" t="s">
        <v>545</v>
      </c>
      <c r="AQ69" s="851"/>
      <c r="AR69" s="851"/>
      <c r="AS69" s="851"/>
      <c r="AT69" s="851"/>
      <c r="AU69" s="851" t="s">
        <v>545</v>
      </c>
      <c r="AV69" s="851"/>
      <c r="AW69" s="851"/>
      <c r="AX69" s="851"/>
      <c r="AY69" s="851"/>
      <c r="AZ69" s="899"/>
      <c r="BA69" s="899"/>
      <c r="BB69" s="899"/>
      <c r="BC69" s="899"/>
      <c r="BD69" s="900"/>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5" t="s">
        <v>548</v>
      </c>
      <c r="C70" s="896"/>
      <c r="D70" s="896"/>
      <c r="E70" s="896"/>
      <c r="F70" s="896"/>
      <c r="G70" s="896"/>
      <c r="H70" s="896"/>
      <c r="I70" s="896"/>
      <c r="J70" s="896"/>
      <c r="K70" s="896"/>
      <c r="L70" s="896"/>
      <c r="M70" s="896"/>
      <c r="N70" s="896"/>
      <c r="O70" s="896"/>
      <c r="P70" s="897"/>
      <c r="Q70" s="898">
        <v>62</v>
      </c>
      <c r="R70" s="851"/>
      <c r="S70" s="851"/>
      <c r="T70" s="851"/>
      <c r="U70" s="851"/>
      <c r="V70" s="851">
        <v>58</v>
      </c>
      <c r="W70" s="851"/>
      <c r="X70" s="851"/>
      <c r="Y70" s="851"/>
      <c r="Z70" s="851"/>
      <c r="AA70" s="851">
        <v>4</v>
      </c>
      <c r="AB70" s="851"/>
      <c r="AC70" s="851"/>
      <c r="AD70" s="851"/>
      <c r="AE70" s="851"/>
      <c r="AF70" s="851">
        <v>4</v>
      </c>
      <c r="AG70" s="851"/>
      <c r="AH70" s="851"/>
      <c r="AI70" s="851"/>
      <c r="AJ70" s="851"/>
      <c r="AK70" s="851">
        <v>0</v>
      </c>
      <c r="AL70" s="851"/>
      <c r="AM70" s="851"/>
      <c r="AN70" s="851"/>
      <c r="AO70" s="851"/>
      <c r="AP70" s="851" t="s">
        <v>545</v>
      </c>
      <c r="AQ70" s="851"/>
      <c r="AR70" s="851"/>
      <c r="AS70" s="851"/>
      <c r="AT70" s="851"/>
      <c r="AU70" s="851" t="s">
        <v>545</v>
      </c>
      <c r="AV70" s="851"/>
      <c r="AW70" s="851"/>
      <c r="AX70" s="851"/>
      <c r="AY70" s="851"/>
      <c r="AZ70" s="899"/>
      <c r="BA70" s="899"/>
      <c r="BB70" s="899"/>
      <c r="BC70" s="899"/>
      <c r="BD70" s="900"/>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5" t="s">
        <v>549</v>
      </c>
      <c r="C71" s="896"/>
      <c r="D71" s="896"/>
      <c r="E71" s="896"/>
      <c r="F71" s="896"/>
      <c r="G71" s="896"/>
      <c r="H71" s="896"/>
      <c r="I71" s="896"/>
      <c r="J71" s="896"/>
      <c r="K71" s="896"/>
      <c r="L71" s="896"/>
      <c r="M71" s="896"/>
      <c r="N71" s="896"/>
      <c r="O71" s="896"/>
      <c r="P71" s="897"/>
      <c r="Q71" s="898">
        <v>1973</v>
      </c>
      <c r="R71" s="851"/>
      <c r="S71" s="851"/>
      <c r="T71" s="851"/>
      <c r="U71" s="851"/>
      <c r="V71" s="851">
        <v>1969</v>
      </c>
      <c r="W71" s="851"/>
      <c r="X71" s="851"/>
      <c r="Y71" s="851"/>
      <c r="Z71" s="851"/>
      <c r="AA71" s="851">
        <v>4</v>
      </c>
      <c r="AB71" s="851"/>
      <c r="AC71" s="851"/>
      <c r="AD71" s="851"/>
      <c r="AE71" s="851"/>
      <c r="AF71" s="851">
        <v>4</v>
      </c>
      <c r="AG71" s="851"/>
      <c r="AH71" s="851"/>
      <c r="AI71" s="851"/>
      <c r="AJ71" s="851"/>
      <c r="AK71" s="851">
        <v>0</v>
      </c>
      <c r="AL71" s="851"/>
      <c r="AM71" s="851"/>
      <c r="AN71" s="851"/>
      <c r="AO71" s="851"/>
      <c r="AP71" s="851" t="s">
        <v>545</v>
      </c>
      <c r="AQ71" s="851"/>
      <c r="AR71" s="851"/>
      <c r="AS71" s="851"/>
      <c r="AT71" s="851"/>
      <c r="AU71" s="851" t="s">
        <v>545</v>
      </c>
      <c r="AV71" s="851"/>
      <c r="AW71" s="851"/>
      <c r="AX71" s="851"/>
      <c r="AY71" s="851"/>
      <c r="AZ71" s="899"/>
      <c r="BA71" s="899"/>
      <c r="BB71" s="899"/>
      <c r="BC71" s="899"/>
      <c r="BD71" s="900"/>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5" t="s">
        <v>550</v>
      </c>
      <c r="C72" s="896"/>
      <c r="D72" s="896"/>
      <c r="E72" s="896"/>
      <c r="F72" s="896"/>
      <c r="G72" s="896"/>
      <c r="H72" s="896"/>
      <c r="I72" s="896"/>
      <c r="J72" s="896"/>
      <c r="K72" s="896"/>
      <c r="L72" s="896"/>
      <c r="M72" s="896"/>
      <c r="N72" s="896"/>
      <c r="O72" s="896"/>
      <c r="P72" s="897"/>
      <c r="Q72" s="898">
        <v>277097</v>
      </c>
      <c r="R72" s="851"/>
      <c r="S72" s="851"/>
      <c r="T72" s="851"/>
      <c r="U72" s="851"/>
      <c r="V72" s="851">
        <v>265172</v>
      </c>
      <c r="W72" s="851"/>
      <c r="X72" s="851"/>
      <c r="Y72" s="851"/>
      <c r="Z72" s="851"/>
      <c r="AA72" s="851">
        <v>11924</v>
      </c>
      <c r="AB72" s="851"/>
      <c r="AC72" s="851"/>
      <c r="AD72" s="851"/>
      <c r="AE72" s="851"/>
      <c r="AF72" s="851">
        <v>11924</v>
      </c>
      <c r="AG72" s="851"/>
      <c r="AH72" s="851"/>
      <c r="AI72" s="851"/>
      <c r="AJ72" s="851"/>
      <c r="AK72" s="851">
        <v>1891</v>
      </c>
      <c r="AL72" s="851"/>
      <c r="AM72" s="851"/>
      <c r="AN72" s="851"/>
      <c r="AO72" s="851"/>
      <c r="AP72" s="851" t="s">
        <v>545</v>
      </c>
      <c r="AQ72" s="851"/>
      <c r="AR72" s="851"/>
      <c r="AS72" s="851"/>
      <c r="AT72" s="851"/>
      <c r="AU72" s="851" t="s">
        <v>545</v>
      </c>
      <c r="AV72" s="851"/>
      <c r="AW72" s="851"/>
      <c r="AX72" s="851"/>
      <c r="AY72" s="851"/>
      <c r="AZ72" s="899"/>
      <c r="BA72" s="899"/>
      <c r="BB72" s="899"/>
      <c r="BC72" s="899"/>
      <c r="BD72" s="900"/>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5" t="s">
        <v>551</v>
      </c>
      <c r="C73" s="896"/>
      <c r="D73" s="896"/>
      <c r="E73" s="896"/>
      <c r="F73" s="896"/>
      <c r="G73" s="896"/>
      <c r="H73" s="896"/>
      <c r="I73" s="896"/>
      <c r="J73" s="896"/>
      <c r="K73" s="896"/>
      <c r="L73" s="896"/>
      <c r="M73" s="896"/>
      <c r="N73" s="896"/>
      <c r="O73" s="896"/>
      <c r="P73" s="897"/>
      <c r="Q73" s="898">
        <v>834</v>
      </c>
      <c r="R73" s="851"/>
      <c r="S73" s="851"/>
      <c r="T73" s="851"/>
      <c r="U73" s="851"/>
      <c r="V73" s="851">
        <v>782</v>
      </c>
      <c r="W73" s="851"/>
      <c r="X73" s="851"/>
      <c r="Y73" s="851"/>
      <c r="Z73" s="851"/>
      <c r="AA73" s="851">
        <v>52</v>
      </c>
      <c r="AB73" s="851"/>
      <c r="AC73" s="851"/>
      <c r="AD73" s="851"/>
      <c r="AE73" s="851"/>
      <c r="AF73" s="851">
        <v>52</v>
      </c>
      <c r="AG73" s="851"/>
      <c r="AH73" s="851"/>
      <c r="AI73" s="851"/>
      <c r="AJ73" s="851"/>
      <c r="AK73" s="851" t="s">
        <v>545</v>
      </c>
      <c r="AL73" s="851"/>
      <c r="AM73" s="851"/>
      <c r="AN73" s="851"/>
      <c r="AO73" s="851"/>
      <c r="AP73" s="851">
        <v>544</v>
      </c>
      <c r="AQ73" s="851"/>
      <c r="AR73" s="851"/>
      <c r="AS73" s="851"/>
      <c r="AT73" s="851"/>
      <c r="AU73" s="851">
        <v>406</v>
      </c>
      <c r="AV73" s="851"/>
      <c r="AW73" s="851"/>
      <c r="AX73" s="851"/>
      <c r="AY73" s="851"/>
      <c r="AZ73" s="899"/>
      <c r="BA73" s="899"/>
      <c r="BB73" s="899"/>
      <c r="BC73" s="899"/>
      <c r="BD73" s="900"/>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5" t="s">
        <v>552</v>
      </c>
      <c r="C74" s="896"/>
      <c r="D74" s="896"/>
      <c r="E74" s="896"/>
      <c r="F74" s="896"/>
      <c r="G74" s="896"/>
      <c r="H74" s="896"/>
      <c r="I74" s="896"/>
      <c r="J74" s="896"/>
      <c r="K74" s="896"/>
      <c r="L74" s="896"/>
      <c r="M74" s="896"/>
      <c r="N74" s="896"/>
      <c r="O74" s="896"/>
      <c r="P74" s="897"/>
      <c r="Q74" s="898">
        <v>1433</v>
      </c>
      <c r="R74" s="851"/>
      <c r="S74" s="851"/>
      <c r="T74" s="851"/>
      <c r="U74" s="851"/>
      <c r="V74" s="851">
        <v>1418</v>
      </c>
      <c r="W74" s="851"/>
      <c r="X74" s="851"/>
      <c r="Y74" s="851"/>
      <c r="Z74" s="851"/>
      <c r="AA74" s="851">
        <v>15</v>
      </c>
      <c r="AB74" s="851"/>
      <c r="AC74" s="851"/>
      <c r="AD74" s="851"/>
      <c r="AE74" s="851"/>
      <c r="AF74" s="851">
        <v>15</v>
      </c>
      <c r="AG74" s="851"/>
      <c r="AH74" s="851"/>
      <c r="AI74" s="851"/>
      <c r="AJ74" s="851"/>
      <c r="AK74" s="851" t="s">
        <v>545</v>
      </c>
      <c r="AL74" s="851"/>
      <c r="AM74" s="851"/>
      <c r="AN74" s="851"/>
      <c r="AO74" s="851"/>
      <c r="AP74" s="851" t="s">
        <v>545</v>
      </c>
      <c r="AQ74" s="851"/>
      <c r="AR74" s="851"/>
      <c r="AS74" s="851"/>
      <c r="AT74" s="851"/>
      <c r="AU74" s="851" t="s">
        <v>545</v>
      </c>
      <c r="AV74" s="851"/>
      <c r="AW74" s="851"/>
      <c r="AX74" s="851"/>
      <c r="AY74" s="851"/>
      <c r="AZ74" s="899"/>
      <c r="BA74" s="899"/>
      <c r="BB74" s="899"/>
      <c r="BC74" s="899"/>
      <c r="BD74" s="900"/>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5" t="s">
        <v>553</v>
      </c>
      <c r="C75" s="896"/>
      <c r="D75" s="896"/>
      <c r="E75" s="896"/>
      <c r="F75" s="896"/>
      <c r="G75" s="896"/>
      <c r="H75" s="896"/>
      <c r="I75" s="896"/>
      <c r="J75" s="896"/>
      <c r="K75" s="896"/>
      <c r="L75" s="896"/>
      <c r="M75" s="896"/>
      <c r="N75" s="896"/>
      <c r="O75" s="896"/>
      <c r="P75" s="897"/>
      <c r="Q75" s="901">
        <v>186</v>
      </c>
      <c r="R75" s="902"/>
      <c r="S75" s="902"/>
      <c r="T75" s="902"/>
      <c r="U75" s="850"/>
      <c r="V75" s="903">
        <v>184</v>
      </c>
      <c r="W75" s="902"/>
      <c r="X75" s="902"/>
      <c r="Y75" s="902"/>
      <c r="Z75" s="850"/>
      <c r="AA75" s="903">
        <v>1</v>
      </c>
      <c r="AB75" s="902"/>
      <c r="AC75" s="902"/>
      <c r="AD75" s="902"/>
      <c r="AE75" s="850"/>
      <c r="AF75" s="903">
        <v>-15</v>
      </c>
      <c r="AG75" s="902"/>
      <c r="AH75" s="902"/>
      <c r="AI75" s="902"/>
      <c r="AJ75" s="850"/>
      <c r="AK75" s="903">
        <v>22</v>
      </c>
      <c r="AL75" s="902"/>
      <c r="AM75" s="902"/>
      <c r="AN75" s="902"/>
      <c r="AO75" s="850"/>
      <c r="AP75" s="903" t="s">
        <v>545</v>
      </c>
      <c r="AQ75" s="902"/>
      <c r="AR75" s="902"/>
      <c r="AS75" s="902"/>
      <c r="AT75" s="850"/>
      <c r="AU75" s="903" t="s">
        <v>545</v>
      </c>
      <c r="AV75" s="902"/>
      <c r="AW75" s="902"/>
      <c r="AX75" s="902"/>
      <c r="AY75" s="850"/>
      <c r="AZ75" s="899"/>
      <c r="BA75" s="899"/>
      <c r="BB75" s="899"/>
      <c r="BC75" s="899"/>
      <c r="BD75" s="900"/>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5"/>
      <c r="C76" s="896"/>
      <c r="D76" s="896"/>
      <c r="E76" s="896"/>
      <c r="F76" s="896"/>
      <c r="G76" s="896"/>
      <c r="H76" s="896"/>
      <c r="I76" s="896"/>
      <c r="J76" s="896"/>
      <c r="K76" s="896"/>
      <c r="L76" s="896"/>
      <c r="M76" s="896"/>
      <c r="N76" s="896"/>
      <c r="O76" s="896"/>
      <c r="P76" s="897"/>
      <c r="Q76" s="901"/>
      <c r="R76" s="902"/>
      <c r="S76" s="902"/>
      <c r="T76" s="902"/>
      <c r="U76" s="850"/>
      <c r="V76" s="903"/>
      <c r="W76" s="902"/>
      <c r="X76" s="902"/>
      <c r="Y76" s="902"/>
      <c r="Z76" s="850"/>
      <c r="AA76" s="903"/>
      <c r="AB76" s="902"/>
      <c r="AC76" s="902"/>
      <c r="AD76" s="902"/>
      <c r="AE76" s="850"/>
      <c r="AF76" s="903"/>
      <c r="AG76" s="902"/>
      <c r="AH76" s="902"/>
      <c r="AI76" s="902"/>
      <c r="AJ76" s="850"/>
      <c r="AK76" s="903"/>
      <c r="AL76" s="902"/>
      <c r="AM76" s="902"/>
      <c r="AN76" s="902"/>
      <c r="AO76" s="850"/>
      <c r="AP76" s="903"/>
      <c r="AQ76" s="902"/>
      <c r="AR76" s="902"/>
      <c r="AS76" s="902"/>
      <c r="AT76" s="850"/>
      <c r="AU76" s="903"/>
      <c r="AV76" s="902"/>
      <c r="AW76" s="902"/>
      <c r="AX76" s="902"/>
      <c r="AY76" s="850"/>
      <c r="AZ76" s="899"/>
      <c r="BA76" s="899"/>
      <c r="BB76" s="899"/>
      <c r="BC76" s="899"/>
      <c r="BD76" s="900"/>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5"/>
      <c r="C77" s="896"/>
      <c r="D77" s="896"/>
      <c r="E77" s="896"/>
      <c r="F77" s="896"/>
      <c r="G77" s="896"/>
      <c r="H77" s="896"/>
      <c r="I77" s="896"/>
      <c r="J77" s="896"/>
      <c r="K77" s="896"/>
      <c r="L77" s="896"/>
      <c r="M77" s="896"/>
      <c r="N77" s="896"/>
      <c r="O77" s="896"/>
      <c r="P77" s="897"/>
      <c r="Q77" s="901"/>
      <c r="R77" s="902"/>
      <c r="S77" s="902"/>
      <c r="T77" s="902"/>
      <c r="U77" s="850"/>
      <c r="V77" s="903"/>
      <c r="W77" s="902"/>
      <c r="X77" s="902"/>
      <c r="Y77" s="902"/>
      <c r="Z77" s="850"/>
      <c r="AA77" s="903"/>
      <c r="AB77" s="902"/>
      <c r="AC77" s="902"/>
      <c r="AD77" s="902"/>
      <c r="AE77" s="850"/>
      <c r="AF77" s="903"/>
      <c r="AG77" s="902"/>
      <c r="AH77" s="902"/>
      <c r="AI77" s="902"/>
      <c r="AJ77" s="850"/>
      <c r="AK77" s="903"/>
      <c r="AL77" s="902"/>
      <c r="AM77" s="902"/>
      <c r="AN77" s="902"/>
      <c r="AO77" s="850"/>
      <c r="AP77" s="903"/>
      <c r="AQ77" s="902"/>
      <c r="AR77" s="902"/>
      <c r="AS77" s="902"/>
      <c r="AT77" s="850"/>
      <c r="AU77" s="903"/>
      <c r="AV77" s="902"/>
      <c r="AW77" s="902"/>
      <c r="AX77" s="902"/>
      <c r="AY77" s="850"/>
      <c r="AZ77" s="899"/>
      <c r="BA77" s="899"/>
      <c r="BB77" s="899"/>
      <c r="BC77" s="899"/>
      <c r="BD77" s="900"/>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5"/>
      <c r="C78" s="896"/>
      <c r="D78" s="896"/>
      <c r="E78" s="896"/>
      <c r="F78" s="896"/>
      <c r="G78" s="896"/>
      <c r="H78" s="896"/>
      <c r="I78" s="896"/>
      <c r="J78" s="896"/>
      <c r="K78" s="896"/>
      <c r="L78" s="896"/>
      <c r="M78" s="896"/>
      <c r="N78" s="896"/>
      <c r="O78" s="896"/>
      <c r="P78" s="897"/>
      <c r="Q78" s="898"/>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9"/>
      <c r="BA78" s="899"/>
      <c r="BB78" s="899"/>
      <c r="BC78" s="899"/>
      <c r="BD78" s="900"/>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5"/>
      <c r="C79" s="896"/>
      <c r="D79" s="896"/>
      <c r="E79" s="896"/>
      <c r="F79" s="896"/>
      <c r="G79" s="896"/>
      <c r="H79" s="896"/>
      <c r="I79" s="896"/>
      <c r="J79" s="896"/>
      <c r="K79" s="896"/>
      <c r="L79" s="896"/>
      <c r="M79" s="896"/>
      <c r="N79" s="896"/>
      <c r="O79" s="896"/>
      <c r="P79" s="897"/>
      <c r="Q79" s="898"/>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9"/>
      <c r="BA79" s="899"/>
      <c r="BB79" s="899"/>
      <c r="BC79" s="899"/>
      <c r="BD79" s="900"/>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5"/>
      <c r="C80" s="896"/>
      <c r="D80" s="896"/>
      <c r="E80" s="896"/>
      <c r="F80" s="896"/>
      <c r="G80" s="896"/>
      <c r="H80" s="896"/>
      <c r="I80" s="896"/>
      <c r="J80" s="896"/>
      <c r="K80" s="896"/>
      <c r="L80" s="896"/>
      <c r="M80" s="896"/>
      <c r="N80" s="896"/>
      <c r="O80" s="896"/>
      <c r="P80" s="897"/>
      <c r="Q80" s="898"/>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9"/>
      <c r="BA80" s="899"/>
      <c r="BB80" s="899"/>
      <c r="BC80" s="899"/>
      <c r="BD80" s="900"/>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5"/>
      <c r="C81" s="896"/>
      <c r="D81" s="896"/>
      <c r="E81" s="896"/>
      <c r="F81" s="896"/>
      <c r="G81" s="896"/>
      <c r="H81" s="896"/>
      <c r="I81" s="896"/>
      <c r="J81" s="896"/>
      <c r="K81" s="896"/>
      <c r="L81" s="896"/>
      <c r="M81" s="896"/>
      <c r="N81" s="896"/>
      <c r="O81" s="896"/>
      <c r="P81" s="897"/>
      <c r="Q81" s="898"/>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9"/>
      <c r="BA81" s="899"/>
      <c r="BB81" s="899"/>
      <c r="BC81" s="899"/>
      <c r="BD81" s="900"/>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5"/>
      <c r="C82" s="896"/>
      <c r="D82" s="896"/>
      <c r="E82" s="896"/>
      <c r="F82" s="896"/>
      <c r="G82" s="896"/>
      <c r="H82" s="896"/>
      <c r="I82" s="896"/>
      <c r="J82" s="896"/>
      <c r="K82" s="896"/>
      <c r="L82" s="896"/>
      <c r="M82" s="896"/>
      <c r="N82" s="896"/>
      <c r="O82" s="896"/>
      <c r="P82" s="897"/>
      <c r="Q82" s="898"/>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9"/>
      <c r="BA82" s="899"/>
      <c r="BB82" s="899"/>
      <c r="BC82" s="899"/>
      <c r="BD82" s="900"/>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5"/>
      <c r="C83" s="896"/>
      <c r="D83" s="896"/>
      <c r="E83" s="896"/>
      <c r="F83" s="896"/>
      <c r="G83" s="896"/>
      <c r="H83" s="896"/>
      <c r="I83" s="896"/>
      <c r="J83" s="896"/>
      <c r="K83" s="896"/>
      <c r="L83" s="896"/>
      <c r="M83" s="896"/>
      <c r="N83" s="896"/>
      <c r="O83" s="896"/>
      <c r="P83" s="897"/>
      <c r="Q83" s="898"/>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9"/>
      <c r="BA83" s="899"/>
      <c r="BB83" s="899"/>
      <c r="BC83" s="899"/>
      <c r="BD83" s="900"/>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5"/>
      <c r="C84" s="896"/>
      <c r="D84" s="896"/>
      <c r="E84" s="896"/>
      <c r="F84" s="896"/>
      <c r="G84" s="896"/>
      <c r="H84" s="896"/>
      <c r="I84" s="896"/>
      <c r="J84" s="896"/>
      <c r="K84" s="896"/>
      <c r="L84" s="896"/>
      <c r="M84" s="896"/>
      <c r="N84" s="896"/>
      <c r="O84" s="896"/>
      <c r="P84" s="897"/>
      <c r="Q84" s="898"/>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9"/>
      <c r="BA84" s="899"/>
      <c r="BB84" s="899"/>
      <c r="BC84" s="899"/>
      <c r="BD84" s="900"/>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5"/>
      <c r="C85" s="896"/>
      <c r="D85" s="896"/>
      <c r="E85" s="896"/>
      <c r="F85" s="896"/>
      <c r="G85" s="896"/>
      <c r="H85" s="896"/>
      <c r="I85" s="896"/>
      <c r="J85" s="896"/>
      <c r="K85" s="896"/>
      <c r="L85" s="896"/>
      <c r="M85" s="896"/>
      <c r="N85" s="896"/>
      <c r="O85" s="896"/>
      <c r="P85" s="897"/>
      <c r="Q85" s="898"/>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9"/>
      <c r="BA85" s="899"/>
      <c r="BB85" s="899"/>
      <c r="BC85" s="899"/>
      <c r="BD85" s="900"/>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5"/>
      <c r="C86" s="896"/>
      <c r="D86" s="896"/>
      <c r="E86" s="896"/>
      <c r="F86" s="896"/>
      <c r="G86" s="896"/>
      <c r="H86" s="896"/>
      <c r="I86" s="896"/>
      <c r="J86" s="896"/>
      <c r="K86" s="896"/>
      <c r="L86" s="896"/>
      <c r="M86" s="896"/>
      <c r="N86" s="896"/>
      <c r="O86" s="896"/>
      <c r="P86" s="897"/>
      <c r="Q86" s="898"/>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9"/>
      <c r="BA86" s="899"/>
      <c r="BB86" s="899"/>
      <c r="BC86" s="899"/>
      <c r="BD86" s="900"/>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367</v>
      </c>
      <c r="B88" s="810" t="s">
        <v>396</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f>AF68+AF69+AF70+AF71+AF72+AF73+AF74+AF75</f>
        <v>13444</v>
      </c>
      <c r="AG88" s="862"/>
      <c r="AH88" s="862"/>
      <c r="AI88" s="862"/>
      <c r="AJ88" s="862"/>
      <c r="AK88" s="859"/>
      <c r="AL88" s="859"/>
      <c r="AM88" s="859"/>
      <c r="AN88" s="859"/>
      <c r="AO88" s="859"/>
      <c r="AP88" s="862">
        <v>544</v>
      </c>
      <c r="AQ88" s="862"/>
      <c r="AR88" s="862"/>
      <c r="AS88" s="862"/>
      <c r="AT88" s="862"/>
      <c r="AU88" s="862">
        <v>406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397</v>
      </c>
      <c r="BS102" s="811"/>
      <c r="BT102" s="811"/>
      <c r="BU102" s="811"/>
      <c r="BV102" s="811"/>
      <c r="BW102" s="811"/>
      <c r="BX102" s="811"/>
      <c r="BY102" s="811"/>
      <c r="BZ102" s="811"/>
      <c r="CA102" s="811"/>
      <c r="CB102" s="811"/>
      <c r="CC102" s="811"/>
      <c r="CD102" s="811"/>
      <c r="CE102" s="811"/>
      <c r="CF102" s="811"/>
      <c r="CG102" s="812"/>
      <c r="CH102" s="911"/>
      <c r="CI102" s="912"/>
      <c r="CJ102" s="912"/>
      <c r="CK102" s="912"/>
      <c r="CL102" s="913"/>
      <c r="CM102" s="911"/>
      <c r="CN102" s="912"/>
      <c r="CO102" s="912"/>
      <c r="CP102" s="912"/>
      <c r="CQ102" s="913"/>
      <c r="CR102" s="914">
        <v>148</v>
      </c>
      <c r="CS102" s="870"/>
      <c r="CT102" s="870"/>
      <c r="CU102" s="870"/>
      <c r="CV102" s="915"/>
      <c r="CW102" s="914">
        <v>40</v>
      </c>
      <c r="CX102" s="870"/>
      <c r="CY102" s="870"/>
      <c r="CZ102" s="870"/>
      <c r="DA102" s="915"/>
      <c r="DB102" s="914" t="s">
        <v>545</v>
      </c>
      <c r="DC102" s="870"/>
      <c r="DD102" s="870"/>
      <c r="DE102" s="870"/>
      <c r="DF102" s="915"/>
      <c r="DG102" s="914" t="s">
        <v>545</v>
      </c>
      <c r="DH102" s="870"/>
      <c r="DI102" s="870"/>
      <c r="DJ102" s="870"/>
      <c r="DK102" s="915"/>
      <c r="DL102" s="914">
        <v>1303</v>
      </c>
      <c r="DM102" s="870"/>
      <c r="DN102" s="870"/>
      <c r="DO102" s="870"/>
      <c r="DP102" s="915"/>
      <c r="DQ102" s="914">
        <v>470</v>
      </c>
      <c r="DR102" s="870"/>
      <c r="DS102" s="870"/>
      <c r="DT102" s="870"/>
      <c r="DU102" s="915"/>
      <c r="DV102" s="938" t="s">
        <v>545</v>
      </c>
      <c r="DW102" s="939"/>
      <c r="DX102" s="939"/>
      <c r="DY102" s="939"/>
      <c r="DZ102" s="940"/>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1" t="s">
        <v>398</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2" t="s">
        <v>399</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3" t="s">
        <v>402</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403</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199" customFormat="1" ht="26.25" customHeight="1">
      <c r="A109" s="936" t="s">
        <v>404</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405</v>
      </c>
      <c r="AB109" s="917"/>
      <c r="AC109" s="917"/>
      <c r="AD109" s="917"/>
      <c r="AE109" s="918"/>
      <c r="AF109" s="916" t="s">
        <v>286</v>
      </c>
      <c r="AG109" s="917"/>
      <c r="AH109" s="917"/>
      <c r="AI109" s="917"/>
      <c r="AJ109" s="918"/>
      <c r="AK109" s="916" t="s">
        <v>285</v>
      </c>
      <c r="AL109" s="917"/>
      <c r="AM109" s="917"/>
      <c r="AN109" s="917"/>
      <c r="AO109" s="918"/>
      <c r="AP109" s="916" t="s">
        <v>406</v>
      </c>
      <c r="AQ109" s="917"/>
      <c r="AR109" s="917"/>
      <c r="AS109" s="917"/>
      <c r="AT109" s="919"/>
      <c r="AU109" s="936" t="s">
        <v>404</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405</v>
      </c>
      <c r="BR109" s="917"/>
      <c r="BS109" s="917"/>
      <c r="BT109" s="917"/>
      <c r="BU109" s="918"/>
      <c r="BV109" s="916" t="s">
        <v>286</v>
      </c>
      <c r="BW109" s="917"/>
      <c r="BX109" s="917"/>
      <c r="BY109" s="917"/>
      <c r="BZ109" s="918"/>
      <c r="CA109" s="916" t="s">
        <v>285</v>
      </c>
      <c r="CB109" s="917"/>
      <c r="CC109" s="917"/>
      <c r="CD109" s="917"/>
      <c r="CE109" s="918"/>
      <c r="CF109" s="937" t="s">
        <v>406</v>
      </c>
      <c r="CG109" s="937"/>
      <c r="CH109" s="937"/>
      <c r="CI109" s="937"/>
      <c r="CJ109" s="937"/>
      <c r="CK109" s="916" t="s">
        <v>407</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405</v>
      </c>
      <c r="DH109" s="917"/>
      <c r="DI109" s="917"/>
      <c r="DJ109" s="917"/>
      <c r="DK109" s="918"/>
      <c r="DL109" s="916" t="s">
        <v>286</v>
      </c>
      <c r="DM109" s="917"/>
      <c r="DN109" s="917"/>
      <c r="DO109" s="917"/>
      <c r="DP109" s="918"/>
      <c r="DQ109" s="916" t="s">
        <v>285</v>
      </c>
      <c r="DR109" s="917"/>
      <c r="DS109" s="917"/>
      <c r="DT109" s="917"/>
      <c r="DU109" s="918"/>
      <c r="DV109" s="916" t="s">
        <v>406</v>
      </c>
      <c r="DW109" s="917"/>
      <c r="DX109" s="917"/>
      <c r="DY109" s="917"/>
      <c r="DZ109" s="919"/>
    </row>
    <row r="110" spans="1:131" s="199" customFormat="1" ht="26.25" customHeight="1">
      <c r="A110" s="920" t="s">
        <v>408</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3891582</v>
      </c>
      <c r="AB110" s="924"/>
      <c r="AC110" s="924"/>
      <c r="AD110" s="924"/>
      <c r="AE110" s="925"/>
      <c r="AF110" s="926">
        <v>3897174</v>
      </c>
      <c r="AG110" s="924"/>
      <c r="AH110" s="924"/>
      <c r="AI110" s="924"/>
      <c r="AJ110" s="925"/>
      <c r="AK110" s="926">
        <v>3913667</v>
      </c>
      <c r="AL110" s="924"/>
      <c r="AM110" s="924"/>
      <c r="AN110" s="924"/>
      <c r="AO110" s="925"/>
      <c r="AP110" s="927">
        <v>28.4</v>
      </c>
      <c r="AQ110" s="928"/>
      <c r="AR110" s="928"/>
      <c r="AS110" s="928"/>
      <c r="AT110" s="929"/>
      <c r="AU110" s="930" t="s">
        <v>61</v>
      </c>
      <c r="AV110" s="931"/>
      <c r="AW110" s="931"/>
      <c r="AX110" s="931"/>
      <c r="AY110" s="931"/>
      <c r="AZ110" s="972" t="s">
        <v>409</v>
      </c>
      <c r="BA110" s="921"/>
      <c r="BB110" s="921"/>
      <c r="BC110" s="921"/>
      <c r="BD110" s="921"/>
      <c r="BE110" s="921"/>
      <c r="BF110" s="921"/>
      <c r="BG110" s="921"/>
      <c r="BH110" s="921"/>
      <c r="BI110" s="921"/>
      <c r="BJ110" s="921"/>
      <c r="BK110" s="921"/>
      <c r="BL110" s="921"/>
      <c r="BM110" s="921"/>
      <c r="BN110" s="921"/>
      <c r="BO110" s="921"/>
      <c r="BP110" s="922"/>
      <c r="BQ110" s="958">
        <v>37111611</v>
      </c>
      <c r="BR110" s="959"/>
      <c r="BS110" s="959"/>
      <c r="BT110" s="959"/>
      <c r="BU110" s="959"/>
      <c r="BV110" s="959">
        <v>37197298</v>
      </c>
      <c r="BW110" s="959"/>
      <c r="BX110" s="959"/>
      <c r="BY110" s="959"/>
      <c r="BZ110" s="959"/>
      <c r="CA110" s="959">
        <v>37701199</v>
      </c>
      <c r="CB110" s="959"/>
      <c r="CC110" s="959"/>
      <c r="CD110" s="959"/>
      <c r="CE110" s="959"/>
      <c r="CF110" s="973">
        <v>273.7</v>
      </c>
      <c r="CG110" s="974"/>
      <c r="CH110" s="974"/>
      <c r="CI110" s="974"/>
      <c r="CJ110" s="974"/>
      <c r="CK110" s="975" t="s">
        <v>410</v>
      </c>
      <c r="CL110" s="976"/>
      <c r="CM110" s="955" t="s">
        <v>411</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112</v>
      </c>
      <c r="DH110" s="959"/>
      <c r="DI110" s="959"/>
      <c r="DJ110" s="959"/>
      <c r="DK110" s="959"/>
      <c r="DL110" s="959" t="s">
        <v>112</v>
      </c>
      <c r="DM110" s="959"/>
      <c r="DN110" s="959"/>
      <c r="DO110" s="959"/>
      <c r="DP110" s="959"/>
      <c r="DQ110" s="959" t="s">
        <v>112</v>
      </c>
      <c r="DR110" s="959"/>
      <c r="DS110" s="959"/>
      <c r="DT110" s="959"/>
      <c r="DU110" s="959"/>
      <c r="DV110" s="960" t="s">
        <v>112</v>
      </c>
      <c r="DW110" s="960"/>
      <c r="DX110" s="960"/>
      <c r="DY110" s="960"/>
      <c r="DZ110" s="961"/>
    </row>
    <row r="111" spans="1:131" s="199" customFormat="1" ht="26.25" customHeight="1">
      <c r="A111" s="962" t="s">
        <v>412</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112</v>
      </c>
      <c r="AB111" s="966"/>
      <c r="AC111" s="966"/>
      <c r="AD111" s="966"/>
      <c r="AE111" s="967"/>
      <c r="AF111" s="968" t="s">
        <v>112</v>
      </c>
      <c r="AG111" s="966"/>
      <c r="AH111" s="966"/>
      <c r="AI111" s="966"/>
      <c r="AJ111" s="967"/>
      <c r="AK111" s="968" t="s">
        <v>112</v>
      </c>
      <c r="AL111" s="966"/>
      <c r="AM111" s="966"/>
      <c r="AN111" s="966"/>
      <c r="AO111" s="967"/>
      <c r="AP111" s="969" t="s">
        <v>112</v>
      </c>
      <c r="AQ111" s="970"/>
      <c r="AR111" s="970"/>
      <c r="AS111" s="970"/>
      <c r="AT111" s="971"/>
      <c r="AU111" s="932"/>
      <c r="AV111" s="933"/>
      <c r="AW111" s="933"/>
      <c r="AX111" s="933"/>
      <c r="AY111" s="933"/>
      <c r="AZ111" s="981" t="s">
        <v>413</v>
      </c>
      <c r="BA111" s="982"/>
      <c r="BB111" s="982"/>
      <c r="BC111" s="982"/>
      <c r="BD111" s="982"/>
      <c r="BE111" s="982"/>
      <c r="BF111" s="982"/>
      <c r="BG111" s="982"/>
      <c r="BH111" s="982"/>
      <c r="BI111" s="982"/>
      <c r="BJ111" s="982"/>
      <c r="BK111" s="982"/>
      <c r="BL111" s="982"/>
      <c r="BM111" s="982"/>
      <c r="BN111" s="982"/>
      <c r="BO111" s="982"/>
      <c r="BP111" s="983"/>
      <c r="BQ111" s="951">
        <v>3178</v>
      </c>
      <c r="BR111" s="952"/>
      <c r="BS111" s="952"/>
      <c r="BT111" s="952"/>
      <c r="BU111" s="952"/>
      <c r="BV111" s="952" t="s">
        <v>112</v>
      </c>
      <c r="BW111" s="952"/>
      <c r="BX111" s="952"/>
      <c r="BY111" s="952"/>
      <c r="BZ111" s="952"/>
      <c r="CA111" s="952" t="s">
        <v>112</v>
      </c>
      <c r="CB111" s="952"/>
      <c r="CC111" s="952"/>
      <c r="CD111" s="952"/>
      <c r="CE111" s="952"/>
      <c r="CF111" s="946" t="s">
        <v>112</v>
      </c>
      <c r="CG111" s="947"/>
      <c r="CH111" s="947"/>
      <c r="CI111" s="947"/>
      <c r="CJ111" s="947"/>
      <c r="CK111" s="977"/>
      <c r="CL111" s="978"/>
      <c r="CM111" s="948" t="s">
        <v>414</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112</v>
      </c>
      <c r="DH111" s="952"/>
      <c r="DI111" s="952"/>
      <c r="DJ111" s="952"/>
      <c r="DK111" s="952"/>
      <c r="DL111" s="952" t="s">
        <v>112</v>
      </c>
      <c r="DM111" s="952"/>
      <c r="DN111" s="952"/>
      <c r="DO111" s="952"/>
      <c r="DP111" s="952"/>
      <c r="DQ111" s="952" t="s">
        <v>112</v>
      </c>
      <c r="DR111" s="952"/>
      <c r="DS111" s="952"/>
      <c r="DT111" s="952"/>
      <c r="DU111" s="952"/>
      <c r="DV111" s="953" t="s">
        <v>112</v>
      </c>
      <c r="DW111" s="953"/>
      <c r="DX111" s="953"/>
      <c r="DY111" s="953"/>
      <c r="DZ111" s="954"/>
    </row>
    <row r="112" spans="1:131" s="199" customFormat="1" ht="26.25" customHeight="1">
      <c r="A112" s="984" t="s">
        <v>415</v>
      </c>
      <c r="B112" s="985"/>
      <c r="C112" s="982" t="s">
        <v>416</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112</v>
      </c>
      <c r="AB112" s="991"/>
      <c r="AC112" s="991"/>
      <c r="AD112" s="991"/>
      <c r="AE112" s="992"/>
      <c r="AF112" s="993" t="s">
        <v>112</v>
      </c>
      <c r="AG112" s="991"/>
      <c r="AH112" s="991"/>
      <c r="AI112" s="991"/>
      <c r="AJ112" s="992"/>
      <c r="AK112" s="993" t="s">
        <v>112</v>
      </c>
      <c r="AL112" s="991"/>
      <c r="AM112" s="991"/>
      <c r="AN112" s="991"/>
      <c r="AO112" s="992"/>
      <c r="AP112" s="994" t="s">
        <v>112</v>
      </c>
      <c r="AQ112" s="995"/>
      <c r="AR112" s="995"/>
      <c r="AS112" s="995"/>
      <c r="AT112" s="996"/>
      <c r="AU112" s="932"/>
      <c r="AV112" s="933"/>
      <c r="AW112" s="933"/>
      <c r="AX112" s="933"/>
      <c r="AY112" s="933"/>
      <c r="AZ112" s="981" t="s">
        <v>417</v>
      </c>
      <c r="BA112" s="982"/>
      <c r="BB112" s="982"/>
      <c r="BC112" s="982"/>
      <c r="BD112" s="982"/>
      <c r="BE112" s="982"/>
      <c r="BF112" s="982"/>
      <c r="BG112" s="982"/>
      <c r="BH112" s="982"/>
      <c r="BI112" s="982"/>
      <c r="BJ112" s="982"/>
      <c r="BK112" s="982"/>
      <c r="BL112" s="982"/>
      <c r="BM112" s="982"/>
      <c r="BN112" s="982"/>
      <c r="BO112" s="982"/>
      <c r="BP112" s="983"/>
      <c r="BQ112" s="951">
        <v>8879316</v>
      </c>
      <c r="BR112" s="952"/>
      <c r="BS112" s="952"/>
      <c r="BT112" s="952"/>
      <c r="BU112" s="952"/>
      <c r="BV112" s="952">
        <v>8725772</v>
      </c>
      <c r="BW112" s="952"/>
      <c r="BX112" s="952"/>
      <c r="BY112" s="952"/>
      <c r="BZ112" s="952"/>
      <c r="CA112" s="952">
        <v>9087840</v>
      </c>
      <c r="CB112" s="952"/>
      <c r="CC112" s="952"/>
      <c r="CD112" s="952"/>
      <c r="CE112" s="952"/>
      <c r="CF112" s="946">
        <v>66</v>
      </c>
      <c r="CG112" s="947"/>
      <c r="CH112" s="947"/>
      <c r="CI112" s="947"/>
      <c r="CJ112" s="947"/>
      <c r="CK112" s="977"/>
      <c r="CL112" s="978"/>
      <c r="CM112" s="948" t="s">
        <v>418</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112</v>
      </c>
      <c r="DH112" s="952"/>
      <c r="DI112" s="952"/>
      <c r="DJ112" s="952"/>
      <c r="DK112" s="952"/>
      <c r="DL112" s="952" t="s">
        <v>112</v>
      </c>
      <c r="DM112" s="952"/>
      <c r="DN112" s="952"/>
      <c r="DO112" s="952"/>
      <c r="DP112" s="952"/>
      <c r="DQ112" s="952" t="s">
        <v>112</v>
      </c>
      <c r="DR112" s="952"/>
      <c r="DS112" s="952"/>
      <c r="DT112" s="952"/>
      <c r="DU112" s="952"/>
      <c r="DV112" s="953" t="s">
        <v>112</v>
      </c>
      <c r="DW112" s="953"/>
      <c r="DX112" s="953"/>
      <c r="DY112" s="953"/>
      <c r="DZ112" s="954"/>
    </row>
    <row r="113" spans="1:130" s="199" customFormat="1" ht="26.25" customHeight="1">
      <c r="A113" s="986"/>
      <c r="B113" s="987"/>
      <c r="C113" s="982" t="s">
        <v>419</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712929</v>
      </c>
      <c r="AB113" s="966"/>
      <c r="AC113" s="966"/>
      <c r="AD113" s="966"/>
      <c r="AE113" s="967"/>
      <c r="AF113" s="968">
        <v>700239</v>
      </c>
      <c r="AG113" s="966"/>
      <c r="AH113" s="966"/>
      <c r="AI113" s="966"/>
      <c r="AJ113" s="967"/>
      <c r="AK113" s="968">
        <v>710678</v>
      </c>
      <c r="AL113" s="966"/>
      <c r="AM113" s="966"/>
      <c r="AN113" s="966"/>
      <c r="AO113" s="967"/>
      <c r="AP113" s="969">
        <v>5.2</v>
      </c>
      <c r="AQ113" s="970"/>
      <c r="AR113" s="970"/>
      <c r="AS113" s="970"/>
      <c r="AT113" s="971"/>
      <c r="AU113" s="932"/>
      <c r="AV113" s="933"/>
      <c r="AW113" s="933"/>
      <c r="AX113" s="933"/>
      <c r="AY113" s="933"/>
      <c r="AZ113" s="981" t="s">
        <v>420</v>
      </c>
      <c r="BA113" s="982"/>
      <c r="BB113" s="982"/>
      <c r="BC113" s="982"/>
      <c r="BD113" s="982"/>
      <c r="BE113" s="982"/>
      <c r="BF113" s="982"/>
      <c r="BG113" s="982"/>
      <c r="BH113" s="982"/>
      <c r="BI113" s="982"/>
      <c r="BJ113" s="982"/>
      <c r="BK113" s="982"/>
      <c r="BL113" s="982"/>
      <c r="BM113" s="982"/>
      <c r="BN113" s="982"/>
      <c r="BO113" s="982"/>
      <c r="BP113" s="983"/>
      <c r="BQ113" s="951">
        <v>533068</v>
      </c>
      <c r="BR113" s="952"/>
      <c r="BS113" s="952"/>
      <c r="BT113" s="952"/>
      <c r="BU113" s="952"/>
      <c r="BV113" s="952">
        <v>463948</v>
      </c>
      <c r="BW113" s="952"/>
      <c r="BX113" s="952"/>
      <c r="BY113" s="952"/>
      <c r="BZ113" s="952"/>
      <c r="CA113" s="952">
        <v>405989</v>
      </c>
      <c r="CB113" s="952"/>
      <c r="CC113" s="952"/>
      <c r="CD113" s="952"/>
      <c r="CE113" s="952"/>
      <c r="CF113" s="946">
        <v>2.9</v>
      </c>
      <c r="CG113" s="947"/>
      <c r="CH113" s="947"/>
      <c r="CI113" s="947"/>
      <c r="CJ113" s="947"/>
      <c r="CK113" s="977"/>
      <c r="CL113" s="978"/>
      <c r="CM113" s="948" t="s">
        <v>421</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112</v>
      </c>
      <c r="DH113" s="991"/>
      <c r="DI113" s="991"/>
      <c r="DJ113" s="991"/>
      <c r="DK113" s="992"/>
      <c r="DL113" s="993" t="s">
        <v>112</v>
      </c>
      <c r="DM113" s="991"/>
      <c r="DN113" s="991"/>
      <c r="DO113" s="991"/>
      <c r="DP113" s="992"/>
      <c r="DQ113" s="993" t="s">
        <v>112</v>
      </c>
      <c r="DR113" s="991"/>
      <c r="DS113" s="991"/>
      <c r="DT113" s="991"/>
      <c r="DU113" s="992"/>
      <c r="DV113" s="994" t="s">
        <v>112</v>
      </c>
      <c r="DW113" s="995"/>
      <c r="DX113" s="995"/>
      <c r="DY113" s="995"/>
      <c r="DZ113" s="996"/>
    </row>
    <row r="114" spans="1:130" s="199" customFormat="1" ht="26.25" customHeight="1">
      <c r="A114" s="986"/>
      <c r="B114" s="987"/>
      <c r="C114" s="982" t="s">
        <v>422</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94662</v>
      </c>
      <c r="AB114" s="991"/>
      <c r="AC114" s="991"/>
      <c r="AD114" s="991"/>
      <c r="AE114" s="992"/>
      <c r="AF114" s="993">
        <v>77886</v>
      </c>
      <c r="AG114" s="991"/>
      <c r="AH114" s="991"/>
      <c r="AI114" s="991"/>
      <c r="AJ114" s="992"/>
      <c r="AK114" s="993">
        <v>83226</v>
      </c>
      <c r="AL114" s="991"/>
      <c r="AM114" s="991"/>
      <c r="AN114" s="991"/>
      <c r="AO114" s="992"/>
      <c r="AP114" s="994">
        <v>0.6</v>
      </c>
      <c r="AQ114" s="995"/>
      <c r="AR114" s="995"/>
      <c r="AS114" s="995"/>
      <c r="AT114" s="996"/>
      <c r="AU114" s="932"/>
      <c r="AV114" s="933"/>
      <c r="AW114" s="933"/>
      <c r="AX114" s="933"/>
      <c r="AY114" s="933"/>
      <c r="AZ114" s="981" t="s">
        <v>423</v>
      </c>
      <c r="BA114" s="982"/>
      <c r="BB114" s="982"/>
      <c r="BC114" s="982"/>
      <c r="BD114" s="982"/>
      <c r="BE114" s="982"/>
      <c r="BF114" s="982"/>
      <c r="BG114" s="982"/>
      <c r="BH114" s="982"/>
      <c r="BI114" s="982"/>
      <c r="BJ114" s="982"/>
      <c r="BK114" s="982"/>
      <c r="BL114" s="982"/>
      <c r="BM114" s="982"/>
      <c r="BN114" s="982"/>
      <c r="BO114" s="982"/>
      <c r="BP114" s="983"/>
      <c r="BQ114" s="951">
        <v>4112013</v>
      </c>
      <c r="BR114" s="952"/>
      <c r="BS114" s="952"/>
      <c r="BT114" s="952"/>
      <c r="BU114" s="952"/>
      <c r="BV114" s="952">
        <v>3715575</v>
      </c>
      <c r="BW114" s="952"/>
      <c r="BX114" s="952"/>
      <c r="BY114" s="952"/>
      <c r="BZ114" s="952"/>
      <c r="CA114" s="952">
        <v>3703992</v>
      </c>
      <c r="CB114" s="952"/>
      <c r="CC114" s="952"/>
      <c r="CD114" s="952"/>
      <c r="CE114" s="952"/>
      <c r="CF114" s="946">
        <v>26.9</v>
      </c>
      <c r="CG114" s="947"/>
      <c r="CH114" s="947"/>
      <c r="CI114" s="947"/>
      <c r="CJ114" s="947"/>
      <c r="CK114" s="977"/>
      <c r="CL114" s="978"/>
      <c r="CM114" s="948" t="s">
        <v>424</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112</v>
      </c>
      <c r="DH114" s="991"/>
      <c r="DI114" s="991"/>
      <c r="DJ114" s="991"/>
      <c r="DK114" s="992"/>
      <c r="DL114" s="993" t="s">
        <v>112</v>
      </c>
      <c r="DM114" s="991"/>
      <c r="DN114" s="991"/>
      <c r="DO114" s="991"/>
      <c r="DP114" s="992"/>
      <c r="DQ114" s="993" t="s">
        <v>112</v>
      </c>
      <c r="DR114" s="991"/>
      <c r="DS114" s="991"/>
      <c r="DT114" s="991"/>
      <c r="DU114" s="992"/>
      <c r="DV114" s="994" t="s">
        <v>112</v>
      </c>
      <c r="DW114" s="995"/>
      <c r="DX114" s="995"/>
      <c r="DY114" s="995"/>
      <c r="DZ114" s="996"/>
    </row>
    <row r="115" spans="1:130" s="199" customFormat="1" ht="26.25" customHeight="1">
      <c r="A115" s="986"/>
      <c r="B115" s="987"/>
      <c r="C115" s="982" t="s">
        <v>425</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27082</v>
      </c>
      <c r="AB115" s="966"/>
      <c r="AC115" s="966"/>
      <c r="AD115" s="966"/>
      <c r="AE115" s="967"/>
      <c r="AF115" s="968">
        <v>237</v>
      </c>
      <c r="AG115" s="966"/>
      <c r="AH115" s="966"/>
      <c r="AI115" s="966"/>
      <c r="AJ115" s="967"/>
      <c r="AK115" s="968">
        <v>200</v>
      </c>
      <c r="AL115" s="966"/>
      <c r="AM115" s="966"/>
      <c r="AN115" s="966"/>
      <c r="AO115" s="967"/>
      <c r="AP115" s="969">
        <v>0</v>
      </c>
      <c r="AQ115" s="970"/>
      <c r="AR115" s="970"/>
      <c r="AS115" s="970"/>
      <c r="AT115" s="971"/>
      <c r="AU115" s="932"/>
      <c r="AV115" s="933"/>
      <c r="AW115" s="933"/>
      <c r="AX115" s="933"/>
      <c r="AY115" s="933"/>
      <c r="AZ115" s="981" t="s">
        <v>426</v>
      </c>
      <c r="BA115" s="982"/>
      <c r="BB115" s="982"/>
      <c r="BC115" s="982"/>
      <c r="BD115" s="982"/>
      <c r="BE115" s="982"/>
      <c r="BF115" s="982"/>
      <c r="BG115" s="982"/>
      <c r="BH115" s="982"/>
      <c r="BI115" s="982"/>
      <c r="BJ115" s="982"/>
      <c r="BK115" s="982"/>
      <c r="BL115" s="982"/>
      <c r="BM115" s="982"/>
      <c r="BN115" s="982"/>
      <c r="BO115" s="982"/>
      <c r="BP115" s="983"/>
      <c r="BQ115" s="951">
        <v>44400</v>
      </c>
      <c r="BR115" s="952"/>
      <c r="BS115" s="952"/>
      <c r="BT115" s="952"/>
      <c r="BU115" s="952"/>
      <c r="BV115" s="952">
        <v>95544</v>
      </c>
      <c r="BW115" s="952"/>
      <c r="BX115" s="952"/>
      <c r="BY115" s="952"/>
      <c r="BZ115" s="952"/>
      <c r="CA115" s="952">
        <v>471930</v>
      </c>
      <c r="CB115" s="952"/>
      <c r="CC115" s="952"/>
      <c r="CD115" s="952"/>
      <c r="CE115" s="952"/>
      <c r="CF115" s="946">
        <v>3.4</v>
      </c>
      <c r="CG115" s="947"/>
      <c r="CH115" s="947"/>
      <c r="CI115" s="947"/>
      <c r="CJ115" s="947"/>
      <c r="CK115" s="977"/>
      <c r="CL115" s="978"/>
      <c r="CM115" s="981" t="s">
        <v>427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112</v>
      </c>
      <c r="DH115" s="991"/>
      <c r="DI115" s="991"/>
      <c r="DJ115" s="991"/>
      <c r="DK115" s="992"/>
      <c r="DL115" s="993" t="s">
        <v>112</v>
      </c>
      <c r="DM115" s="991"/>
      <c r="DN115" s="991"/>
      <c r="DO115" s="991"/>
      <c r="DP115" s="992"/>
      <c r="DQ115" s="993" t="s">
        <v>112</v>
      </c>
      <c r="DR115" s="991"/>
      <c r="DS115" s="991"/>
      <c r="DT115" s="991"/>
      <c r="DU115" s="992"/>
      <c r="DV115" s="994" t="s">
        <v>112</v>
      </c>
      <c r="DW115" s="995"/>
      <c r="DX115" s="995"/>
      <c r="DY115" s="995"/>
      <c r="DZ115" s="996"/>
    </row>
    <row r="116" spans="1:130" s="199" customFormat="1" ht="26.25" customHeight="1">
      <c r="A116" s="988"/>
      <c r="B116" s="989"/>
      <c r="C116" s="997" t="s">
        <v>428</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3079</v>
      </c>
      <c r="AB116" s="991"/>
      <c r="AC116" s="991"/>
      <c r="AD116" s="991"/>
      <c r="AE116" s="992"/>
      <c r="AF116" s="993">
        <v>2837</v>
      </c>
      <c r="AG116" s="991"/>
      <c r="AH116" s="991"/>
      <c r="AI116" s="991"/>
      <c r="AJ116" s="992"/>
      <c r="AK116" s="993">
        <v>1708</v>
      </c>
      <c r="AL116" s="991"/>
      <c r="AM116" s="991"/>
      <c r="AN116" s="991"/>
      <c r="AO116" s="992"/>
      <c r="AP116" s="994">
        <v>0</v>
      </c>
      <c r="AQ116" s="995"/>
      <c r="AR116" s="995"/>
      <c r="AS116" s="995"/>
      <c r="AT116" s="996"/>
      <c r="AU116" s="932"/>
      <c r="AV116" s="933"/>
      <c r="AW116" s="933"/>
      <c r="AX116" s="933"/>
      <c r="AY116" s="933"/>
      <c r="AZ116" s="999" t="s">
        <v>429</v>
      </c>
      <c r="BA116" s="1000"/>
      <c r="BB116" s="1000"/>
      <c r="BC116" s="1000"/>
      <c r="BD116" s="1000"/>
      <c r="BE116" s="1000"/>
      <c r="BF116" s="1000"/>
      <c r="BG116" s="1000"/>
      <c r="BH116" s="1000"/>
      <c r="BI116" s="1000"/>
      <c r="BJ116" s="1000"/>
      <c r="BK116" s="1000"/>
      <c r="BL116" s="1000"/>
      <c r="BM116" s="1000"/>
      <c r="BN116" s="1000"/>
      <c r="BO116" s="1000"/>
      <c r="BP116" s="1001"/>
      <c r="BQ116" s="951" t="s">
        <v>112</v>
      </c>
      <c r="BR116" s="952"/>
      <c r="BS116" s="952"/>
      <c r="BT116" s="952"/>
      <c r="BU116" s="952"/>
      <c r="BV116" s="952" t="s">
        <v>112</v>
      </c>
      <c r="BW116" s="952"/>
      <c r="BX116" s="952"/>
      <c r="BY116" s="952"/>
      <c r="BZ116" s="952"/>
      <c r="CA116" s="952" t="s">
        <v>112</v>
      </c>
      <c r="CB116" s="952"/>
      <c r="CC116" s="952"/>
      <c r="CD116" s="952"/>
      <c r="CE116" s="952"/>
      <c r="CF116" s="946" t="s">
        <v>112</v>
      </c>
      <c r="CG116" s="947"/>
      <c r="CH116" s="947"/>
      <c r="CI116" s="947"/>
      <c r="CJ116" s="947"/>
      <c r="CK116" s="977"/>
      <c r="CL116" s="978"/>
      <c r="CM116" s="948" t="s">
        <v>430</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3178</v>
      </c>
      <c r="DH116" s="991"/>
      <c r="DI116" s="991"/>
      <c r="DJ116" s="991"/>
      <c r="DK116" s="992"/>
      <c r="DL116" s="993" t="s">
        <v>112</v>
      </c>
      <c r="DM116" s="991"/>
      <c r="DN116" s="991"/>
      <c r="DO116" s="991"/>
      <c r="DP116" s="992"/>
      <c r="DQ116" s="993" t="s">
        <v>112</v>
      </c>
      <c r="DR116" s="991"/>
      <c r="DS116" s="991"/>
      <c r="DT116" s="991"/>
      <c r="DU116" s="992"/>
      <c r="DV116" s="994" t="s">
        <v>112</v>
      </c>
      <c r="DW116" s="995"/>
      <c r="DX116" s="995"/>
      <c r="DY116" s="995"/>
      <c r="DZ116" s="996"/>
    </row>
    <row r="117" spans="1:130" s="199" customFormat="1" ht="26.25" customHeight="1">
      <c r="A117" s="936" t="s">
        <v>169</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431</v>
      </c>
      <c r="Z117" s="918"/>
      <c r="AA117" s="1008">
        <v>4729334</v>
      </c>
      <c r="AB117" s="1009"/>
      <c r="AC117" s="1009"/>
      <c r="AD117" s="1009"/>
      <c r="AE117" s="1010"/>
      <c r="AF117" s="1011">
        <v>4678373</v>
      </c>
      <c r="AG117" s="1009"/>
      <c r="AH117" s="1009"/>
      <c r="AI117" s="1009"/>
      <c r="AJ117" s="1010"/>
      <c r="AK117" s="1011">
        <v>4709479</v>
      </c>
      <c r="AL117" s="1009"/>
      <c r="AM117" s="1009"/>
      <c r="AN117" s="1009"/>
      <c r="AO117" s="1010"/>
      <c r="AP117" s="1012"/>
      <c r="AQ117" s="1013"/>
      <c r="AR117" s="1013"/>
      <c r="AS117" s="1013"/>
      <c r="AT117" s="1014"/>
      <c r="AU117" s="932"/>
      <c r="AV117" s="933"/>
      <c r="AW117" s="933"/>
      <c r="AX117" s="933"/>
      <c r="AY117" s="933"/>
      <c r="AZ117" s="999" t="s">
        <v>432</v>
      </c>
      <c r="BA117" s="1000"/>
      <c r="BB117" s="1000"/>
      <c r="BC117" s="1000"/>
      <c r="BD117" s="1000"/>
      <c r="BE117" s="1000"/>
      <c r="BF117" s="1000"/>
      <c r="BG117" s="1000"/>
      <c r="BH117" s="1000"/>
      <c r="BI117" s="1000"/>
      <c r="BJ117" s="1000"/>
      <c r="BK117" s="1000"/>
      <c r="BL117" s="1000"/>
      <c r="BM117" s="1000"/>
      <c r="BN117" s="1000"/>
      <c r="BO117" s="1000"/>
      <c r="BP117" s="1001"/>
      <c r="BQ117" s="951" t="s">
        <v>112</v>
      </c>
      <c r="BR117" s="952"/>
      <c r="BS117" s="952"/>
      <c r="BT117" s="952"/>
      <c r="BU117" s="952"/>
      <c r="BV117" s="952" t="s">
        <v>112</v>
      </c>
      <c r="BW117" s="952"/>
      <c r="BX117" s="952"/>
      <c r="BY117" s="952"/>
      <c r="BZ117" s="952"/>
      <c r="CA117" s="952" t="s">
        <v>112</v>
      </c>
      <c r="CB117" s="952"/>
      <c r="CC117" s="952"/>
      <c r="CD117" s="952"/>
      <c r="CE117" s="952"/>
      <c r="CF117" s="946" t="s">
        <v>112</v>
      </c>
      <c r="CG117" s="947"/>
      <c r="CH117" s="947"/>
      <c r="CI117" s="947"/>
      <c r="CJ117" s="947"/>
      <c r="CK117" s="977"/>
      <c r="CL117" s="978"/>
      <c r="CM117" s="948" t="s">
        <v>433</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112</v>
      </c>
      <c r="DH117" s="991"/>
      <c r="DI117" s="991"/>
      <c r="DJ117" s="991"/>
      <c r="DK117" s="992"/>
      <c r="DL117" s="993" t="s">
        <v>112</v>
      </c>
      <c r="DM117" s="991"/>
      <c r="DN117" s="991"/>
      <c r="DO117" s="991"/>
      <c r="DP117" s="992"/>
      <c r="DQ117" s="993" t="s">
        <v>112</v>
      </c>
      <c r="DR117" s="991"/>
      <c r="DS117" s="991"/>
      <c r="DT117" s="991"/>
      <c r="DU117" s="992"/>
      <c r="DV117" s="994" t="s">
        <v>112</v>
      </c>
      <c r="DW117" s="995"/>
      <c r="DX117" s="995"/>
      <c r="DY117" s="995"/>
      <c r="DZ117" s="996"/>
    </row>
    <row r="118" spans="1:130" s="199" customFormat="1" ht="26.25" customHeight="1">
      <c r="A118" s="936" t="s">
        <v>407</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405</v>
      </c>
      <c r="AB118" s="917"/>
      <c r="AC118" s="917"/>
      <c r="AD118" s="917"/>
      <c r="AE118" s="918"/>
      <c r="AF118" s="916" t="s">
        <v>286</v>
      </c>
      <c r="AG118" s="917"/>
      <c r="AH118" s="917"/>
      <c r="AI118" s="917"/>
      <c r="AJ118" s="918"/>
      <c r="AK118" s="916" t="s">
        <v>285</v>
      </c>
      <c r="AL118" s="917"/>
      <c r="AM118" s="917"/>
      <c r="AN118" s="917"/>
      <c r="AO118" s="918"/>
      <c r="AP118" s="1003" t="s">
        <v>406</v>
      </c>
      <c r="AQ118" s="1004"/>
      <c r="AR118" s="1004"/>
      <c r="AS118" s="1004"/>
      <c r="AT118" s="1005"/>
      <c r="AU118" s="932"/>
      <c r="AV118" s="933"/>
      <c r="AW118" s="933"/>
      <c r="AX118" s="933"/>
      <c r="AY118" s="933"/>
      <c r="AZ118" s="1006" t="s">
        <v>434</v>
      </c>
      <c r="BA118" s="997"/>
      <c r="BB118" s="997"/>
      <c r="BC118" s="997"/>
      <c r="BD118" s="997"/>
      <c r="BE118" s="997"/>
      <c r="BF118" s="997"/>
      <c r="BG118" s="997"/>
      <c r="BH118" s="997"/>
      <c r="BI118" s="997"/>
      <c r="BJ118" s="997"/>
      <c r="BK118" s="997"/>
      <c r="BL118" s="997"/>
      <c r="BM118" s="997"/>
      <c r="BN118" s="997"/>
      <c r="BO118" s="997"/>
      <c r="BP118" s="998"/>
      <c r="BQ118" s="1029">
        <v>758</v>
      </c>
      <c r="BR118" s="1030"/>
      <c r="BS118" s="1030"/>
      <c r="BT118" s="1030"/>
      <c r="BU118" s="1030"/>
      <c r="BV118" s="1030" t="s">
        <v>112</v>
      </c>
      <c r="BW118" s="1030"/>
      <c r="BX118" s="1030"/>
      <c r="BY118" s="1030"/>
      <c r="BZ118" s="1030"/>
      <c r="CA118" s="1030" t="s">
        <v>112</v>
      </c>
      <c r="CB118" s="1030"/>
      <c r="CC118" s="1030"/>
      <c r="CD118" s="1030"/>
      <c r="CE118" s="1030"/>
      <c r="CF118" s="946" t="s">
        <v>112</v>
      </c>
      <c r="CG118" s="947"/>
      <c r="CH118" s="947"/>
      <c r="CI118" s="947"/>
      <c r="CJ118" s="947"/>
      <c r="CK118" s="977"/>
      <c r="CL118" s="978"/>
      <c r="CM118" s="948" t="s">
        <v>435</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112</v>
      </c>
      <c r="DH118" s="991"/>
      <c r="DI118" s="991"/>
      <c r="DJ118" s="991"/>
      <c r="DK118" s="992"/>
      <c r="DL118" s="993" t="s">
        <v>112</v>
      </c>
      <c r="DM118" s="991"/>
      <c r="DN118" s="991"/>
      <c r="DO118" s="991"/>
      <c r="DP118" s="992"/>
      <c r="DQ118" s="993" t="s">
        <v>112</v>
      </c>
      <c r="DR118" s="991"/>
      <c r="DS118" s="991"/>
      <c r="DT118" s="991"/>
      <c r="DU118" s="992"/>
      <c r="DV118" s="994" t="s">
        <v>112</v>
      </c>
      <c r="DW118" s="995"/>
      <c r="DX118" s="995"/>
      <c r="DY118" s="995"/>
      <c r="DZ118" s="996"/>
    </row>
    <row r="119" spans="1:130" s="199" customFormat="1" ht="26.25" customHeight="1">
      <c r="A119" s="1090" t="s">
        <v>410</v>
      </c>
      <c r="B119" s="976"/>
      <c r="C119" s="955" t="s">
        <v>411</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112</v>
      </c>
      <c r="AB119" s="924"/>
      <c r="AC119" s="924"/>
      <c r="AD119" s="924"/>
      <c r="AE119" s="925"/>
      <c r="AF119" s="926" t="s">
        <v>112</v>
      </c>
      <c r="AG119" s="924"/>
      <c r="AH119" s="924"/>
      <c r="AI119" s="924"/>
      <c r="AJ119" s="925"/>
      <c r="AK119" s="926" t="s">
        <v>112</v>
      </c>
      <c r="AL119" s="924"/>
      <c r="AM119" s="924"/>
      <c r="AN119" s="924"/>
      <c r="AO119" s="925"/>
      <c r="AP119" s="927" t="s">
        <v>112</v>
      </c>
      <c r="AQ119" s="928"/>
      <c r="AR119" s="928"/>
      <c r="AS119" s="928"/>
      <c r="AT119" s="929"/>
      <c r="AU119" s="934"/>
      <c r="AV119" s="935"/>
      <c r="AW119" s="935"/>
      <c r="AX119" s="935"/>
      <c r="AY119" s="935"/>
      <c r="AZ119" s="230" t="s">
        <v>169</v>
      </c>
      <c r="BA119" s="230"/>
      <c r="BB119" s="230"/>
      <c r="BC119" s="230"/>
      <c r="BD119" s="230"/>
      <c r="BE119" s="230"/>
      <c r="BF119" s="230"/>
      <c r="BG119" s="230"/>
      <c r="BH119" s="230"/>
      <c r="BI119" s="230"/>
      <c r="BJ119" s="230"/>
      <c r="BK119" s="230"/>
      <c r="BL119" s="230"/>
      <c r="BM119" s="230"/>
      <c r="BN119" s="230"/>
      <c r="BO119" s="1007" t="s">
        <v>436</v>
      </c>
      <c r="BP119" s="1038"/>
      <c r="BQ119" s="1029">
        <v>50684344</v>
      </c>
      <c r="BR119" s="1030"/>
      <c r="BS119" s="1030"/>
      <c r="BT119" s="1030"/>
      <c r="BU119" s="1030"/>
      <c r="BV119" s="1030">
        <v>50198137</v>
      </c>
      <c r="BW119" s="1030"/>
      <c r="BX119" s="1030"/>
      <c r="BY119" s="1030"/>
      <c r="BZ119" s="1030"/>
      <c r="CA119" s="1030">
        <v>51370950</v>
      </c>
      <c r="CB119" s="1030"/>
      <c r="CC119" s="1030"/>
      <c r="CD119" s="1030"/>
      <c r="CE119" s="1030"/>
      <c r="CF119" s="1031"/>
      <c r="CG119" s="1032"/>
      <c r="CH119" s="1032"/>
      <c r="CI119" s="1032"/>
      <c r="CJ119" s="1033"/>
      <c r="CK119" s="979"/>
      <c r="CL119" s="980"/>
      <c r="CM119" s="1034" t="s">
        <v>437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112</v>
      </c>
      <c r="DH119" s="1016"/>
      <c r="DI119" s="1016"/>
      <c r="DJ119" s="1016"/>
      <c r="DK119" s="1017"/>
      <c r="DL119" s="1015" t="s">
        <v>112</v>
      </c>
      <c r="DM119" s="1016"/>
      <c r="DN119" s="1016"/>
      <c r="DO119" s="1016"/>
      <c r="DP119" s="1017"/>
      <c r="DQ119" s="1015" t="s">
        <v>112</v>
      </c>
      <c r="DR119" s="1016"/>
      <c r="DS119" s="1016"/>
      <c r="DT119" s="1016"/>
      <c r="DU119" s="1017"/>
      <c r="DV119" s="1018" t="s">
        <v>112</v>
      </c>
      <c r="DW119" s="1019"/>
      <c r="DX119" s="1019"/>
      <c r="DY119" s="1019"/>
      <c r="DZ119" s="1020"/>
    </row>
    <row r="120" spans="1:130" s="199" customFormat="1" ht="26.25" customHeight="1">
      <c r="A120" s="1091"/>
      <c r="B120" s="978"/>
      <c r="C120" s="948" t="s">
        <v>414</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112</v>
      </c>
      <c r="AB120" s="991"/>
      <c r="AC120" s="991"/>
      <c r="AD120" s="991"/>
      <c r="AE120" s="992"/>
      <c r="AF120" s="993" t="s">
        <v>112</v>
      </c>
      <c r="AG120" s="991"/>
      <c r="AH120" s="991"/>
      <c r="AI120" s="991"/>
      <c r="AJ120" s="992"/>
      <c r="AK120" s="993" t="s">
        <v>112</v>
      </c>
      <c r="AL120" s="991"/>
      <c r="AM120" s="991"/>
      <c r="AN120" s="991"/>
      <c r="AO120" s="992"/>
      <c r="AP120" s="994" t="s">
        <v>112</v>
      </c>
      <c r="AQ120" s="995"/>
      <c r="AR120" s="995"/>
      <c r="AS120" s="995"/>
      <c r="AT120" s="996"/>
      <c r="AU120" s="1021" t="s">
        <v>438</v>
      </c>
      <c r="AV120" s="1022"/>
      <c r="AW120" s="1022"/>
      <c r="AX120" s="1022"/>
      <c r="AY120" s="1023"/>
      <c r="AZ120" s="972" t="s">
        <v>439</v>
      </c>
      <c r="BA120" s="921"/>
      <c r="BB120" s="921"/>
      <c r="BC120" s="921"/>
      <c r="BD120" s="921"/>
      <c r="BE120" s="921"/>
      <c r="BF120" s="921"/>
      <c r="BG120" s="921"/>
      <c r="BH120" s="921"/>
      <c r="BI120" s="921"/>
      <c r="BJ120" s="921"/>
      <c r="BK120" s="921"/>
      <c r="BL120" s="921"/>
      <c r="BM120" s="921"/>
      <c r="BN120" s="921"/>
      <c r="BO120" s="921"/>
      <c r="BP120" s="922"/>
      <c r="BQ120" s="958">
        <v>7728164</v>
      </c>
      <c r="BR120" s="959"/>
      <c r="BS120" s="959"/>
      <c r="BT120" s="959"/>
      <c r="BU120" s="959"/>
      <c r="BV120" s="959">
        <v>9336977</v>
      </c>
      <c r="BW120" s="959"/>
      <c r="BX120" s="959"/>
      <c r="BY120" s="959"/>
      <c r="BZ120" s="959"/>
      <c r="CA120" s="959">
        <v>10798430</v>
      </c>
      <c r="CB120" s="959"/>
      <c r="CC120" s="959"/>
      <c r="CD120" s="959"/>
      <c r="CE120" s="959"/>
      <c r="CF120" s="973">
        <v>78.400000000000006</v>
      </c>
      <c r="CG120" s="974"/>
      <c r="CH120" s="974"/>
      <c r="CI120" s="974"/>
      <c r="CJ120" s="974"/>
      <c r="CK120" s="1039" t="s">
        <v>440</v>
      </c>
      <c r="CL120" s="1040"/>
      <c r="CM120" s="1040"/>
      <c r="CN120" s="1040"/>
      <c r="CO120" s="1041"/>
      <c r="CP120" s="1047" t="s">
        <v>387</v>
      </c>
      <c r="CQ120" s="1048"/>
      <c r="CR120" s="1048"/>
      <c r="CS120" s="1048"/>
      <c r="CT120" s="1048"/>
      <c r="CU120" s="1048"/>
      <c r="CV120" s="1048"/>
      <c r="CW120" s="1048"/>
      <c r="CX120" s="1048"/>
      <c r="CY120" s="1048"/>
      <c r="CZ120" s="1048"/>
      <c r="DA120" s="1048"/>
      <c r="DB120" s="1048"/>
      <c r="DC120" s="1048"/>
      <c r="DD120" s="1048"/>
      <c r="DE120" s="1048"/>
      <c r="DF120" s="1049"/>
      <c r="DG120" s="958">
        <v>5358526</v>
      </c>
      <c r="DH120" s="959"/>
      <c r="DI120" s="959"/>
      <c r="DJ120" s="959"/>
      <c r="DK120" s="959"/>
      <c r="DL120" s="959">
        <v>5236089</v>
      </c>
      <c r="DM120" s="959"/>
      <c r="DN120" s="959"/>
      <c r="DO120" s="959"/>
      <c r="DP120" s="959"/>
      <c r="DQ120" s="959">
        <v>5325898</v>
      </c>
      <c r="DR120" s="959"/>
      <c r="DS120" s="959"/>
      <c r="DT120" s="959"/>
      <c r="DU120" s="959"/>
      <c r="DV120" s="960">
        <v>38.700000000000003</v>
      </c>
      <c r="DW120" s="960"/>
      <c r="DX120" s="960"/>
      <c r="DY120" s="960"/>
      <c r="DZ120" s="961"/>
    </row>
    <row r="121" spans="1:130" s="199" customFormat="1" ht="26.25" customHeight="1">
      <c r="A121" s="1091"/>
      <c r="B121" s="978"/>
      <c r="C121" s="999" t="s">
        <v>441</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112</v>
      </c>
      <c r="AB121" s="991"/>
      <c r="AC121" s="991"/>
      <c r="AD121" s="991"/>
      <c r="AE121" s="992"/>
      <c r="AF121" s="993" t="s">
        <v>112</v>
      </c>
      <c r="AG121" s="991"/>
      <c r="AH121" s="991"/>
      <c r="AI121" s="991"/>
      <c r="AJ121" s="992"/>
      <c r="AK121" s="993" t="s">
        <v>112</v>
      </c>
      <c r="AL121" s="991"/>
      <c r="AM121" s="991"/>
      <c r="AN121" s="991"/>
      <c r="AO121" s="992"/>
      <c r="AP121" s="994" t="s">
        <v>112</v>
      </c>
      <c r="AQ121" s="995"/>
      <c r="AR121" s="995"/>
      <c r="AS121" s="995"/>
      <c r="AT121" s="996"/>
      <c r="AU121" s="1024"/>
      <c r="AV121" s="1025"/>
      <c r="AW121" s="1025"/>
      <c r="AX121" s="1025"/>
      <c r="AY121" s="1026"/>
      <c r="AZ121" s="981" t="s">
        <v>442</v>
      </c>
      <c r="BA121" s="982"/>
      <c r="BB121" s="982"/>
      <c r="BC121" s="982"/>
      <c r="BD121" s="982"/>
      <c r="BE121" s="982"/>
      <c r="BF121" s="982"/>
      <c r="BG121" s="982"/>
      <c r="BH121" s="982"/>
      <c r="BI121" s="982"/>
      <c r="BJ121" s="982"/>
      <c r="BK121" s="982"/>
      <c r="BL121" s="982"/>
      <c r="BM121" s="982"/>
      <c r="BN121" s="982"/>
      <c r="BO121" s="982"/>
      <c r="BP121" s="983"/>
      <c r="BQ121" s="951">
        <v>1697211</v>
      </c>
      <c r="BR121" s="952"/>
      <c r="BS121" s="952"/>
      <c r="BT121" s="952"/>
      <c r="BU121" s="952"/>
      <c r="BV121" s="952">
        <v>1508663</v>
      </c>
      <c r="BW121" s="952"/>
      <c r="BX121" s="952"/>
      <c r="BY121" s="952"/>
      <c r="BZ121" s="952"/>
      <c r="CA121" s="952">
        <v>1423602</v>
      </c>
      <c r="CB121" s="952"/>
      <c r="CC121" s="952"/>
      <c r="CD121" s="952"/>
      <c r="CE121" s="952"/>
      <c r="CF121" s="946">
        <v>10.3</v>
      </c>
      <c r="CG121" s="947"/>
      <c r="CH121" s="947"/>
      <c r="CI121" s="947"/>
      <c r="CJ121" s="947"/>
      <c r="CK121" s="1042"/>
      <c r="CL121" s="1043"/>
      <c r="CM121" s="1043"/>
      <c r="CN121" s="1043"/>
      <c r="CO121" s="1044"/>
      <c r="CP121" s="1052" t="s">
        <v>385</v>
      </c>
      <c r="CQ121" s="1053"/>
      <c r="CR121" s="1053"/>
      <c r="CS121" s="1053"/>
      <c r="CT121" s="1053"/>
      <c r="CU121" s="1053"/>
      <c r="CV121" s="1053"/>
      <c r="CW121" s="1053"/>
      <c r="CX121" s="1053"/>
      <c r="CY121" s="1053"/>
      <c r="CZ121" s="1053"/>
      <c r="DA121" s="1053"/>
      <c r="DB121" s="1053"/>
      <c r="DC121" s="1053"/>
      <c r="DD121" s="1053"/>
      <c r="DE121" s="1053"/>
      <c r="DF121" s="1054"/>
      <c r="DG121" s="951">
        <v>1807101</v>
      </c>
      <c r="DH121" s="952"/>
      <c r="DI121" s="952"/>
      <c r="DJ121" s="952"/>
      <c r="DK121" s="952"/>
      <c r="DL121" s="952">
        <v>1791578</v>
      </c>
      <c r="DM121" s="952"/>
      <c r="DN121" s="952"/>
      <c r="DO121" s="952"/>
      <c r="DP121" s="952"/>
      <c r="DQ121" s="952">
        <v>1961994</v>
      </c>
      <c r="DR121" s="952"/>
      <c r="DS121" s="952"/>
      <c r="DT121" s="952"/>
      <c r="DU121" s="952"/>
      <c r="DV121" s="953">
        <v>14.2</v>
      </c>
      <c r="DW121" s="953"/>
      <c r="DX121" s="953"/>
      <c r="DY121" s="953"/>
      <c r="DZ121" s="954"/>
    </row>
    <row r="122" spans="1:130" s="199" customFormat="1" ht="26.25" customHeight="1">
      <c r="A122" s="1091"/>
      <c r="B122" s="978"/>
      <c r="C122" s="948" t="s">
        <v>424</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112</v>
      </c>
      <c r="AB122" s="991"/>
      <c r="AC122" s="991"/>
      <c r="AD122" s="991"/>
      <c r="AE122" s="992"/>
      <c r="AF122" s="993" t="s">
        <v>112</v>
      </c>
      <c r="AG122" s="991"/>
      <c r="AH122" s="991"/>
      <c r="AI122" s="991"/>
      <c r="AJ122" s="992"/>
      <c r="AK122" s="993" t="s">
        <v>112</v>
      </c>
      <c r="AL122" s="991"/>
      <c r="AM122" s="991"/>
      <c r="AN122" s="991"/>
      <c r="AO122" s="992"/>
      <c r="AP122" s="994" t="s">
        <v>112</v>
      </c>
      <c r="AQ122" s="995"/>
      <c r="AR122" s="995"/>
      <c r="AS122" s="995"/>
      <c r="AT122" s="996"/>
      <c r="AU122" s="1024"/>
      <c r="AV122" s="1025"/>
      <c r="AW122" s="1025"/>
      <c r="AX122" s="1025"/>
      <c r="AY122" s="1026"/>
      <c r="AZ122" s="1006" t="s">
        <v>443</v>
      </c>
      <c r="BA122" s="997"/>
      <c r="BB122" s="997"/>
      <c r="BC122" s="997"/>
      <c r="BD122" s="997"/>
      <c r="BE122" s="997"/>
      <c r="BF122" s="997"/>
      <c r="BG122" s="997"/>
      <c r="BH122" s="997"/>
      <c r="BI122" s="997"/>
      <c r="BJ122" s="997"/>
      <c r="BK122" s="997"/>
      <c r="BL122" s="997"/>
      <c r="BM122" s="997"/>
      <c r="BN122" s="997"/>
      <c r="BO122" s="997"/>
      <c r="BP122" s="998"/>
      <c r="BQ122" s="1029">
        <v>33248262</v>
      </c>
      <c r="BR122" s="1030"/>
      <c r="BS122" s="1030"/>
      <c r="BT122" s="1030"/>
      <c r="BU122" s="1030"/>
      <c r="BV122" s="1030">
        <v>33658916</v>
      </c>
      <c r="BW122" s="1030"/>
      <c r="BX122" s="1030"/>
      <c r="BY122" s="1030"/>
      <c r="BZ122" s="1030"/>
      <c r="CA122" s="1030">
        <v>31989184</v>
      </c>
      <c r="CB122" s="1030"/>
      <c r="CC122" s="1030"/>
      <c r="CD122" s="1030"/>
      <c r="CE122" s="1030"/>
      <c r="CF122" s="1050">
        <v>232.2</v>
      </c>
      <c r="CG122" s="1051"/>
      <c r="CH122" s="1051"/>
      <c r="CI122" s="1051"/>
      <c r="CJ122" s="1051"/>
      <c r="CK122" s="1042"/>
      <c r="CL122" s="1043"/>
      <c r="CM122" s="1043"/>
      <c r="CN122" s="1043"/>
      <c r="CO122" s="1044"/>
      <c r="CP122" s="1052" t="s">
        <v>389</v>
      </c>
      <c r="CQ122" s="1053"/>
      <c r="CR122" s="1053"/>
      <c r="CS122" s="1053"/>
      <c r="CT122" s="1053"/>
      <c r="CU122" s="1053"/>
      <c r="CV122" s="1053"/>
      <c r="CW122" s="1053"/>
      <c r="CX122" s="1053"/>
      <c r="CY122" s="1053"/>
      <c r="CZ122" s="1053"/>
      <c r="DA122" s="1053"/>
      <c r="DB122" s="1053"/>
      <c r="DC122" s="1053"/>
      <c r="DD122" s="1053"/>
      <c r="DE122" s="1053"/>
      <c r="DF122" s="1054"/>
      <c r="DG122" s="951">
        <v>1671904</v>
      </c>
      <c r="DH122" s="952"/>
      <c r="DI122" s="952"/>
      <c r="DJ122" s="952"/>
      <c r="DK122" s="952"/>
      <c r="DL122" s="952">
        <v>1657630</v>
      </c>
      <c r="DM122" s="952"/>
      <c r="DN122" s="952"/>
      <c r="DO122" s="952"/>
      <c r="DP122" s="952"/>
      <c r="DQ122" s="952">
        <v>1758305</v>
      </c>
      <c r="DR122" s="952"/>
      <c r="DS122" s="952"/>
      <c r="DT122" s="952"/>
      <c r="DU122" s="952"/>
      <c r="DV122" s="953">
        <v>12.8</v>
      </c>
      <c r="DW122" s="953"/>
      <c r="DX122" s="953"/>
      <c r="DY122" s="953"/>
      <c r="DZ122" s="954"/>
    </row>
    <row r="123" spans="1:130" s="199" customFormat="1" ht="26.25" customHeight="1">
      <c r="A123" s="1091"/>
      <c r="B123" s="978"/>
      <c r="C123" s="948" t="s">
        <v>430</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112</v>
      </c>
      <c r="AB123" s="991"/>
      <c r="AC123" s="991"/>
      <c r="AD123" s="991"/>
      <c r="AE123" s="992"/>
      <c r="AF123" s="993" t="s">
        <v>112</v>
      </c>
      <c r="AG123" s="991"/>
      <c r="AH123" s="991"/>
      <c r="AI123" s="991"/>
      <c r="AJ123" s="992"/>
      <c r="AK123" s="993" t="s">
        <v>112</v>
      </c>
      <c r="AL123" s="991"/>
      <c r="AM123" s="991"/>
      <c r="AN123" s="991"/>
      <c r="AO123" s="992"/>
      <c r="AP123" s="994" t="s">
        <v>112</v>
      </c>
      <c r="AQ123" s="995"/>
      <c r="AR123" s="995"/>
      <c r="AS123" s="995"/>
      <c r="AT123" s="996"/>
      <c r="AU123" s="1027"/>
      <c r="AV123" s="1028"/>
      <c r="AW123" s="1028"/>
      <c r="AX123" s="1028"/>
      <c r="AY123" s="1028"/>
      <c r="AZ123" s="230" t="s">
        <v>169</v>
      </c>
      <c r="BA123" s="230"/>
      <c r="BB123" s="230"/>
      <c r="BC123" s="230"/>
      <c r="BD123" s="230"/>
      <c r="BE123" s="230"/>
      <c r="BF123" s="230"/>
      <c r="BG123" s="230"/>
      <c r="BH123" s="230"/>
      <c r="BI123" s="230"/>
      <c r="BJ123" s="230"/>
      <c r="BK123" s="230"/>
      <c r="BL123" s="230"/>
      <c r="BM123" s="230"/>
      <c r="BN123" s="230"/>
      <c r="BO123" s="1007" t="s">
        <v>444</v>
      </c>
      <c r="BP123" s="1038"/>
      <c r="BQ123" s="1097">
        <v>42673637</v>
      </c>
      <c r="BR123" s="1098"/>
      <c r="BS123" s="1098"/>
      <c r="BT123" s="1098"/>
      <c r="BU123" s="1098"/>
      <c r="BV123" s="1098">
        <v>44504556</v>
      </c>
      <c r="BW123" s="1098"/>
      <c r="BX123" s="1098"/>
      <c r="BY123" s="1098"/>
      <c r="BZ123" s="1098"/>
      <c r="CA123" s="1098">
        <v>44211216</v>
      </c>
      <c r="CB123" s="1098"/>
      <c r="CC123" s="1098"/>
      <c r="CD123" s="1098"/>
      <c r="CE123" s="1098"/>
      <c r="CF123" s="1031"/>
      <c r="CG123" s="1032"/>
      <c r="CH123" s="1032"/>
      <c r="CI123" s="1032"/>
      <c r="CJ123" s="1033"/>
      <c r="CK123" s="1042"/>
      <c r="CL123" s="1043"/>
      <c r="CM123" s="1043"/>
      <c r="CN123" s="1043"/>
      <c r="CO123" s="1044"/>
      <c r="CP123" s="1052" t="s">
        <v>380</v>
      </c>
      <c r="CQ123" s="1053"/>
      <c r="CR123" s="1053"/>
      <c r="CS123" s="1053"/>
      <c r="CT123" s="1053"/>
      <c r="CU123" s="1053"/>
      <c r="CV123" s="1053"/>
      <c r="CW123" s="1053"/>
      <c r="CX123" s="1053"/>
      <c r="CY123" s="1053"/>
      <c r="CZ123" s="1053"/>
      <c r="DA123" s="1053"/>
      <c r="DB123" s="1053"/>
      <c r="DC123" s="1053"/>
      <c r="DD123" s="1053"/>
      <c r="DE123" s="1053"/>
      <c r="DF123" s="1054"/>
      <c r="DG123" s="990">
        <v>38831</v>
      </c>
      <c r="DH123" s="991"/>
      <c r="DI123" s="991"/>
      <c r="DJ123" s="991"/>
      <c r="DK123" s="992"/>
      <c r="DL123" s="993">
        <v>37901</v>
      </c>
      <c r="DM123" s="991"/>
      <c r="DN123" s="991"/>
      <c r="DO123" s="991"/>
      <c r="DP123" s="992"/>
      <c r="DQ123" s="993">
        <v>35973</v>
      </c>
      <c r="DR123" s="991"/>
      <c r="DS123" s="991"/>
      <c r="DT123" s="991"/>
      <c r="DU123" s="992"/>
      <c r="DV123" s="994">
        <v>0.3</v>
      </c>
      <c r="DW123" s="995"/>
      <c r="DX123" s="995"/>
      <c r="DY123" s="995"/>
      <c r="DZ123" s="996"/>
    </row>
    <row r="124" spans="1:130" s="199" customFormat="1" ht="26.25" customHeight="1" thickBot="1">
      <c r="A124" s="1091"/>
      <c r="B124" s="978"/>
      <c r="C124" s="948" t="s">
        <v>433</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112</v>
      </c>
      <c r="AB124" s="991"/>
      <c r="AC124" s="991"/>
      <c r="AD124" s="991"/>
      <c r="AE124" s="992"/>
      <c r="AF124" s="993" t="s">
        <v>112</v>
      </c>
      <c r="AG124" s="991"/>
      <c r="AH124" s="991"/>
      <c r="AI124" s="991"/>
      <c r="AJ124" s="992"/>
      <c r="AK124" s="993" t="s">
        <v>112</v>
      </c>
      <c r="AL124" s="991"/>
      <c r="AM124" s="991"/>
      <c r="AN124" s="991"/>
      <c r="AO124" s="992"/>
      <c r="AP124" s="994" t="s">
        <v>112</v>
      </c>
      <c r="AQ124" s="995"/>
      <c r="AR124" s="995"/>
      <c r="AS124" s="995"/>
      <c r="AT124" s="996"/>
      <c r="AU124" s="1093" t="s">
        <v>445</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57.8</v>
      </c>
      <c r="BR124" s="1060"/>
      <c r="BS124" s="1060"/>
      <c r="BT124" s="1060"/>
      <c r="BU124" s="1060"/>
      <c r="BV124" s="1060">
        <v>40.700000000000003</v>
      </c>
      <c r="BW124" s="1060"/>
      <c r="BX124" s="1060"/>
      <c r="BY124" s="1060"/>
      <c r="BZ124" s="1060"/>
      <c r="CA124" s="1060">
        <v>51.9</v>
      </c>
      <c r="CB124" s="1060"/>
      <c r="CC124" s="1060"/>
      <c r="CD124" s="1060"/>
      <c r="CE124" s="1060"/>
      <c r="CF124" s="1061"/>
      <c r="CG124" s="1062"/>
      <c r="CH124" s="1062"/>
      <c r="CI124" s="1062"/>
      <c r="CJ124" s="1063"/>
      <c r="CK124" s="1045"/>
      <c r="CL124" s="1045"/>
      <c r="CM124" s="1045"/>
      <c r="CN124" s="1045"/>
      <c r="CO124" s="1046"/>
      <c r="CP124" s="1052" t="s">
        <v>446</v>
      </c>
      <c r="CQ124" s="1053"/>
      <c r="CR124" s="1053"/>
      <c r="CS124" s="1053"/>
      <c r="CT124" s="1053"/>
      <c r="CU124" s="1053"/>
      <c r="CV124" s="1053"/>
      <c r="CW124" s="1053"/>
      <c r="CX124" s="1053"/>
      <c r="CY124" s="1053"/>
      <c r="CZ124" s="1053"/>
      <c r="DA124" s="1053"/>
      <c r="DB124" s="1053"/>
      <c r="DC124" s="1053"/>
      <c r="DD124" s="1053"/>
      <c r="DE124" s="1053"/>
      <c r="DF124" s="1054"/>
      <c r="DG124" s="1037">
        <v>2954</v>
      </c>
      <c r="DH124" s="1016"/>
      <c r="DI124" s="1016"/>
      <c r="DJ124" s="1016"/>
      <c r="DK124" s="1017"/>
      <c r="DL124" s="1015">
        <v>2574</v>
      </c>
      <c r="DM124" s="1016"/>
      <c r="DN124" s="1016"/>
      <c r="DO124" s="1016"/>
      <c r="DP124" s="1017"/>
      <c r="DQ124" s="1015">
        <v>5670</v>
      </c>
      <c r="DR124" s="1016"/>
      <c r="DS124" s="1016"/>
      <c r="DT124" s="1016"/>
      <c r="DU124" s="1017"/>
      <c r="DV124" s="1018">
        <v>0</v>
      </c>
      <c r="DW124" s="1019"/>
      <c r="DX124" s="1019"/>
      <c r="DY124" s="1019"/>
      <c r="DZ124" s="1020"/>
    </row>
    <row r="125" spans="1:130" s="199" customFormat="1" ht="26.25" customHeight="1">
      <c r="A125" s="1091"/>
      <c r="B125" s="978"/>
      <c r="C125" s="948" t="s">
        <v>435</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112</v>
      </c>
      <c r="AB125" s="991"/>
      <c r="AC125" s="991"/>
      <c r="AD125" s="991"/>
      <c r="AE125" s="992"/>
      <c r="AF125" s="993" t="s">
        <v>112</v>
      </c>
      <c r="AG125" s="991"/>
      <c r="AH125" s="991"/>
      <c r="AI125" s="991"/>
      <c r="AJ125" s="992"/>
      <c r="AK125" s="993" t="s">
        <v>112</v>
      </c>
      <c r="AL125" s="991"/>
      <c r="AM125" s="991"/>
      <c r="AN125" s="991"/>
      <c r="AO125" s="992"/>
      <c r="AP125" s="994" t="s">
        <v>112</v>
      </c>
      <c r="AQ125" s="995"/>
      <c r="AR125" s="995"/>
      <c r="AS125" s="995"/>
      <c r="AT125" s="996"/>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5" t="s">
        <v>447</v>
      </c>
      <c r="CL125" s="1040"/>
      <c r="CM125" s="1040"/>
      <c r="CN125" s="1040"/>
      <c r="CO125" s="1041"/>
      <c r="CP125" s="972" t="s">
        <v>448</v>
      </c>
      <c r="CQ125" s="921"/>
      <c r="CR125" s="921"/>
      <c r="CS125" s="921"/>
      <c r="CT125" s="921"/>
      <c r="CU125" s="921"/>
      <c r="CV125" s="921"/>
      <c r="CW125" s="921"/>
      <c r="CX125" s="921"/>
      <c r="CY125" s="921"/>
      <c r="CZ125" s="921"/>
      <c r="DA125" s="921"/>
      <c r="DB125" s="921"/>
      <c r="DC125" s="921"/>
      <c r="DD125" s="921"/>
      <c r="DE125" s="921"/>
      <c r="DF125" s="922"/>
      <c r="DG125" s="958" t="s">
        <v>112</v>
      </c>
      <c r="DH125" s="959"/>
      <c r="DI125" s="959"/>
      <c r="DJ125" s="959"/>
      <c r="DK125" s="959"/>
      <c r="DL125" s="959" t="s">
        <v>112</v>
      </c>
      <c r="DM125" s="959"/>
      <c r="DN125" s="959"/>
      <c r="DO125" s="959"/>
      <c r="DP125" s="959"/>
      <c r="DQ125" s="959" t="s">
        <v>112</v>
      </c>
      <c r="DR125" s="959"/>
      <c r="DS125" s="959"/>
      <c r="DT125" s="959"/>
      <c r="DU125" s="959"/>
      <c r="DV125" s="960" t="s">
        <v>112</v>
      </c>
      <c r="DW125" s="960"/>
      <c r="DX125" s="960"/>
      <c r="DY125" s="960"/>
      <c r="DZ125" s="961"/>
    </row>
    <row r="126" spans="1:130" s="199" customFormat="1" ht="26.25" customHeight="1" thickBot="1">
      <c r="A126" s="1091"/>
      <c r="B126" s="978"/>
      <c r="C126" s="948" t="s">
        <v>437</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112</v>
      </c>
      <c r="AB126" s="991"/>
      <c r="AC126" s="991"/>
      <c r="AD126" s="991"/>
      <c r="AE126" s="992"/>
      <c r="AF126" s="993" t="s">
        <v>112</v>
      </c>
      <c r="AG126" s="991"/>
      <c r="AH126" s="991"/>
      <c r="AI126" s="991"/>
      <c r="AJ126" s="992"/>
      <c r="AK126" s="993" t="s">
        <v>112</v>
      </c>
      <c r="AL126" s="991"/>
      <c r="AM126" s="991"/>
      <c r="AN126" s="991"/>
      <c r="AO126" s="992"/>
      <c r="AP126" s="994" t="s">
        <v>112</v>
      </c>
      <c r="AQ126" s="995"/>
      <c r="AR126" s="995"/>
      <c r="AS126" s="995"/>
      <c r="AT126" s="996"/>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6"/>
      <c r="CL126" s="1043"/>
      <c r="CM126" s="1043"/>
      <c r="CN126" s="1043"/>
      <c r="CO126" s="1044"/>
      <c r="CP126" s="981" t="s">
        <v>449</v>
      </c>
      <c r="CQ126" s="982"/>
      <c r="CR126" s="982"/>
      <c r="CS126" s="982"/>
      <c r="CT126" s="982"/>
      <c r="CU126" s="982"/>
      <c r="CV126" s="982"/>
      <c r="CW126" s="982"/>
      <c r="CX126" s="982"/>
      <c r="CY126" s="982"/>
      <c r="CZ126" s="982"/>
      <c r="DA126" s="982"/>
      <c r="DB126" s="982"/>
      <c r="DC126" s="982"/>
      <c r="DD126" s="982"/>
      <c r="DE126" s="982"/>
      <c r="DF126" s="983"/>
      <c r="DG126" s="951" t="s">
        <v>112</v>
      </c>
      <c r="DH126" s="952"/>
      <c r="DI126" s="952"/>
      <c r="DJ126" s="952"/>
      <c r="DK126" s="952"/>
      <c r="DL126" s="952" t="s">
        <v>112</v>
      </c>
      <c r="DM126" s="952"/>
      <c r="DN126" s="952"/>
      <c r="DO126" s="952"/>
      <c r="DP126" s="952"/>
      <c r="DQ126" s="952" t="s">
        <v>112</v>
      </c>
      <c r="DR126" s="952"/>
      <c r="DS126" s="952"/>
      <c r="DT126" s="952"/>
      <c r="DU126" s="952"/>
      <c r="DV126" s="953" t="s">
        <v>112</v>
      </c>
      <c r="DW126" s="953"/>
      <c r="DX126" s="953"/>
      <c r="DY126" s="953"/>
      <c r="DZ126" s="954"/>
    </row>
    <row r="127" spans="1:130" s="199" customFormat="1" ht="26.25" customHeight="1">
      <c r="A127" s="1092"/>
      <c r="B127" s="980"/>
      <c r="C127" s="1034" t="s">
        <v>450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27082</v>
      </c>
      <c r="AB127" s="991"/>
      <c r="AC127" s="991"/>
      <c r="AD127" s="991"/>
      <c r="AE127" s="992"/>
      <c r="AF127" s="993">
        <v>237</v>
      </c>
      <c r="AG127" s="991"/>
      <c r="AH127" s="991"/>
      <c r="AI127" s="991"/>
      <c r="AJ127" s="992"/>
      <c r="AK127" s="993">
        <v>200</v>
      </c>
      <c r="AL127" s="991"/>
      <c r="AM127" s="991"/>
      <c r="AN127" s="991"/>
      <c r="AO127" s="992"/>
      <c r="AP127" s="994">
        <v>0</v>
      </c>
      <c r="AQ127" s="995"/>
      <c r="AR127" s="995"/>
      <c r="AS127" s="995"/>
      <c r="AT127" s="996"/>
      <c r="AU127" s="235"/>
      <c r="AV127" s="235"/>
      <c r="AW127" s="235"/>
      <c r="AX127" s="1064" t="s">
        <v>451</v>
      </c>
      <c r="AY127" s="1065"/>
      <c r="AZ127" s="1065"/>
      <c r="BA127" s="1065"/>
      <c r="BB127" s="1065"/>
      <c r="BC127" s="1065"/>
      <c r="BD127" s="1065"/>
      <c r="BE127" s="1066"/>
      <c r="BF127" s="1067" t="s">
        <v>452</v>
      </c>
      <c r="BG127" s="1065"/>
      <c r="BH127" s="1065"/>
      <c r="BI127" s="1065"/>
      <c r="BJ127" s="1065"/>
      <c r="BK127" s="1065"/>
      <c r="BL127" s="1066"/>
      <c r="BM127" s="1067" t="s">
        <v>453</v>
      </c>
      <c r="BN127" s="1065"/>
      <c r="BO127" s="1065"/>
      <c r="BP127" s="1065"/>
      <c r="BQ127" s="1065"/>
      <c r="BR127" s="1065"/>
      <c r="BS127" s="1066"/>
      <c r="BT127" s="1067" t="s">
        <v>454</v>
      </c>
      <c r="BU127" s="1065"/>
      <c r="BV127" s="1065"/>
      <c r="BW127" s="1065"/>
      <c r="BX127" s="1065"/>
      <c r="BY127" s="1065"/>
      <c r="BZ127" s="1089"/>
      <c r="CA127" s="235"/>
      <c r="CB127" s="235"/>
      <c r="CC127" s="235"/>
      <c r="CD127" s="236"/>
      <c r="CE127" s="236"/>
      <c r="CF127" s="236"/>
      <c r="CG127" s="233"/>
      <c r="CH127" s="233"/>
      <c r="CI127" s="233"/>
      <c r="CJ127" s="234"/>
      <c r="CK127" s="1056"/>
      <c r="CL127" s="1043"/>
      <c r="CM127" s="1043"/>
      <c r="CN127" s="1043"/>
      <c r="CO127" s="1044"/>
      <c r="CP127" s="981" t="s">
        <v>455</v>
      </c>
      <c r="CQ127" s="982"/>
      <c r="CR127" s="982"/>
      <c r="CS127" s="982"/>
      <c r="CT127" s="982"/>
      <c r="CU127" s="982"/>
      <c r="CV127" s="982"/>
      <c r="CW127" s="982"/>
      <c r="CX127" s="982"/>
      <c r="CY127" s="982"/>
      <c r="CZ127" s="982"/>
      <c r="DA127" s="982"/>
      <c r="DB127" s="982"/>
      <c r="DC127" s="982"/>
      <c r="DD127" s="982"/>
      <c r="DE127" s="982"/>
      <c r="DF127" s="983"/>
      <c r="DG127" s="951" t="s">
        <v>112</v>
      </c>
      <c r="DH127" s="952"/>
      <c r="DI127" s="952"/>
      <c r="DJ127" s="952"/>
      <c r="DK127" s="952"/>
      <c r="DL127" s="952" t="s">
        <v>112</v>
      </c>
      <c r="DM127" s="952"/>
      <c r="DN127" s="952"/>
      <c r="DO127" s="952"/>
      <c r="DP127" s="952"/>
      <c r="DQ127" s="952" t="s">
        <v>112</v>
      </c>
      <c r="DR127" s="952"/>
      <c r="DS127" s="952"/>
      <c r="DT127" s="952"/>
      <c r="DU127" s="952"/>
      <c r="DV127" s="953" t="s">
        <v>112</v>
      </c>
      <c r="DW127" s="953"/>
      <c r="DX127" s="953"/>
      <c r="DY127" s="953"/>
      <c r="DZ127" s="954"/>
    </row>
    <row r="128" spans="1:130" s="199" customFormat="1" ht="26.25" customHeight="1" thickBot="1">
      <c r="A128" s="1075" t="s">
        <v>456</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457</v>
      </c>
      <c r="X128" s="1077"/>
      <c r="Y128" s="1077"/>
      <c r="Z128" s="1078"/>
      <c r="AA128" s="1079">
        <v>233824</v>
      </c>
      <c r="AB128" s="1080"/>
      <c r="AC128" s="1080"/>
      <c r="AD128" s="1080"/>
      <c r="AE128" s="1081"/>
      <c r="AF128" s="1082">
        <v>233319</v>
      </c>
      <c r="AG128" s="1080"/>
      <c r="AH128" s="1080"/>
      <c r="AI128" s="1080"/>
      <c r="AJ128" s="1081"/>
      <c r="AK128" s="1082">
        <v>236940</v>
      </c>
      <c r="AL128" s="1080"/>
      <c r="AM128" s="1080"/>
      <c r="AN128" s="1080"/>
      <c r="AO128" s="1081"/>
      <c r="AP128" s="1083"/>
      <c r="AQ128" s="1084"/>
      <c r="AR128" s="1084"/>
      <c r="AS128" s="1084"/>
      <c r="AT128" s="1085"/>
      <c r="AU128" s="235"/>
      <c r="AV128" s="235"/>
      <c r="AW128" s="235"/>
      <c r="AX128" s="920" t="s">
        <v>458</v>
      </c>
      <c r="AY128" s="921"/>
      <c r="AZ128" s="921"/>
      <c r="BA128" s="921"/>
      <c r="BB128" s="921"/>
      <c r="BC128" s="921"/>
      <c r="BD128" s="921"/>
      <c r="BE128" s="922"/>
      <c r="BF128" s="1086" t="s">
        <v>112</v>
      </c>
      <c r="BG128" s="1087"/>
      <c r="BH128" s="1087"/>
      <c r="BI128" s="1087"/>
      <c r="BJ128" s="1087"/>
      <c r="BK128" s="1087"/>
      <c r="BL128" s="1088"/>
      <c r="BM128" s="1086">
        <v>12.65</v>
      </c>
      <c r="BN128" s="1087"/>
      <c r="BO128" s="1087"/>
      <c r="BP128" s="1087"/>
      <c r="BQ128" s="1087"/>
      <c r="BR128" s="1087"/>
      <c r="BS128" s="1088"/>
      <c r="BT128" s="1086">
        <v>20</v>
      </c>
      <c r="BU128" s="1087"/>
      <c r="BV128" s="1087"/>
      <c r="BW128" s="1087"/>
      <c r="BX128" s="1087"/>
      <c r="BY128" s="1087"/>
      <c r="BZ128" s="1111"/>
      <c r="CA128" s="236"/>
      <c r="CB128" s="236"/>
      <c r="CC128" s="236"/>
      <c r="CD128" s="236"/>
      <c r="CE128" s="236"/>
      <c r="CF128" s="236"/>
      <c r="CG128" s="233"/>
      <c r="CH128" s="233"/>
      <c r="CI128" s="233"/>
      <c r="CJ128" s="234"/>
      <c r="CK128" s="1057"/>
      <c r="CL128" s="1058"/>
      <c r="CM128" s="1058"/>
      <c r="CN128" s="1058"/>
      <c r="CO128" s="1059"/>
      <c r="CP128" s="1068" t="s">
        <v>459</v>
      </c>
      <c r="CQ128" s="1069"/>
      <c r="CR128" s="1069"/>
      <c r="CS128" s="1069"/>
      <c r="CT128" s="1069"/>
      <c r="CU128" s="1069"/>
      <c r="CV128" s="1069"/>
      <c r="CW128" s="1069"/>
      <c r="CX128" s="1069"/>
      <c r="CY128" s="1069"/>
      <c r="CZ128" s="1069"/>
      <c r="DA128" s="1069"/>
      <c r="DB128" s="1069"/>
      <c r="DC128" s="1069"/>
      <c r="DD128" s="1069"/>
      <c r="DE128" s="1069"/>
      <c r="DF128" s="1070"/>
      <c r="DG128" s="1071">
        <v>44400</v>
      </c>
      <c r="DH128" s="1072"/>
      <c r="DI128" s="1072"/>
      <c r="DJ128" s="1072"/>
      <c r="DK128" s="1072"/>
      <c r="DL128" s="1072">
        <v>95544</v>
      </c>
      <c r="DM128" s="1072"/>
      <c r="DN128" s="1072"/>
      <c r="DO128" s="1072"/>
      <c r="DP128" s="1072"/>
      <c r="DQ128" s="1072">
        <v>471930</v>
      </c>
      <c r="DR128" s="1072"/>
      <c r="DS128" s="1072"/>
      <c r="DT128" s="1072"/>
      <c r="DU128" s="1072"/>
      <c r="DV128" s="1073">
        <v>3.4</v>
      </c>
      <c r="DW128" s="1073"/>
      <c r="DX128" s="1073"/>
      <c r="DY128" s="1073"/>
      <c r="DZ128" s="1074"/>
    </row>
    <row r="129" spans="1:131" s="199" customFormat="1" ht="26.25" customHeight="1">
      <c r="A129" s="962" t="s">
        <v>91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460</v>
      </c>
      <c r="X129" s="1106"/>
      <c r="Y129" s="1106"/>
      <c r="Z129" s="1107"/>
      <c r="AA129" s="990">
        <v>17098766</v>
      </c>
      <c r="AB129" s="991"/>
      <c r="AC129" s="991"/>
      <c r="AD129" s="991"/>
      <c r="AE129" s="992"/>
      <c r="AF129" s="993">
        <v>17157107</v>
      </c>
      <c r="AG129" s="991"/>
      <c r="AH129" s="991"/>
      <c r="AI129" s="991"/>
      <c r="AJ129" s="992"/>
      <c r="AK129" s="993">
        <v>16976315</v>
      </c>
      <c r="AL129" s="991"/>
      <c r="AM129" s="991"/>
      <c r="AN129" s="991"/>
      <c r="AO129" s="992"/>
      <c r="AP129" s="1108"/>
      <c r="AQ129" s="1109"/>
      <c r="AR129" s="1109"/>
      <c r="AS129" s="1109"/>
      <c r="AT129" s="1110"/>
      <c r="AU129" s="237"/>
      <c r="AV129" s="237"/>
      <c r="AW129" s="237"/>
      <c r="AX129" s="1099" t="s">
        <v>461</v>
      </c>
      <c r="AY129" s="982"/>
      <c r="AZ129" s="982"/>
      <c r="BA129" s="982"/>
      <c r="BB129" s="982"/>
      <c r="BC129" s="982"/>
      <c r="BD129" s="982"/>
      <c r="BE129" s="983"/>
      <c r="BF129" s="1100" t="s">
        <v>112</v>
      </c>
      <c r="BG129" s="1101"/>
      <c r="BH129" s="1101"/>
      <c r="BI129" s="1101"/>
      <c r="BJ129" s="1101"/>
      <c r="BK129" s="1101"/>
      <c r="BL129" s="1102"/>
      <c r="BM129" s="1100">
        <v>17.649999999999999</v>
      </c>
      <c r="BN129" s="1101"/>
      <c r="BO129" s="1101"/>
      <c r="BP129" s="1101"/>
      <c r="BQ129" s="1101"/>
      <c r="BR129" s="1101"/>
      <c r="BS129" s="1102"/>
      <c r="BT129" s="1100">
        <v>30</v>
      </c>
      <c r="BU129" s="1103"/>
      <c r="BV129" s="1103"/>
      <c r="BW129" s="1103"/>
      <c r="BX129" s="1103"/>
      <c r="BY129" s="1103"/>
      <c r="BZ129" s="1104"/>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2" t="s">
        <v>462</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463</v>
      </c>
      <c r="X130" s="1106"/>
      <c r="Y130" s="1106"/>
      <c r="Z130" s="1107"/>
      <c r="AA130" s="990">
        <v>3240633</v>
      </c>
      <c r="AB130" s="991"/>
      <c r="AC130" s="991"/>
      <c r="AD130" s="991"/>
      <c r="AE130" s="992"/>
      <c r="AF130" s="993">
        <v>3190885</v>
      </c>
      <c r="AG130" s="991"/>
      <c r="AH130" s="991"/>
      <c r="AI130" s="991"/>
      <c r="AJ130" s="992"/>
      <c r="AK130" s="993">
        <v>3201746</v>
      </c>
      <c r="AL130" s="991"/>
      <c r="AM130" s="991"/>
      <c r="AN130" s="991"/>
      <c r="AO130" s="992"/>
      <c r="AP130" s="1108"/>
      <c r="AQ130" s="1109"/>
      <c r="AR130" s="1109"/>
      <c r="AS130" s="1109"/>
      <c r="AT130" s="1110"/>
      <c r="AU130" s="237"/>
      <c r="AV130" s="237"/>
      <c r="AW130" s="237"/>
      <c r="AX130" s="1099" t="s">
        <v>464</v>
      </c>
      <c r="AY130" s="982"/>
      <c r="AZ130" s="982"/>
      <c r="BA130" s="982"/>
      <c r="BB130" s="982"/>
      <c r="BC130" s="982"/>
      <c r="BD130" s="982"/>
      <c r="BE130" s="983"/>
      <c r="BF130" s="1136">
        <v>9</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465</v>
      </c>
      <c r="X131" s="1144"/>
      <c r="Y131" s="1144"/>
      <c r="Z131" s="1145"/>
      <c r="AA131" s="1037">
        <v>13858133</v>
      </c>
      <c r="AB131" s="1016"/>
      <c r="AC131" s="1016"/>
      <c r="AD131" s="1016"/>
      <c r="AE131" s="1017"/>
      <c r="AF131" s="1015">
        <v>13966222</v>
      </c>
      <c r="AG131" s="1016"/>
      <c r="AH131" s="1016"/>
      <c r="AI131" s="1016"/>
      <c r="AJ131" s="1017"/>
      <c r="AK131" s="1015">
        <v>13774569</v>
      </c>
      <c r="AL131" s="1016"/>
      <c r="AM131" s="1016"/>
      <c r="AN131" s="1016"/>
      <c r="AO131" s="1017"/>
      <c r="AP131" s="1146"/>
      <c r="AQ131" s="1147"/>
      <c r="AR131" s="1147"/>
      <c r="AS131" s="1147"/>
      <c r="AT131" s="1148"/>
      <c r="AU131" s="237"/>
      <c r="AV131" s="237"/>
      <c r="AW131" s="237"/>
      <c r="AX131" s="1118" t="s">
        <v>466</v>
      </c>
      <c r="AY131" s="1069"/>
      <c r="AZ131" s="1069"/>
      <c r="BA131" s="1069"/>
      <c r="BB131" s="1069"/>
      <c r="BC131" s="1069"/>
      <c r="BD131" s="1069"/>
      <c r="BE131" s="1070"/>
      <c r="BF131" s="1119">
        <v>51.9</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5" t="s">
        <v>467</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468</v>
      </c>
      <c r="W132" s="1129"/>
      <c r="X132" s="1129"/>
      <c r="Y132" s="1129"/>
      <c r="Z132" s="1130"/>
      <c r="AA132" s="1131">
        <v>9.0551676440000008</v>
      </c>
      <c r="AB132" s="1132"/>
      <c r="AC132" s="1132"/>
      <c r="AD132" s="1132"/>
      <c r="AE132" s="1133"/>
      <c r="AF132" s="1134">
        <v>8.9800162130000007</v>
      </c>
      <c r="AG132" s="1132"/>
      <c r="AH132" s="1132"/>
      <c r="AI132" s="1132"/>
      <c r="AJ132" s="1133"/>
      <c r="AK132" s="1134">
        <v>9.2256461890000008</v>
      </c>
      <c r="AL132" s="1132"/>
      <c r="AM132" s="1132"/>
      <c r="AN132" s="1132"/>
      <c r="AO132" s="1133"/>
      <c r="AP132" s="1031"/>
      <c r="AQ132" s="1032"/>
      <c r="AR132" s="1032"/>
      <c r="AS132" s="1032"/>
      <c r="AT132" s="1135"/>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469</v>
      </c>
      <c r="W133" s="1112"/>
      <c r="X133" s="1112"/>
      <c r="Y133" s="1112"/>
      <c r="Z133" s="1113"/>
      <c r="AA133" s="1114">
        <v>10.3</v>
      </c>
      <c r="AB133" s="1115"/>
      <c r="AC133" s="1115"/>
      <c r="AD133" s="1115"/>
      <c r="AE133" s="1116"/>
      <c r="AF133" s="1114">
        <v>9.5</v>
      </c>
      <c r="AG133" s="1115"/>
      <c r="AH133" s="1115"/>
      <c r="AI133" s="1115"/>
      <c r="AJ133" s="1116"/>
      <c r="AK133" s="1114">
        <v>9</v>
      </c>
      <c r="AL133" s="1115"/>
      <c r="AM133" s="1115"/>
      <c r="AN133" s="1115"/>
      <c r="AO133" s="1116"/>
      <c r="AP133" s="1061"/>
      <c r="AQ133" s="1062"/>
      <c r="AR133" s="1062"/>
      <c r="AS133" s="1062"/>
      <c r="AT133" s="1117"/>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K94" sqref="K94"/>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52"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52" t="s">
        <v>472</v>
      </c>
      <c r="L7" s="256"/>
      <c r="M7" s="257" t="s">
        <v>473</v>
      </c>
      <c r="N7" s="258"/>
    </row>
    <row r="8" spans="1:16">
      <c r="A8" s="250"/>
      <c r="B8" s="246"/>
      <c r="C8" s="246"/>
      <c r="D8" s="246"/>
      <c r="E8" s="246"/>
      <c r="F8" s="246"/>
      <c r="G8" s="259"/>
      <c r="H8" s="260"/>
      <c r="I8" s="260"/>
      <c r="J8" s="261"/>
      <c r="K8" s="1153"/>
      <c r="L8" s="262" t="s">
        <v>474</v>
      </c>
      <c r="M8" s="263" t="s">
        <v>475</v>
      </c>
      <c r="N8" s="264" t="s">
        <v>476</v>
      </c>
    </row>
    <row r="9" spans="1:16">
      <c r="A9" s="250"/>
      <c r="B9" s="246"/>
      <c r="C9" s="246"/>
      <c r="D9" s="246"/>
      <c r="E9" s="246"/>
      <c r="F9" s="246"/>
      <c r="G9" s="1154" t="s">
        <v>477</v>
      </c>
      <c r="H9" s="1155"/>
      <c r="I9" s="1155"/>
      <c r="J9" s="1156"/>
      <c r="K9" s="265">
        <v>4401319</v>
      </c>
      <c r="L9" s="266">
        <v>99465</v>
      </c>
      <c r="M9" s="267">
        <v>82785</v>
      </c>
      <c r="N9" s="268">
        <v>20.100000000000001</v>
      </c>
    </row>
    <row r="10" spans="1:16">
      <c r="A10" s="250"/>
      <c r="B10" s="246"/>
      <c r="C10" s="246"/>
      <c r="D10" s="246"/>
      <c r="E10" s="246"/>
      <c r="F10" s="246"/>
      <c r="G10" s="1154" t="s">
        <v>478</v>
      </c>
      <c r="H10" s="1155"/>
      <c r="I10" s="1155"/>
      <c r="J10" s="1156"/>
      <c r="K10" s="269">
        <v>382664</v>
      </c>
      <c r="L10" s="270">
        <v>8648</v>
      </c>
      <c r="M10" s="271">
        <v>6632</v>
      </c>
      <c r="N10" s="272">
        <v>30.4</v>
      </c>
    </row>
    <row r="11" spans="1:16" ht="13.5" customHeight="1">
      <c r="A11" s="250"/>
      <c r="B11" s="246"/>
      <c r="C11" s="246"/>
      <c r="D11" s="246"/>
      <c r="E11" s="246"/>
      <c r="F11" s="246"/>
      <c r="G11" s="1154" t="s">
        <v>479</v>
      </c>
      <c r="H11" s="1155"/>
      <c r="I11" s="1155"/>
      <c r="J11" s="1156"/>
      <c r="K11" s="269">
        <v>595718</v>
      </c>
      <c r="L11" s="270">
        <v>13463</v>
      </c>
      <c r="M11" s="271">
        <v>9575</v>
      </c>
      <c r="N11" s="272">
        <v>40.6</v>
      </c>
    </row>
    <row r="12" spans="1:16" ht="13.5" customHeight="1">
      <c r="A12" s="250"/>
      <c r="B12" s="246"/>
      <c r="C12" s="246"/>
      <c r="D12" s="246"/>
      <c r="E12" s="246"/>
      <c r="F12" s="246"/>
      <c r="G12" s="1154" t="s">
        <v>480</v>
      </c>
      <c r="H12" s="1155"/>
      <c r="I12" s="1155"/>
      <c r="J12" s="1156"/>
      <c r="K12" s="269" t="s">
        <v>481</v>
      </c>
      <c r="L12" s="270" t="s">
        <v>481</v>
      </c>
      <c r="M12" s="271">
        <v>961</v>
      </c>
      <c r="N12" s="272" t="s">
        <v>481</v>
      </c>
    </row>
    <row r="13" spans="1:16" ht="13.5" customHeight="1">
      <c r="A13" s="250"/>
      <c r="B13" s="246"/>
      <c r="C13" s="246"/>
      <c r="D13" s="246"/>
      <c r="E13" s="246"/>
      <c r="F13" s="246"/>
      <c r="G13" s="1154" t="s">
        <v>482</v>
      </c>
      <c r="H13" s="1155"/>
      <c r="I13" s="1155"/>
      <c r="J13" s="1156"/>
      <c r="K13" s="269" t="s">
        <v>481</v>
      </c>
      <c r="L13" s="270" t="s">
        <v>481</v>
      </c>
      <c r="M13" s="271" t="s">
        <v>481</v>
      </c>
      <c r="N13" s="272" t="s">
        <v>481</v>
      </c>
    </row>
    <row r="14" spans="1:16" ht="13.5" customHeight="1">
      <c r="A14" s="250"/>
      <c r="B14" s="246"/>
      <c r="C14" s="246"/>
      <c r="D14" s="246"/>
      <c r="E14" s="246"/>
      <c r="F14" s="246"/>
      <c r="G14" s="1154" t="s">
        <v>483</v>
      </c>
      <c r="H14" s="1155"/>
      <c r="I14" s="1155"/>
      <c r="J14" s="1156"/>
      <c r="K14" s="269" t="s">
        <v>481</v>
      </c>
      <c r="L14" s="270" t="s">
        <v>481</v>
      </c>
      <c r="M14" s="271">
        <v>3403</v>
      </c>
      <c r="N14" s="272" t="s">
        <v>481</v>
      </c>
    </row>
    <row r="15" spans="1:16" ht="13.5" customHeight="1">
      <c r="A15" s="250"/>
      <c r="B15" s="246"/>
      <c r="C15" s="246"/>
      <c r="D15" s="246"/>
      <c r="E15" s="246"/>
      <c r="F15" s="246"/>
      <c r="G15" s="1154" t="s">
        <v>484</v>
      </c>
      <c r="H15" s="1155"/>
      <c r="I15" s="1155"/>
      <c r="J15" s="1156"/>
      <c r="K15" s="269">
        <v>72721</v>
      </c>
      <c r="L15" s="270">
        <v>1643</v>
      </c>
      <c r="M15" s="271">
        <v>1693</v>
      </c>
      <c r="N15" s="272">
        <v>-3</v>
      </c>
    </row>
    <row r="16" spans="1:16">
      <c r="A16" s="250"/>
      <c r="B16" s="246"/>
      <c r="C16" s="246"/>
      <c r="D16" s="246"/>
      <c r="E16" s="246"/>
      <c r="F16" s="246"/>
      <c r="G16" s="1157" t="s">
        <v>485</v>
      </c>
      <c r="H16" s="1158"/>
      <c r="I16" s="1158"/>
      <c r="J16" s="1159"/>
      <c r="K16" s="270">
        <v>-559317</v>
      </c>
      <c r="L16" s="270">
        <v>-12640</v>
      </c>
      <c r="M16" s="271">
        <v>-7791</v>
      </c>
      <c r="N16" s="272">
        <v>62.2</v>
      </c>
    </row>
    <row r="17" spans="1:16">
      <c r="A17" s="250"/>
      <c r="B17" s="246"/>
      <c r="C17" s="246"/>
      <c r="D17" s="246"/>
      <c r="E17" s="246"/>
      <c r="F17" s="246"/>
      <c r="G17" s="1157" t="s">
        <v>169</v>
      </c>
      <c r="H17" s="1158"/>
      <c r="I17" s="1158"/>
      <c r="J17" s="1159"/>
      <c r="K17" s="270">
        <v>4893105</v>
      </c>
      <c r="L17" s="270">
        <v>110579</v>
      </c>
      <c r="M17" s="271">
        <v>97258</v>
      </c>
      <c r="N17" s="272">
        <v>13.7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49" t="s">
        <v>490</v>
      </c>
      <c r="H21" s="1150"/>
      <c r="I21" s="1150"/>
      <c r="J21" s="1151"/>
      <c r="K21" s="282">
        <v>11.28</v>
      </c>
      <c r="L21" s="283">
        <v>9.18</v>
      </c>
      <c r="M21" s="284">
        <v>2.1</v>
      </c>
      <c r="N21" s="251"/>
      <c r="O21" s="285"/>
      <c r="P21" s="281"/>
    </row>
    <row r="22" spans="1:16" s="286" customFormat="1">
      <c r="A22" s="281"/>
      <c r="B22" s="251"/>
      <c r="C22" s="251"/>
      <c r="D22" s="251"/>
      <c r="E22" s="251"/>
      <c r="F22" s="251"/>
      <c r="G22" s="1149" t="s">
        <v>491</v>
      </c>
      <c r="H22" s="1150"/>
      <c r="I22" s="1150"/>
      <c r="J22" s="1151"/>
      <c r="K22" s="287">
        <v>98.6</v>
      </c>
      <c r="L22" s="288">
        <v>97.2</v>
      </c>
      <c r="M22" s="289">
        <v>1.4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52" t="s">
        <v>472</v>
      </c>
      <c r="L30" s="256"/>
      <c r="M30" s="257" t="s">
        <v>473</v>
      </c>
      <c r="N30" s="258"/>
    </row>
    <row r="31" spans="1:16">
      <c r="A31" s="250"/>
      <c r="B31" s="246"/>
      <c r="C31" s="246"/>
      <c r="D31" s="246"/>
      <c r="E31" s="246"/>
      <c r="F31" s="246"/>
      <c r="G31" s="259"/>
      <c r="H31" s="260"/>
      <c r="I31" s="260"/>
      <c r="J31" s="261"/>
      <c r="K31" s="1153"/>
      <c r="L31" s="262" t="s">
        <v>474</v>
      </c>
      <c r="M31" s="263" t="s">
        <v>475</v>
      </c>
      <c r="N31" s="264" t="s">
        <v>476</v>
      </c>
    </row>
    <row r="32" spans="1:16" ht="27" customHeight="1">
      <c r="A32" s="250"/>
      <c r="B32" s="246"/>
      <c r="C32" s="246"/>
      <c r="D32" s="246"/>
      <c r="E32" s="246"/>
      <c r="F32" s="246"/>
      <c r="G32" s="1165" t="s">
        <v>495</v>
      </c>
      <c r="H32" s="1166"/>
      <c r="I32" s="1166"/>
      <c r="J32" s="1167"/>
      <c r="K32" s="296">
        <v>3913667</v>
      </c>
      <c r="L32" s="296">
        <v>88444</v>
      </c>
      <c r="M32" s="297">
        <v>59261</v>
      </c>
      <c r="N32" s="298">
        <v>49.2</v>
      </c>
    </row>
    <row r="33" spans="1:16" ht="13.5" customHeight="1">
      <c r="A33" s="250"/>
      <c r="B33" s="246"/>
      <c r="C33" s="246"/>
      <c r="D33" s="246"/>
      <c r="E33" s="246"/>
      <c r="F33" s="246"/>
      <c r="G33" s="1165" t="s">
        <v>496</v>
      </c>
      <c r="H33" s="1166"/>
      <c r="I33" s="1166"/>
      <c r="J33" s="1167"/>
      <c r="K33" s="296" t="s">
        <v>481</v>
      </c>
      <c r="L33" s="296" t="s">
        <v>481</v>
      </c>
      <c r="M33" s="297" t="s">
        <v>481</v>
      </c>
      <c r="N33" s="298" t="s">
        <v>481</v>
      </c>
    </row>
    <row r="34" spans="1:16" ht="27" customHeight="1">
      <c r="A34" s="250"/>
      <c r="B34" s="246"/>
      <c r="C34" s="246"/>
      <c r="D34" s="246"/>
      <c r="E34" s="246"/>
      <c r="F34" s="246"/>
      <c r="G34" s="1165" t="s">
        <v>497</v>
      </c>
      <c r="H34" s="1166"/>
      <c r="I34" s="1166"/>
      <c r="J34" s="1167"/>
      <c r="K34" s="296" t="s">
        <v>481</v>
      </c>
      <c r="L34" s="296" t="s">
        <v>481</v>
      </c>
      <c r="M34" s="297">
        <v>53</v>
      </c>
      <c r="N34" s="298" t="s">
        <v>481</v>
      </c>
    </row>
    <row r="35" spans="1:16" ht="27" customHeight="1">
      <c r="A35" s="250"/>
      <c r="B35" s="246"/>
      <c r="C35" s="246"/>
      <c r="D35" s="246"/>
      <c r="E35" s="246"/>
      <c r="F35" s="246"/>
      <c r="G35" s="1165" t="s">
        <v>498</v>
      </c>
      <c r="H35" s="1166"/>
      <c r="I35" s="1166"/>
      <c r="J35" s="1167"/>
      <c r="K35" s="296">
        <v>710678</v>
      </c>
      <c r="L35" s="296">
        <v>16061</v>
      </c>
      <c r="M35" s="297">
        <v>16703</v>
      </c>
      <c r="N35" s="298">
        <v>-3.8</v>
      </c>
    </row>
    <row r="36" spans="1:16" ht="27" customHeight="1">
      <c r="A36" s="250"/>
      <c r="B36" s="246"/>
      <c r="C36" s="246"/>
      <c r="D36" s="246"/>
      <c r="E36" s="246"/>
      <c r="F36" s="246"/>
      <c r="G36" s="1165" t="s">
        <v>499</v>
      </c>
      <c r="H36" s="1166"/>
      <c r="I36" s="1166"/>
      <c r="J36" s="1167"/>
      <c r="K36" s="296">
        <v>83226</v>
      </c>
      <c r="L36" s="296">
        <v>1881</v>
      </c>
      <c r="M36" s="297">
        <v>2887</v>
      </c>
      <c r="N36" s="298">
        <v>-34.799999999999997</v>
      </c>
    </row>
    <row r="37" spans="1:16" ht="13.5" customHeight="1">
      <c r="A37" s="250"/>
      <c r="B37" s="246"/>
      <c r="C37" s="246"/>
      <c r="D37" s="246"/>
      <c r="E37" s="246"/>
      <c r="F37" s="246"/>
      <c r="G37" s="1165" t="s">
        <v>500</v>
      </c>
      <c r="H37" s="1166"/>
      <c r="I37" s="1166"/>
      <c r="J37" s="1167"/>
      <c r="K37" s="296">
        <v>200</v>
      </c>
      <c r="L37" s="296">
        <v>5</v>
      </c>
      <c r="M37" s="297">
        <v>465</v>
      </c>
      <c r="N37" s="298">
        <v>-98.9</v>
      </c>
    </row>
    <row r="38" spans="1:16" ht="27" customHeight="1">
      <c r="A38" s="250"/>
      <c r="B38" s="246"/>
      <c r="C38" s="246"/>
      <c r="D38" s="246"/>
      <c r="E38" s="246"/>
      <c r="F38" s="246"/>
      <c r="G38" s="1168" t="s">
        <v>501</v>
      </c>
      <c r="H38" s="1169"/>
      <c r="I38" s="1169"/>
      <c r="J38" s="1170"/>
      <c r="K38" s="299">
        <v>1708</v>
      </c>
      <c r="L38" s="299">
        <v>39</v>
      </c>
      <c r="M38" s="300">
        <v>4</v>
      </c>
      <c r="N38" s="301">
        <v>875</v>
      </c>
      <c r="O38" s="295"/>
    </row>
    <row r="39" spans="1:16">
      <c r="A39" s="250"/>
      <c r="B39" s="246"/>
      <c r="C39" s="246"/>
      <c r="D39" s="246"/>
      <c r="E39" s="246"/>
      <c r="F39" s="246"/>
      <c r="G39" s="1168" t="s">
        <v>502</v>
      </c>
      <c r="H39" s="1169"/>
      <c r="I39" s="1169"/>
      <c r="J39" s="1170"/>
      <c r="K39" s="302">
        <v>-236940</v>
      </c>
      <c r="L39" s="302">
        <v>-5355</v>
      </c>
      <c r="M39" s="303">
        <v>-5840</v>
      </c>
      <c r="N39" s="304">
        <v>-8.3000000000000007</v>
      </c>
      <c r="O39" s="295"/>
    </row>
    <row r="40" spans="1:16" ht="27" customHeight="1">
      <c r="A40" s="250"/>
      <c r="B40" s="246"/>
      <c r="C40" s="246"/>
      <c r="D40" s="246"/>
      <c r="E40" s="246"/>
      <c r="F40" s="246"/>
      <c r="G40" s="1165" t="s">
        <v>503</v>
      </c>
      <c r="H40" s="1166"/>
      <c r="I40" s="1166"/>
      <c r="J40" s="1167"/>
      <c r="K40" s="302">
        <v>-3201746</v>
      </c>
      <c r="L40" s="302">
        <v>-72356</v>
      </c>
      <c r="M40" s="303">
        <v>-50828</v>
      </c>
      <c r="N40" s="304">
        <v>42.4</v>
      </c>
      <c r="O40" s="295"/>
    </row>
    <row r="41" spans="1:16">
      <c r="A41" s="250"/>
      <c r="B41" s="246"/>
      <c r="C41" s="246"/>
      <c r="D41" s="246"/>
      <c r="E41" s="246"/>
      <c r="F41" s="246"/>
      <c r="G41" s="1171" t="s">
        <v>280</v>
      </c>
      <c r="H41" s="1172"/>
      <c r="I41" s="1172"/>
      <c r="J41" s="1173"/>
      <c r="K41" s="296">
        <v>1270793</v>
      </c>
      <c r="L41" s="302">
        <v>28718</v>
      </c>
      <c r="M41" s="303">
        <v>22704</v>
      </c>
      <c r="N41" s="304">
        <v>26.5</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60" t="s">
        <v>472</v>
      </c>
      <c r="J49" s="1162" t="s">
        <v>507</v>
      </c>
      <c r="K49" s="1163"/>
      <c r="L49" s="1163"/>
      <c r="M49" s="1163"/>
      <c r="N49" s="1164"/>
    </row>
    <row r="50" spans="1:14">
      <c r="A50" s="250"/>
      <c r="B50" s="246"/>
      <c r="C50" s="246"/>
      <c r="D50" s="246"/>
      <c r="E50" s="246"/>
      <c r="F50" s="246"/>
      <c r="G50" s="314"/>
      <c r="H50" s="315"/>
      <c r="I50" s="1161"/>
      <c r="J50" s="316" t="s">
        <v>508</v>
      </c>
      <c r="K50" s="317" t="s">
        <v>509</v>
      </c>
      <c r="L50" s="318" t="s">
        <v>510</v>
      </c>
      <c r="M50" s="319" t="s">
        <v>511</v>
      </c>
      <c r="N50" s="320" t="s">
        <v>512</v>
      </c>
    </row>
    <row r="51" spans="1:14">
      <c r="A51" s="250"/>
      <c r="B51" s="246"/>
      <c r="C51" s="246"/>
      <c r="D51" s="246"/>
      <c r="E51" s="246"/>
      <c r="F51" s="246"/>
      <c r="G51" s="312" t="s">
        <v>513</v>
      </c>
      <c r="H51" s="313"/>
      <c r="I51" s="321">
        <v>4545935</v>
      </c>
      <c r="J51" s="322">
        <v>100034</v>
      </c>
      <c r="K51" s="323">
        <v>14.1</v>
      </c>
      <c r="L51" s="324">
        <v>62524</v>
      </c>
      <c r="M51" s="325">
        <v>19.399999999999999</v>
      </c>
      <c r="N51" s="326">
        <v>-5.3</v>
      </c>
    </row>
    <row r="52" spans="1:14">
      <c r="A52" s="250"/>
      <c r="B52" s="246"/>
      <c r="C52" s="246"/>
      <c r="D52" s="246"/>
      <c r="E52" s="246"/>
      <c r="F52" s="246"/>
      <c r="G52" s="327"/>
      <c r="H52" s="328" t="s">
        <v>514</v>
      </c>
      <c r="I52" s="329">
        <v>1327408</v>
      </c>
      <c r="J52" s="330">
        <v>29210</v>
      </c>
      <c r="K52" s="331">
        <v>80.900000000000006</v>
      </c>
      <c r="L52" s="332">
        <v>27569</v>
      </c>
      <c r="M52" s="333">
        <v>17.5</v>
      </c>
      <c r="N52" s="334">
        <v>63.4</v>
      </c>
    </row>
    <row r="53" spans="1:14">
      <c r="A53" s="250"/>
      <c r="B53" s="246"/>
      <c r="C53" s="246"/>
      <c r="D53" s="246"/>
      <c r="E53" s="246"/>
      <c r="F53" s="246"/>
      <c r="G53" s="312" t="s">
        <v>515</v>
      </c>
      <c r="H53" s="313"/>
      <c r="I53" s="321">
        <v>4738568</v>
      </c>
      <c r="J53" s="322">
        <v>103768</v>
      </c>
      <c r="K53" s="323">
        <v>3.7</v>
      </c>
      <c r="L53" s="324">
        <v>80149</v>
      </c>
      <c r="M53" s="325">
        <v>28.2</v>
      </c>
      <c r="N53" s="326">
        <v>-24.5</v>
      </c>
    </row>
    <row r="54" spans="1:14">
      <c r="A54" s="250"/>
      <c r="B54" s="246"/>
      <c r="C54" s="246"/>
      <c r="D54" s="246"/>
      <c r="E54" s="246"/>
      <c r="F54" s="246"/>
      <c r="G54" s="327"/>
      <c r="H54" s="328" t="s">
        <v>514</v>
      </c>
      <c r="I54" s="329">
        <v>1723519</v>
      </c>
      <c r="J54" s="330">
        <v>37743</v>
      </c>
      <c r="K54" s="331">
        <v>29.2</v>
      </c>
      <c r="L54" s="332">
        <v>38398</v>
      </c>
      <c r="M54" s="333">
        <v>39.299999999999997</v>
      </c>
      <c r="N54" s="334">
        <v>-10.1</v>
      </c>
    </row>
    <row r="55" spans="1:14">
      <c r="A55" s="250"/>
      <c r="B55" s="246"/>
      <c r="C55" s="246"/>
      <c r="D55" s="246"/>
      <c r="E55" s="246"/>
      <c r="F55" s="246"/>
      <c r="G55" s="312" t="s">
        <v>516</v>
      </c>
      <c r="H55" s="313"/>
      <c r="I55" s="321">
        <v>3958826</v>
      </c>
      <c r="J55" s="322">
        <v>87463</v>
      </c>
      <c r="K55" s="323">
        <v>-15.7</v>
      </c>
      <c r="L55" s="324">
        <v>57697</v>
      </c>
      <c r="M55" s="325">
        <v>-28</v>
      </c>
      <c r="N55" s="326">
        <v>12.3</v>
      </c>
    </row>
    <row r="56" spans="1:14">
      <c r="A56" s="250"/>
      <c r="B56" s="246"/>
      <c r="C56" s="246"/>
      <c r="D56" s="246"/>
      <c r="E56" s="246"/>
      <c r="F56" s="246"/>
      <c r="G56" s="327"/>
      <c r="H56" s="328" t="s">
        <v>514</v>
      </c>
      <c r="I56" s="329">
        <v>1215972</v>
      </c>
      <c r="J56" s="330">
        <v>26865</v>
      </c>
      <c r="K56" s="331">
        <v>-28.8</v>
      </c>
      <c r="L56" s="332">
        <v>26743</v>
      </c>
      <c r="M56" s="333">
        <v>-30.4</v>
      </c>
      <c r="N56" s="334">
        <v>1.6</v>
      </c>
    </row>
    <row r="57" spans="1:14">
      <c r="A57" s="250"/>
      <c r="B57" s="246"/>
      <c r="C57" s="246"/>
      <c r="D57" s="246"/>
      <c r="E57" s="246"/>
      <c r="F57" s="246"/>
      <c r="G57" s="312" t="s">
        <v>517</v>
      </c>
      <c r="H57" s="313"/>
      <c r="I57" s="321">
        <v>4001534</v>
      </c>
      <c r="J57" s="322">
        <v>89478</v>
      </c>
      <c r="K57" s="323">
        <v>2.2999999999999998</v>
      </c>
      <c r="L57" s="324">
        <v>63727</v>
      </c>
      <c r="M57" s="325">
        <v>10.5</v>
      </c>
      <c r="N57" s="326">
        <v>-8.1999999999999993</v>
      </c>
    </row>
    <row r="58" spans="1:14">
      <c r="A58" s="250"/>
      <c r="B58" s="246"/>
      <c r="C58" s="246"/>
      <c r="D58" s="246"/>
      <c r="E58" s="246"/>
      <c r="F58" s="246"/>
      <c r="G58" s="327"/>
      <c r="H58" s="328" t="s">
        <v>514</v>
      </c>
      <c r="I58" s="329">
        <v>809673</v>
      </c>
      <c r="J58" s="330">
        <v>18105</v>
      </c>
      <c r="K58" s="331">
        <v>-32.6</v>
      </c>
      <c r="L58" s="332">
        <v>34577</v>
      </c>
      <c r="M58" s="333">
        <v>29.3</v>
      </c>
      <c r="N58" s="334">
        <v>-61.9</v>
      </c>
    </row>
    <row r="59" spans="1:14">
      <c r="A59" s="250"/>
      <c r="B59" s="246"/>
      <c r="C59" s="246"/>
      <c r="D59" s="246"/>
      <c r="E59" s="246"/>
      <c r="F59" s="246"/>
      <c r="G59" s="312" t="s">
        <v>518</v>
      </c>
      <c r="H59" s="313"/>
      <c r="I59" s="321">
        <v>3923232</v>
      </c>
      <c r="J59" s="322">
        <v>88661</v>
      </c>
      <c r="K59" s="323">
        <v>-0.9</v>
      </c>
      <c r="L59" s="324">
        <v>66954</v>
      </c>
      <c r="M59" s="325">
        <v>5.0999999999999996</v>
      </c>
      <c r="N59" s="326">
        <v>-6</v>
      </c>
    </row>
    <row r="60" spans="1:14">
      <c r="A60" s="250"/>
      <c r="B60" s="246"/>
      <c r="C60" s="246"/>
      <c r="D60" s="246"/>
      <c r="E60" s="246"/>
      <c r="F60" s="246"/>
      <c r="G60" s="327"/>
      <c r="H60" s="328" t="s">
        <v>514</v>
      </c>
      <c r="I60" s="335">
        <v>1916720</v>
      </c>
      <c r="J60" s="330">
        <v>43316</v>
      </c>
      <c r="K60" s="331">
        <v>139.19999999999999</v>
      </c>
      <c r="L60" s="332">
        <v>37305</v>
      </c>
      <c r="M60" s="333">
        <v>7.9</v>
      </c>
      <c r="N60" s="334">
        <v>131.30000000000001</v>
      </c>
    </row>
    <row r="61" spans="1:14">
      <c r="A61" s="250"/>
      <c r="B61" s="246"/>
      <c r="C61" s="246"/>
      <c r="D61" s="246"/>
      <c r="E61" s="246"/>
      <c r="F61" s="246"/>
      <c r="G61" s="312" t="s">
        <v>519</v>
      </c>
      <c r="H61" s="336"/>
      <c r="I61" s="337">
        <v>4233619</v>
      </c>
      <c r="J61" s="338">
        <v>93881</v>
      </c>
      <c r="K61" s="339">
        <v>0.7</v>
      </c>
      <c r="L61" s="340">
        <v>66210</v>
      </c>
      <c r="M61" s="341">
        <v>7</v>
      </c>
      <c r="N61" s="326">
        <v>-6.3</v>
      </c>
    </row>
    <row r="62" spans="1:14">
      <c r="A62" s="250"/>
      <c r="B62" s="246"/>
      <c r="C62" s="246"/>
      <c r="D62" s="246"/>
      <c r="E62" s="246"/>
      <c r="F62" s="246"/>
      <c r="G62" s="327"/>
      <c r="H62" s="328" t="s">
        <v>514</v>
      </c>
      <c r="I62" s="329">
        <v>1398658</v>
      </c>
      <c r="J62" s="330">
        <v>31048</v>
      </c>
      <c r="K62" s="331">
        <v>37.6</v>
      </c>
      <c r="L62" s="332">
        <v>32918</v>
      </c>
      <c r="M62" s="333">
        <v>12.7</v>
      </c>
      <c r="N62" s="334">
        <v>24.9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Q83" sqref="Q8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L116" sqref="L11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4" t="s">
        <v>3</v>
      </c>
      <c r="D47" s="1174"/>
      <c r="E47" s="1175"/>
      <c r="F47" s="11">
        <v>8.48</v>
      </c>
      <c r="G47" s="12">
        <v>13.59</v>
      </c>
      <c r="H47" s="12">
        <v>17.62</v>
      </c>
      <c r="I47" s="12">
        <v>20.260000000000002</v>
      </c>
      <c r="J47" s="13">
        <v>23.14</v>
      </c>
    </row>
    <row r="48" spans="2:10" ht="57.75" customHeight="1">
      <c r="B48" s="14"/>
      <c r="C48" s="1176" t="s">
        <v>4</v>
      </c>
      <c r="D48" s="1176"/>
      <c r="E48" s="1177"/>
      <c r="F48" s="15">
        <v>5.09</v>
      </c>
      <c r="G48" s="16">
        <v>7.08</v>
      </c>
      <c r="H48" s="16">
        <v>5.31</v>
      </c>
      <c r="I48" s="16">
        <v>6.22</v>
      </c>
      <c r="J48" s="17">
        <v>5.46</v>
      </c>
    </row>
    <row r="49" spans="2:10" ht="57.75" customHeight="1" thickBot="1">
      <c r="B49" s="18"/>
      <c r="C49" s="1178" t="s">
        <v>5</v>
      </c>
      <c r="D49" s="1178"/>
      <c r="E49" s="1179"/>
      <c r="F49" s="19" t="s">
        <v>526</v>
      </c>
      <c r="G49" s="20">
        <v>4.67</v>
      </c>
      <c r="H49" s="20" t="s">
        <v>527</v>
      </c>
      <c r="I49" s="20">
        <v>0.94</v>
      </c>
      <c r="J49" s="21" t="s">
        <v>528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2018-11-13T08:03:11Z</cp:lastPrinted>
  <dcterms:created xsi:type="dcterms:W3CDTF">2018-01-24T06:41:25Z</dcterms:created>
  <dcterms:modified xsi:type="dcterms:W3CDTF">2018-11-29T00:12:32Z</dcterms:modified>
  <cp:category/>
</cp:coreProperties>
</file>