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B102" i="11" l="1"/>
  <c r="CW102" i="11"/>
  <c r="CR102" i="11"/>
  <c r="AF88" i="11"/>
  <c r="AU63" i="11"/>
  <c r="AP63" i="11"/>
  <c r="AP23" i="11"/>
  <c r="AA23" i="11"/>
  <c r="V23" i="11"/>
  <c r="Q23" i="11"/>
  <c r="BG35" i="9" l="1"/>
  <c r="BG34" i="9"/>
  <c r="AO39" i="9"/>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U39" i="9"/>
  <c r="C39" i="9"/>
  <c r="BW38" i="9"/>
  <c r="BE38" i="9"/>
  <c r="U38" i="9"/>
  <c r="C38" i="9"/>
  <c r="BW37" i="9"/>
  <c r="BE37" i="9"/>
  <c r="U37" i="9"/>
  <c r="BE36" i="9"/>
  <c r="CO35" i="9"/>
  <c r="CO36" i="9" s="1"/>
  <c r="CO37" i="9" s="1"/>
  <c r="CO38" i="9" s="1"/>
  <c r="CO39" i="9" s="1"/>
  <c r="CO40" i="9" s="1"/>
  <c r="CO41" i="9" s="1"/>
  <c r="CO42" i="9" s="1"/>
  <c r="CO43" i="9" s="1"/>
  <c r="CO34" i="9"/>
  <c r="BW34" i="9"/>
  <c r="BW35" i="9" s="1"/>
  <c r="BW36" i="9" s="1"/>
  <c r="C34" i="9"/>
  <c r="C35" i="9" s="1"/>
  <c r="U34" i="9" l="1"/>
  <c r="U35" i="9" s="1"/>
  <c r="U36"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AM37" i="9" s="1"/>
  <c r="AM38" i="9" s="1"/>
  <c r="AM39" i="9" s="1"/>
  <c r="BE34" i="9" s="1"/>
  <c r="BE35" i="9" s="1"/>
</calcChain>
</file>

<file path=xl/sharedStrings.xml><?xml version="1.0" encoding="utf-8"?>
<sst xmlns="http://schemas.openxmlformats.org/spreadsheetml/2006/main" count="1104" uniqueCount="589">
  <si>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</si>
  <si>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</si>
  <si>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</si>
  <si>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</si>
  <si>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</si>
  <si>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</si>
  <si>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</si>
  <si>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</si>
  <si>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</si>
  <si>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</si>
  <si>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</si>
  <si>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</si>
  <si>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</si>
  <si>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</si>
  <si>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</si>
  <si>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</si>
  <si>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</si>
  <si>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</si>
  <si>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</si>
  <si>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</si>
  <si>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</si>
  <si>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</si>
  <si>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</si>
  <si>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</si>
  <si>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</si>
  <si>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</si>
  <si>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</si>
  <si>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</si>
  <si>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</si>
  <si>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</si>
  <si>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</si>
  <si>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</si>
  <si>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</si>
  <si>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</si>
  <si>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</si>
  <si>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</si>
  <si>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</si>
  <si>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</si>
  <si>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</si>
  <si>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</si>
  <si>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</si>
  <si>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</si>
  <si>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</si>
  <si>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</si>
  <si>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</si>
  <si>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</si>
  <si>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</si>
  <si>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</si>
  <si>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</si>
  <si>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</si>
  <si>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</si>
  <si>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</si>
  <si>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</si>
  <si>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</si>
  <si>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</si>
  <si>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</si>
  <si>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</si>
  <si>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</si>
  <si>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</si>
  <si>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</si>
  <si>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</si>
  <si>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</si>
  <si>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</si>
  <si>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</si>
  <si>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</si>
  <si>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</si>
  <si>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</si>
  <si>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</si>
  <si>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</si>
  <si>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</si>
  <si>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</si>
  <si>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</si>
  <si>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</si>
  <si>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</si>
  <si>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</si>
  <si>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</si>
  <si>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</si>
  <si>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</si>
  <si>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</si>
  <si>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</si>
  <si>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</si>
  <si>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</si>
  <si>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</si>
  <si>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</si>
  <si>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</si>
  <si>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</si>
  <si>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</si>
  <si>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</si>
  <si>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</si>
  <si>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</si>
  <si>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</si>
  <si>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</si>
  <si>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</si>
  <si>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</si>
  <si>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</si>
  <si>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</si>
  <si>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</si>
  <si>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</si>
  <si>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</si>
  <si>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</si>
  <si>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</si>
  <si>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</si>
  <si>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</si>
  <si>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</si>
  <si>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</si>
  <si>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</si>
  <si>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</si>
  <si>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</si>
  <si>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</si>
  <si>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</si>
  <si>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</si>
  <si>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</si>
  <si>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</si>
  <si>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</si>
  <si>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</si>
  <si>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</si>
  <si>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</si>
  <si>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</si>
  <si>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</si>
  <si>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</si>
  <si>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</si>
  <si>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</si>
  <si>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</si>
  <si>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</si>
  <si>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</si>
  <si>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</si>
  <si>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</si>
  <si>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</si>
  <si>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</si>
  <si>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</si>
  <si>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</si>
  <si>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</si>
  <si>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</si>
  <si>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</si>
  <si>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</si>
  <si>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</si>
  <si>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</si>
  <si>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</si>
  <si>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</si>
  <si>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</si>
  <si>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</si>
  <si>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</si>
  <si>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</si>
  <si>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</si>
  <si>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</si>
  <si>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</si>
  <si>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</si>
  <si>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</si>
  <si>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</si>
  <si>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</si>
  <si>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</si>
  <si>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</si>
  <si>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</si>
  <si>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</si>
  <si>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</si>
  <si>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</si>
  <si>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</si>
  <si>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</si>
  <si>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</si>
  <si>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</si>
  <si>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</si>
  <si>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</si>
  <si>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</si>
  <si>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</si>
  <si>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</si>
  <si>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</si>
  <si>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</si>
  <si>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</si>
  <si>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</si>
  <si>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</si>
  <si>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</si>
  <si>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</si>
  <si>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</si>
  <si>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</si>
  <si>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</si>
  <si>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</si>
  <si>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</si>
  <si>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</si>
  <si>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</si>
  <si>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</si>
  <si>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</si>
  <si>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</si>
  <si>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</si>
  <si>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</si>
  <si>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</si>
  <si>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</si>
  <si>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</si>
  <si>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</si>
  <si>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</si>
  <si>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</si>
  <si>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</si>
  <si>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</si>
  <si>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</si>
  <si>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鹿児島県鹿児島市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</si>
  <si>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</si>
  <si>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</si>
  <si>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</si>
  <si>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</si>
  <si>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</si>
  <si>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</si>
  <si>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</si>
  <si>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</si>
  <si>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</si>
  <si>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</si>
  <si>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</si>
  <si>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</si>
  <si>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</si>
  <si>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</si>
  <si>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</si>
  <si>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</si>
  <si>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</si>
  <si>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</si>
  <si>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</si>
  <si>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</si>
  <si>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</si>
  <si>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</si>
  <si>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</si>
  <si>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</si>
  <si>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</si>
  <si>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</si>
  <si>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</si>
  <si>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</si>
  <si>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</si>
  <si>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</si>
  <si>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</si>
  <si>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</si>
  <si>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</si>
  <si>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</si>
  <si>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</si>
  <si>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</si>
  <si>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</si>
  <si>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</si>
  <si>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</si>
  <si>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</si>
  <si>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</si>
  <si>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</si>
  <si>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</si>
  <si>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</si>
  <si>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</si>
  <si>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</si>
  <si>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</si>
  <si>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</si>
  <si>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</si>
  <si>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</si>
  <si>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</si>
  <si>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</si>
  <si>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</si>
  <si>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</si>
  <si>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</si>
  <si>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</si>
  <si>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</si>
  <si>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</si>
  <si>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</si>
  <si>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</si>
  <si>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</si>
  <si>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</si>
  <si>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</si>
  <si>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</si>
  <si>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</si>
  <si>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</si>
  <si>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</si>
  <si>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</si>
  <si>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</si>
  <si>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</si>
  <si>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</si>
  <si>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</si>
  <si>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</si>
  <si>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</si>
  <si>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</si>
  <si>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</si>
  <si>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</si>
  <si>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</si>
  <si>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</si>
  <si>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</si>
  <si>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</si>
  <si>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</si>
  <si>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</si>
  <si>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</si>
  <si>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</si>
  <si>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</si>
  <si>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</si>
  <si>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</si>
  <si>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</si>
  <si>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</si>
  <si>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</si>
  <si>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</si>
  <si>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</si>
  <si>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</si>
  <si>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</si>
  <si>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</si>
  <si>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</si>
  <si>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</si>
  <si>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</si>
  <si>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</si>
  <si>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</si>
  <si>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</si>
  <si>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</si>
  <si>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</si>
  <si>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</si>
  <si>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</si>
  <si>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</si>
  <si>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</si>
  <si>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</si>
  <si>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</si>
  <si>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</si>
  <si>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</si>
  <si>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</si>
  <si>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</si>
  <si>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</si>
  <si>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</si>
  <si>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</si>
  <si>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</si>
  <si>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</si>
  <si>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</si>
  <si>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</si>
  <si>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</si>
  <si>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</si>
  <si>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</si>
  <si>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</si>
  <si>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</si>
  <si>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</si>
  <si>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</si>
  <si>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</si>
  <si>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</si>
  <si>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</si>
  <si>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</si>
  <si>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</si>
  <si>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</si>
  <si>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</si>
  <si>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</si>
  <si>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</si>
  <si>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</si>
  <si>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</si>
  <si>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</si>
  <si>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</si>
  <si>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</si>
  <si>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</si>
  <si>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</si>
  <si>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</si>
  <si>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</si>
  <si>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</si>
  <si>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鹿児島県鹿児島市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</si>
  <si>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</si>
  <si>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</si>
  <si>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</si>
  <si>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</si>
  <si>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</si>
  <si>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</si>
  <si>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</si>
  <si>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</si>
  <si>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</si>
  <si>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</si>
  <si>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</si>
  <si>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</si>
  <si>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</si>
  <si>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</si>
  <si>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</si>
  <si>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</si>
  <si>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</si>
  <si>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</si>
  <si>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</si>
  <si>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</si>
  <si>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</si>
  <si>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</si>
  <si>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</si>
  <si>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</si>
  <si>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</si>
  <si>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</si>
  <si>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</si>
  <si>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</si>
  <si>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</si>
  <si>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</si>
  <si>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</si>
  <si>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</si>
  <si>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</si>
  <si>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</si>
  <si>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</si>
  <si>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</si>
  <si>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</si>
  <si>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</si>
  <si>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</si>
  <si>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</si>
  <si>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</si>
  <si>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鹿児島市交通事業特別会計</t>
    <phoneticPr fontId="5"/>
  </si>
  <si>
    <t>鹿児島市水道事業特別会計</t>
    <phoneticPr fontId="5"/>
  </si>
  <si>
    <t>鹿児島市工業用水道事業特別会計</t>
    <phoneticPr fontId="5"/>
  </si>
  <si>
    <t>鹿児島市公共下水道事業特別会計</t>
    <phoneticPr fontId="5"/>
  </si>
  <si>
    <t>鹿児島市船舶事業特別会計</t>
    <phoneticPr fontId="5"/>
  </si>
  <si>
    <t>鹿児島市中央卸売市場特別会計</t>
    <phoneticPr fontId="5"/>
  </si>
  <si>
    <t>鹿児島市桜島観光施設特別会計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</si>
  <si>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</si>
  <si>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</si>
  <si>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</si>
  <si>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</si>
  <si>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</si>
  <si>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</si>
  <si>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</si>
  <si>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</si>
  <si>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</si>
  <si>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</si>
  <si>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</si>
  <si>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</si>
  <si>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</si>
  <si>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</si>
  <si>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</si>
  <si>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</si>
  <si>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</si>
  <si>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</si>
  <si>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</si>
  <si>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</si>
  <si>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</si>
  <si>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</si>
  <si>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</si>
  <si>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</si>
  <si>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</si>
  <si>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</si>
  <si>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</si>
  <si>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</si>
  <si>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</si>
  <si>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</si>
  <si>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</si>
  <si>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</si>
  <si>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</si>
  <si>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</si>
  <si>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</si>
  <si>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</si>
  <si>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</si>
  <si>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</si>
  <si>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</si>
  <si>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</si>
  <si>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</si>
  <si>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</si>
  <si>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</si>
  <si>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</si>
  <si>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</si>
  <si>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</si>
  <si>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</si>
  <si>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</si>
  <si>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</si>
  <si>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</si>
  <si>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</si>
  <si>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</si>
  <si>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</si>
  <si>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</si>
  <si>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</si>
  <si>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</si>
  <si>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</si>
  <si>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</si>
  <si>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</si>
  <si>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鹿児島市病院事業特別会計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</si>
  <si>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</si>
  <si>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</si>
  <si>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鹿児島市公共下水道事業特別会計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</si>
  <si>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</si>
  <si>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</si>
  <si>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</si>
  <si>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</si>
  <si>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</si>
  <si>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</si>
  <si>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</si>
  <si>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</si>
  <si>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</si>
  <si>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</si>
  <si>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</si>
  <si>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</si>
  <si>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</si>
  <si>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</si>
  <si>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</si>
  <si>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</si>
  <si>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</si>
  <si>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</si>
  <si>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</si>
  <si>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</si>
  <si>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</si>
  <si>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</si>
  <si>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</si>
  <si>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</si>
  <si>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</si>
  <si>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</si>
  <si>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</si>
  <si>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</si>
  <si>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</si>
  <si>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</si>
  <si>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</si>
  <si>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</si>
  <si>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</si>
  <si>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</si>
  <si>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</si>
  <si>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</si>
  <si>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</si>
  <si>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</si>
  <si>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</si>
  <si>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</si>
  <si>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</si>
  <si>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</si>
  <si>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</si>
  <si>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</si>
  <si>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</si>
  <si>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</si>
  <si>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</si>
  <si>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</si>
  <si>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</si>
  <si>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</si>
  <si>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</si>
  <si>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</si>
  <si>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</si>
  <si>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</si>
  <si>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</si>
  <si>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</si>
  <si>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</si>
  <si>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</si>
  <si>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</si>
  <si>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</si>
  <si>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</si>
  <si>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</si>
  <si>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</si>
  <si>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</si>
  <si>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</si>
  <si>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</si>
  <si>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</si>
  <si>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</si>
  <si>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</si>
  <si>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</si>
  <si>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</si>
  <si>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</si>
  <si>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</si>
  <si>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</si>
  <si>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</si>
  <si>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</si>
  <si>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</si>
  <si>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</si>
  <si>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</si>
  <si>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</si>
  <si>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</si>
  <si>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</si>
  <si>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鹿児島市国民健康保険事業特別会計</t>
  </si>
  <si>
    <t>▲ 1.52</t>
  </si>
  <si>
    <t>▲ 1.93</t>
  </si>
  <si>
    <t>▲ 2.45</t>
  </si>
  <si>
    <t>▲ 3.15</t>
  </si>
  <si>
    <t>▲ 3.97</t>
  </si>
  <si>
    <t>鹿児島市水道事業特別会計</t>
  </si>
  <si>
    <t>一般会計</t>
  </si>
  <si>
    <t>鹿児島市病院事業特別会計</t>
  </si>
  <si>
    <t>鹿児島市公共下水道事業特別会計</t>
  </si>
  <si>
    <t>鹿児島市船舶事業特別会計</t>
  </si>
  <si>
    <t>鹿児島市介護保険特別会計</t>
  </si>
  <si>
    <t>▲ 0.02</t>
  </si>
  <si>
    <t>鹿児島市母子寡婦福祉資金貸付事業特別会計</t>
  </si>
  <si>
    <t>その他会計（赤字）</t>
  </si>
  <si>
    <t>▲ 0.36</t>
  </si>
  <si>
    <t>▲ 0.47</t>
  </si>
  <si>
    <t>▲ 0.19</t>
  </si>
  <si>
    <t>▲ 0.22</t>
  </si>
  <si>
    <t>その他会計（黒字）</t>
  </si>
  <si>
    <t>法適用企業</t>
  </si>
  <si>
    <t>法非適用企業</t>
  </si>
  <si>
    <t>鹿児島県市町村総合事務組合</t>
    <rPh sb="0" eb="4">
      <t>カゴシマケン</t>
    </rPh>
    <rPh sb="4" eb="7">
      <t>シチョウソン</t>
    </rPh>
    <rPh sb="7" eb="9">
      <t>ソウゴウ</t>
    </rPh>
    <rPh sb="9" eb="11">
      <t>ジム</t>
    </rPh>
    <rPh sb="11" eb="13">
      <t>クミアイ</t>
    </rPh>
    <phoneticPr fontId="2"/>
  </si>
  <si>
    <t>-</t>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</si>
  <si>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</si>
  <si>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</si>
  <si>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</si>
  <si>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</si>
  <si>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鹿児島市衛生公社</t>
  </si>
  <si>
    <t>鹿児島まちづくり土地区画整理協会</t>
  </si>
  <si>
    <t>鹿児島市中小企業勤労者福祉サービスセンター</t>
  </si>
  <si>
    <t>かごしま教育文化振興財団</t>
  </si>
  <si>
    <t>鹿児島市土地開発公社</t>
  </si>
  <si>
    <t>鹿児島市水族館公社</t>
  </si>
  <si>
    <t>鹿児島市健康交流推進財団</t>
  </si>
  <si>
    <t>鹿児島中央地下駐車場</t>
  </si>
  <si>
    <t>西郷南洲顕彰会</t>
  </si>
  <si>
    <t>鹿児島観光コンベンション協会</t>
  </si>
  <si>
    <t>まちづくり鹿児島</t>
  </si>
  <si>
    <t>鹿児島市国際交流財団</t>
    <rPh sb="0" eb="4">
      <t>カゴシマシ</t>
    </rPh>
    <rPh sb="4" eb="6">
      <t>コクサイ</t>
    </rPh>
    <rPh sb="6" eb="8">
      <t>コウリュウ</t>
    </rPh>
    <rPh sb="8" eb="10">
      <t>ザイダン</t>
    </rPh>
    <phoneticPr fontId="2"/>
  </si>
  <si>
    <t>かごしま環境未来財団</t>
    <rPh sb="4" eb="6">
      <t>カンキョウ</t>
    </rPh>
    <rPh sb="6" eb="8">
      <t>ミライ</t>
    </rPh>
    <rPh sb="8" eb="10">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</si>
  <si>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</si>
  <si>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</si>
  <si>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</si>
  <si>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</si>
  <si>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</si>
  <si>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</si>
  <si>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</si>
  <si>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</si>
  <si>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</si>
  <si>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</si>
  <si>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</si>
  <si>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</si>
  <si>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将来負担比率と実質公債比率は、共に類似団体平均値より低くなっており、公債費負担の健全度は確保されていると考えている。
今後も、将来負担額を抑制するとともに、充当可能財源等の増加を図り、将来負担比率の減少に努める。</t>
    <rPh sb="0" eb="2">
      <t>ショウライ</t>
    </rPh>
    <rPh sb="2" eb="4">
      <t>フタン</t>
    </rPh>
    <rPh sb="4" eb="6">
      <t>ヒリツ</t>
    </rPh>
    <rPh sb="7" eb="9">
      <t>ジッシツ</t>
    </rPh>
    <rPh sb="9" eb="11">
      <t>コウサイ</t>
    </rPh>
    <rPh sb="11" eb="13">
      <t>ヒリツ</t>
    </rPh>
    <rPh sb="15" eb="16">
      <t>トモ</t>
    </rPh>
    <rPh sb="34" eb="36">
      <t>コウサイ</t>
    </rPh>
    <rPh sb="36" eb="37">
      <t>ヒ</t>
    </rPh>
    <rPh sb="37" eb="39">
      <t>フタン</t>
    </rPh>
    <rPh sb="40" eb="43">
      <t>ケンゼンド</t>
    </rPh>
    <rPh sb="44" eb="46">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</si>
</sst>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65061</c:v>
                </c:pt>
                <c:pt idx="1">
                  <c:v>64500</c:v>
                </c:pt>
                <c:pt idx="2">
                  <c:v>62825</c:v>
                </c:pt>
                <c:pt idx="3">
                  <c:v>70007</c:v>
                </c:pt>
                <c:pt idx="4">
                  <c:v>61544</c:v>
                </c:pt>
              </c:numCache>
            </c:numRef>
          </c:val>
          <c:smooth val="0"/>
        </c:ser>
        <c:dLbls>
          <c:showLegendKey val="0"/>
          <c:showVal val="0"/>
          <c:showCatName val="0"/>
          <c:showSerName val="0"/>
          <c:showPercent val="0"/>
          <c:showBubbleSize val="0"/>
        </c:dLbls>
        <c:marker val="1"/>
        <c:smooth val="0"/>
        <c:axId val="111022080"/>
        <c:axId val="111031040"/>
      </c:lineChart>
      <c:catAx>
        <c:axId val="111022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31040"/>
        <c:crosses val="autoZero"/>
        <c:auto val="1"/>
        <c:lblAlgn val="ctr"/>
        <c:lblOffset val="100"/>
        <c:tickLblSkip val="1"/>
        <c:tickMarkSkip val="1"/>
        <c:noMultiLvlLbl val="0"/>
      </c:catAx>
      <c:valAx>
        <c:axId val="1110310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22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5.23</c:v>
                </c:pt>
                <c:pt idx="1">
                  <c:v>5.08</c:v>
                </c:pt>
                <c:pt idx="2">
                  <c:v>4.78</c:v>
                </c:pt>
                <c:pt idx="3">
                  <c:v>4.16</c:v>
                </c:pt>
                <c:pt idx="4">
                  <c:v>5.43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5.53</c:v>
                </c:pt>
                <c:pt idx="1">
                  <c:v>6.15</c:v>
                </c:pt>
                <c:pt idx="2">
                  <c:v>7.74</c:v>
                </c:pt>
                <c:pt idx="3">
                  <c:v>8.56</c:v>
                </c:pt>
                <c:pt idx="4">
                  <c:v>9.3699999999999992</c:v>
                </c:pt>
              </c:numCache>
            </c:numRef>
          </c:val>
        </c:ser>
        <c:dLbls>
          <c:showLegendKey val="0"/>
          <c:showVal val="0"/>
          <c:showCatName val="0"/>
          <c:showSerName val="0"/>
          <c:showPercent val="0"/>
          <c:showBubbleSize val="0"/>
        </c:dLbls>
        <c:gapWidth val="250"/>
        <c:overlap val="100"/>
        <c:axId val="123440512"/>
        <c:axId val="123442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1.32</c:v>
                </c:pt>
                <c:pt idx="1">
                  <c:v>0.7</c:v>
                </c:pt>
                <c:pt idx="2">
                  <c:v>1.51</c:v>
                </c:pt>
                <c:pt idx="3">
                  <c:v>0.31</c:v>
                </c:pt>
                <c:pt idx="4">
                  <c:v>2.0299999999999998</c:v>
                </c:pt>
              </c:numCache>
            </c:numRef>
          </c:val>
          <c:smooth val="0"/>
        </c:ser>
        <c:dLbls>
          <c:showLegendKey val="0"/>
          <c:showVal val="0"/>
          <c:showCatName val="0"/>
          <c:showSerName val="0"/>
          <c:showPercent val="0"/>
          <c:showBubbleSize val="0"/>
        </c:dLbls>
        <c:marker val="1"/>
        <c:smooth val="0"/>
        <c:axId val="123440512"/>
        <c:axId val="123442688"/>
      </c:lineChart>
      <c:catAx>
        <c:axId val="1234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442688"/>
        <c:crosses val="autoZero"/>
        <c:auto val="1"/>
        <c:lblAlgn val="ctr"/>
        <c:lblOffset val="100"/>
        <c:tickLblSkip val="1"/>
        <c:tickMarkSkip val="1"/>
        <c:noMultiLvlLbl val="0"/>
      </c:catAx>
      <c:valAx>
        <c:axId val="12344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0.18</c:v>
                </c:pt>
                <c:pt idx="4">
                  <c:v>#N/A</c:v>
                </c:pt>
                <c:pt idx="5">
                  <c:v>0.2</c:v>
                </c:pt>
                <c:pt idx="6">
                  <c:v>#N/A</c:v>
                </c:pt>
                <c:pt idx="7">
                  <c:v>0.19</c:v>
                </c:pt>
                <c:pt idx="8">
                  <c:v>#N/A</c:v>
                </c:pt>
                <c:pt idx="9">
                  <c:v>0.26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0.36</c:v>
                </c:pt>
                <c:pt idx="1">
                  <c:v>#N/A</c:v>
                </c:pt>
                <c:pt idx="2">
                  <c:v>0.47</c:v>
                </c:pt>
                <c:pt idx="3">
                  <c:v>#N/A</c:v>
                </c:pt>
                <c:pt idx="4">
                  <c:v>0.19</c:v>
                </c:pt>
                <c:pt idx="5">
                  <c:v>#N/A</c:v>
                </c:pt>
                <c:pt idx="6">
                  <c:v>0.22</c:v>
                </c:pt>
                <c:pt idx="7">
                  <c:v>#N/A</c:v>
                </c:pt>
                <c:pt idx="8">
                  <c:v>0</c:v>
                </c:pt>
                <c:pt idx="9">
                  <c:v>0</c:v>
                </c:pt>
              </c:numCache>
            </c:numRef>
          </c:val>
        </c:ser>
        <c:ser>
          <c:idx val="2"/>
          <c:order val="2"/>
          <c:tx>
            <c:strRef>
              <c:f>データシート!$A$29</c:f>
              <c:strCache>
                <c:ptCount val="1"/>
                <c:pt idx="0">
                  <c:v>鹿児島市母子寡婦福祉資金貸付事業特別会計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0.27</c:v>
                </c:pt>
                <c:pt idx="2">
                  <c:v>#N/A</c:v>
                </c:pt>
                <c:pt idx="3">
                  <c:v>0.09</c:v>
                </c:pt>
                <c:pt idx="4">
                  <c:v>#N/A</c:v>
                </c:pt>
                <c:pt idx="5">
                  <c:v>0.11</c:v>
                </c:pt>
                <c:pt idx="6">
                  <c:v>#N/A</c:v>
                </c:pt>
                <c:pt idx="7">
                  <c:v>0.2</c:v>
                </c:pt>
                <c:pt idx="8">
                  <c:v>#N/A</c:v>
                </c:pt>
                <c:pt idx="9">
                  <c:v>0.3</c:v>
                </c:pt>
              </c:numCache>
            </c:numRef>
          </c:val>
        </c:ser>
        <c:ser>
          <c:idx val="3"/>
          <c:order val="3"/>
          <c:tx>
            <c:strRef>
              <c:f>データシート!$A$30</c:f>
              <c:strCache>
                <c:ptCount val="1"/>
                <c:pt idx="0">
                  <c:v>鹿児島市介護保険特別会計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0.02</c:v>
                </c:pt>
                <c:pt idx="1">
                  <c:v>#N/A</c:v>
                </c:pt>
                <c:pt idx="2">
                  <c:v>#N/A</c:v>
                </c:pt>
                <c:pt idx="3">
                  <c:v>0.01</c:v>
                </c:pt>
                <c:pt idx="4">
                  <c:v>#N/A</c:v>
                </c:pt>
                <c:pt idx="5">
                  <c:v>0.32</c:v>
                </c:pt>
                <c:pt idx="6">
                  <c:v>#N/A</c:v>
                </c:pt>
                <c:pt idx="7">
                  <c:v>0.22</c:v>
                </c:pt>
                <c:pt idx="8">
                  <c:v>#N/A</c:v>
                </c:pt>
                <c:pt idx="9">
                  <c:v>0.54</c:v>
                </c:pt>
              </c:numCache>
            </c:numRef>
          </c:val>
        </c:ser>
        <c:ser>
          <c:idx val="4"/>
          <c:order val="4"/>
          <c:tx>
            <c:strRef>
              <c:f>データシート!$A$31</c:f>
              <c:strCache>
                <c:ptCount val="1"/>
                <c:pt idx="0">
                  <c:v>鹿児島市船舶事業特別会計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0.73</c:v>
                </c:pt>
                <c:pt idx="2">
                  <c:v>#N/A</c:v>
                </c:pt>
                <c:pt idx="3">
                  <c:v>0.78</c:v>
                </c:pt>
                <c:pt idx="4">
                  <c:v>#N/A</c:v>
                </c:pt>
                <c:pt idx="5">
                  <c:v>0.82</c:v>
                </c:pt>
                <c:pt idx="6">
                  <c:v>#N/A</c:v>
                </c:pt>
                <c:pt idx="7">
                  <c:v>0.89</c:v>
                </c:pt>
                <c:pt idx="8">
                  <c:v>#N/A</c:v>
                </c:pt>
                <c:pt idx="9">
                  <c:v>0.86</c:v>
                </c:pt>
              </c:numCache>
            </c:numRef>
          </c:val>
        </c:ser>
        <c:ser>
          <c:idx val="5"/>
          <c:order val="5"/>
          <c:tx>
            <c:strRef>
              <c:f>データシート!$A$32</c:f>
              <c:strCache>
                <c:ptCount val="1"/>
                <c:pt idx="0">
                  <c:v>鹿児島市公共下水道事業特別会計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1.62</c:v>
                </c:pt>
                <c:pt idx="2">
                  <c:v>#N/A</c:v>
                </c:pt>
                <c:pt idx="3">
                  <c:v>2.0099999999999998</c:v>
                </c:pt>
                <c:pt idx="4">
                  <c:v>#N/A</c:v>
                </c:pt>
                <c:pt idx="5">
                  <c:v>2.38</c:v>
                </c:pt>
                <c:pt idx="6">
                  <c:v>#N/A</c:v>
                </c:pt>
                <c:pt idx="7">
                  <c:v>2.46</c:v>
                </c:pt>
                <c:pt idx="8">
                  <c:v>#N/A</c:v>
                </c:pt>
                <c:pt idx="9">
                  <c:v>2.81</c:v>
                </c:pt>
              </c:numCache>
            </c:numRef>
          </c:val>
        </c:ser>
        <c:ser>
          <c:idx val="6"/>
          <c:order val="6"/>
          <c:tx>
            <c:strRef>
              <c:f>データシート!$A$33</c:f>
              <c:strCache>
                <c:ptCount val="1"/>
                <c:pt idx="0">
                  <c:v>鹿児島市病院事業特別会計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7.68</c:v>
                </c:pt>
                <c:pt idx="2">
                  <c:v>#N/A</c:v>
                </c:pt>
                <c:pt idx="3">
                  <c:v>8.33</c:v>
                </c:pt>
                <c:pt idx="4">
                  <c:v>#N/A</c:v>
                </c:pt>
                <c:pt idx="5">
                  <c:v>8.58</c:v>
                </c:pt>
                <c:pt idx="6">
                  <c:v>#N/A</c:v>
                </c:pt>
                <c:pt idx="7">
                  <c:v>4.96</c:v>
                </c:pt>
                <c:pt idx="8">
                  <c:v>#N/A</c:v>
                </c:pt>
                <c:pt idx="9">
                  <c:v>4.2300000000000004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4.9400000000000004</c:v>
                </c:pt>
                <c:pt idx="2">
                  <c:v>#N/A</c:v>
                </c:pt>
                <c:pt idx="3">
                  <c:v>4.9800000000000004</c:v>
                </c:pt>
                <c:pt idx="4">
                  <c:v>#N/A</c:v>
                </c:pt>
                <c:pt idx="5">
                  <c:v>4.66</c:v>
                </c:pt>
                <c:pt idx="6">
                  <c:v>#N/A</c:v>
                </c:pt>
                <c:pt idx="7">
                  <c:v>3.95</c:v>
                </c:pt>
                <c:pt idx="8">
                  <c:v>#N/A</c:v>
                </c:pt>
                <c:pt idx="9">
                  <c:v>5.1100000000000003</c:v>
                </c:pt>
              </c:numCache>
            </c:numRef>
          </c:val>
        </c:ser>
        <c:ser>
          <c:idx val="8"/>
          <c:order val="8"/>
          <c:tx>
            <c:strRef>
              <c:f>データシート!$A$35</c:f>
              <c:strCache>
                <c:ptCount val="1"/>
                <c:pt idx="0">
                  <c:v>鹿児島市水道事業特別会計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4.38</c:v>
                </c:pt>
                <c:pt idx="2">
                  <c:v>#N/A</c:v>
                </c:pt>
                <c:pt idx="3">
                  <c:v>5.3</c:v>
                </c:pt>
                <c:pt idx="4">
                  <c:v>#N/A</c:v>
                </c:pt>
                <c:pt idx="5">
                  <c:v>6.13</c:v>
                </c:pt>
                <c:pt idx="6">
                  <c:v>#N/A</c:v>
                </c:pt>
                <c:pt idx="7">
                  <c:v>6.74</c:v>
                </c:pt>
                <c:pt idx="8">
                  <c:v>#N/A</c:v>
                </c:pt>
                <c:pt idx="9">
                  <c:v>7.52</c:v>
                </c:pt>
              </c:numCache>
            </c:numRef>
          </c:val>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1.52</c:v>
                </c:pt>
                <c:pt idx="1">
                  <c:v>#N/A</c:v>
                </c:pt>
                <c:pt idx="2">
                  <c:v>1.93</c:v>
                </c:pt>
                <c:pt idx="3">
                  <c:v>#N/A</c:v>
                </c:pt>
                <c:pt idx="4">
                  <c:v>2.4500000000000002</c:v>
                </c:pt>
                <c:pt idx="5">
                  <c:v>#N/A</c:v>
                </c:pt>
                <c:pt idx="6">
                  <c:v>3.15</c:v>
                </c:pt>
                <c:pt idx="7">
                  <c:v>#N/A</c:v>
                </c:pt>
                <c:pt idx="8">
                  <c:v>3.97</c:v>
                </c:pt>
                <c:pt idx="9">
                  <c:v>#N/A</c:v>
                </c:pt>
              </c:numCache>
            </c:numRef>
          </c:val>
        </c:ser>
        <c:dLbls>
          <c:showLegendKey val="0"/>
          <c:showVal val="0"/>
          <c:showCatName val="0"/>
          <c:showSerName val="0"/>
          <c:showPercent val="0"/>
          <c:showBubbleSize val="0"/>
        </c:dLbls>
        <c:gapWidth val="150"/>
        <c:overlap val="100"/>
        <c:axId val="125646336"/>
        <c:axId val="125647872"/>
      </c:barChart>
      <c:catAx>
        <c:axId val="12564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47872"/>
        <c:crosses val="autoZero"/>
        <c:auto val="1"/>
        <c:lblAlgn val="ctr"/>
        <c:lblOffset val="100"/>
        <c:tickLblSkip val="1"/>
        <c:tickMarkSkip val="1"/>
        <c:noMultiLvlLbl val="0"/>
      </c:catAx>
      <c:valAx>
        <c:axId val="12564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4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21704</c:v>
                </c:pt>
                <c:pt idx="5">
                  <c:v>22130</c:v>
                </c:pt>
                <c:pt idx="8">
                  <c:v>22450</c:v>
                </c:pt>
                <c:pt idx="11">
                  <c:v>23262</c:v>
                </c:pt>
                <c:pt idx="14">
                  <c:v>22902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68</c:v>
                </c:pt>
                <c:pt idx="3">
                  <c:v>63</c:v>
                </c:pt>
                <c:pt idx="6">
                  <c:v>60</c:v>
                </c:pt>
                <c:pt idx="9">
                  <c:v>66</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1612</c:v>
                </c:pt>
                <c:pt idx="3">
                  <c:v>1393</c:v>
                </c:pt>
                <c:pt idx="6">
                  <c:v>1400</c:v>
                </c:pt>
                <c:pt idx="9">
                  <c:v>1596</c:v>
                </c:pt>
                <c:pt idx="12">
                  <c:v>1663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25847</c:v>
                </c:pt>
                <c:pt idx="3">
                  <c:v>25653</c:v>
                </c:pt>
                <c:pt idx="6">
                  <c:v>25766</c:v>
                </c:pt>
                <c:pt idx="9">
                  <c:v>26003</c:v>
                </c:pt>
                <c:pt idx="12">
                  <c:v>25216</c:v>
                </c:pt>
              </c:numCache>
            </c:numRef>
          </c:val>
        </c:ser>
        <c:dLbls>
          <c:showLegendKey val="0"/>
          <c:showVal val="0"/>
          <c:showCatName val="0"/>
          <c:showSerName val="0"/>
          <c:showPercent val="0"/>
          <c:showBubbleSize val="0"/>
        </c:dLbls>
        <c:gapWidth val="100"/>
        <c:overlap val="100"/>
        <c:axId val="125805696"/>
        <c:axId val="125807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5823</c:v>
                </c:pt>
                <c:pt idx="2">
                  <c:v>#N/A</c:v>
                </c:pt>
                <c:pt idx="3">
                  <c:v>#N/A</c:v>
                </c:pt>
                <c:pt idx="4">
                  <c:v>4979</c:v>
                </c:pt>
                <c:pt idx="5">
                  <c:v>#N/A</c:v>
                </c:pt>
                <c:pt idx="6">
                  <c:v>#N/A</c:v>
                </c:pt>
                <c:pt idx="7">
                  <c:v>4776</c:v>
                </c:pt>
                <c:pt idx="8">
                  <c:v>#N/A</c:v>
                </c:pt>
                <c:pt idx="9">
                  <c:v>#N/A</c:v>
                </c:pt>
                <c:pt idx="10">
                  <c:v>4403</c:v>
                </c:pt>
                <c:pt idx="11">
                  <c:v>#N/A</c:v>
                </c:pt>
                <c:pt idx="12">
                  <c:v>#N/A</c:v>
                </c:pt>
                <c:pt idx="13">
                  <c:v>4044</c:v>
                </c:pt>
                <c:pt idx="14">
                  <c:v>#N/A</c:v>
                </c:pt>
              </c:numCache>
            </c:numRef>
          </c:val>
          <c:smooth val="0"/>
        </c:ser>
        <c:dLbls>
          <c:showLegendKey val="0"/>
          <c:showVal val="0"/>
          <c:showCatName val="0"/>
          <c:showSerName val="0"/>
          <c:showPercent val="0"/>
          <c:showBubbleSize val="0"/>
        </c:dLbls>
        <c:marker val="1"/>
        <c:smooth val="0"/>
        <c:axId val="125805696"/>
        <c:axId val="125807616"/>
      </c:lineChart>
      <c:catAx>
        <c:axId val="12580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07616"/>
        <c:crosses val="autoZero"/>
        <c:auto val="1"/>
        <c:lblAlgn val="ctr"/>
        <c:lblOffset val="100"/>
        <c:tickLblSkip val="1"/>
        <c:tickMarkSkip val="1"/>
        <c:noMultiLvlLbl val="0"/>
      </c:catAx>
      <c:valAx>
        <c:axId val="12580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0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183205</c:v>
                </c:pt>
                <c:pt idx="5">
                  <c:v>192344</c:v>
                </c:pt>
                <c:pt idx="8">
                  <c:v>199339</c:v>
                </c:pt>
                <c:pt idx="11">
                  <c:v>201802</c:v>
                </c:pt>
                <c:pt idx="14">
                  <c:v>203650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62423</c:v>
                </c:pt>
                <c:pt idx="5">
                  <c:v>56195</c:v>
                </c:pt>
                <c:pt idx="8">
                  <c:v>57667</c:v>
                </c:pt>
                <c:pt idx="11">
                  <c:v>57828</c:v>
                </c:pt>
                <c:pt idx="14">
                  <c:v>58597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43460</c:v>
                </c:pt>
                <c:pt idx="5">
                  <c:v>35427</c:v>
                </c:pt>
                <c:pt idx="8">
                  <c:v>47607</c:v>
                </c:pt>
                <c:pt idx="11">
                  <c:v>50920</c:v>
                </c:pt>
                <c:pt idx="14">
                  <c:v>49710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2610</c:v>
                </c:pt>
                <c:pt idx="3">
                  <c:v>2537</c:v>
                </c:pt>
                <c:pt idx="6">
                  <c:v>2067</c:v>
                </c:pt>
                <c:pt idx="9">
                  <c:v>285</c:v>
                </c:pt>
                <c:pt idx="12">
                  <c:v>290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35993</c:v>
                </c:pt>
                <c:pt idx="3">
                  <c:v>36408</c:v>
                </c:pt>
                <c:pt idx="6">
                  <c:v>35191</c:v>
                </c:pt>
                <c:pt idx="9">
                  <c:v>33266</c:v>
                </c:pt>
                <c:pt idx="12">
                  <c:v>33941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20096</c:v>
                </c:pt>
                <c:pt idx="3">
                  <c:v>21847</c:v>
                </c:pt>
                <c:pt idx="6">
                  <c:v>21102</c:v>
                </c:pt>
                <c:pt idx="9">
                  <c:v>24947</c:v>
                </c:pt>
                <c:pt idx="12">
                  <c:v>24509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814</c:v>
                </c:pt>
                <c:pt idx="3">
                  <c:v>732</c:v>
                </c:pt>
                <c:pt idx="6">
                  <c:v>692</c:v>
                </c:pt>
                <c:pt idx="9">
                  <c:v>636</c:v>
                </c:pt>
                <c:pt idx="12">
                  <c:v>580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262275</c:v>
                </c:pt>
                <c:pt idx="3">
                  <c:v>265230</c:v>
                </c:pt>
                <c:pt idx="6">
                  <c:v>271054</c:v>
                </c:pt>
                <c:pt idx="9">
                  <c:v>280358</c:v>
                </c:pt>
                <c:pt idx="12">
                  <c:v>280124</c:v>
                </c:pt>
              </c:numCache>
            </c:numRef>
          </c:val>
        </c:ser>
        <c:dLbls>
          <c:showLegendKey val="0"/>
          <c:showVal val="0"/>
          <c:showCatName val="0"/>
          <c:showSerName val="0"/>
          <c:showPercent val="0"/>
          <c:showBubbleSize val="0"/>
        </c:dLbls>
        <c:gapWidth val="100"/>
        <c:overlap val="100"/>
        <c:axId val="133721472"/>
        <c:axId val="13372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32701</c:v>
                </c:pt>
                <c:pt idx="2">
                  <c:v>#N/A</c:v>
                </c:pt>
                <c:pt idx="3">
                  <c:v>#N/A</c:v>
                </c:pt>
                <c:pt idx="4">
                  <c:v>42788</c:v>
                </c:pt>
                <c:pt idx="5">
                  <c:v>#N/A</c:v>
                </c:pt>
                <c:pt idx="6">
                  <c:v>#N/A</c:v>
                </c:pt>
                <c:pt idx="7">
                  <c:v>25493</c:v>
                </c:pt>
                <c:pt idx="8">
                  <c:v>#N/A</c:v>
                </c:pt>
                <c:pt idx="9">
                  <c:v>#N/A</c:v>
                </c:pt>
                <c:pt idx="10">
                  <c:v>28943</c:v>
                </c:pt>
                <c:pt idx="11">
                  <c:v>#N/A</c:v>
                </c:pt>
                <c:pt idx="12">
                  <c:v>#N/A</c:v>
                </c:pt>
                <c:pt idx="13">
                  <c:v>27486</c:v>
                </c:pt>
                <c:pt idx="14">
                  <c:v>#N/A</c:v>
                </c:pt>
              </c:numCache>
            </c:numRef>
          </c:val>
          <c:smooth val="0"/>
        </c:ser>
        <c:dLbls>
          <c:showLegendKey val="0"/>
          <c:showVal val="0"/>
          <c:showCatName val="0"/>
          <c:showSerName val="0"/>
          <c:showPercent val="0"/>
          <c:showBubbleSize val="0"/>
        </c:dLbls>
        <c:marker val="1"/>
        <c:smooth val="0"/>
        <c:axId val="133721472"/>
        <c:axId val="133723648"/>
      </c:lineChart>
      <c:catAx>
        <c:axId val="1337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723648"/>
        <c:crosses val="autoZero"/>
        <c:auto val="1"/>
        <c:lblAlgn val="ctr"/>
        <c:lblOffset val="100"/>
        <c:tickLblSkip val="1"/>
        <c:tickMarkSkip val="1"/>
        <c:noMultiLvlLbl val="0"/>
      </c:catAx>
      <c:valAx>
        <c:axId val="13372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2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3798912"/>
        <c:axId val="133821568"/>
      </c:scatterChart>
      <c:valAx>
        <c:axId val="133798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21568"/>
        <c:crosses val="autoZero"/>
        <c:crossBetween val="midCat"/>
      </c:valAx>
      <c:valAx>
        <c:axId val="133821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9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5.6</c:v>
                </c:pt>
                <c:pt idx="1">
                  <c:v>5.0999999999999996</c:v>
                </c:pt>
                <c:pt idx="2">
                  <c:v>4.5999999999999996</c:v>
                </c:pt>
                <c:pt idx="3">
                  <c:v>4.2</c:v>
                </c:pt>
                <c:pt idx="4">
                  <c:v>3.9</c:v>
                </c:pt>
              </c:numCache>
            </c:numRef>
          </c:xVal>
          <c:yVal>
            <c:numRef>
              <c:f>公会計指標分析・財政指標組合せ分析表!$K$73:$O$73</c:f>
              <c:numCache>
                <c:formatCode>#,##0.0;"▲ "#,##0.0</c:formatCode>
                <c:ptCount val="5"/>
                <c:pt idx="0">
                  <c:v>29.6</c:v>
                </c:pt>
                <c:pt idx="1">
                  <c:v>38.700000000000003</c:v>
                </c:pt>
                <c:pt idx="2">
                  <c:v>22.7</c:v>
                </c:pt>
                <c:pt idx="3">
                  <c:v>25.6</c:v>
                </c:pt>
                <c:pt idx="4">
                  <c:v>24.4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33867392"/>
        <c:axId val="133881856"/>
      </c:scatterChart>
      <c:valAx>
        <c:axId val="133867392"/>
        <c:scaling>
          <c:orientation val="minMax"/>
          <c:max val="9.6999999999999993"/>
          <c:min val="3.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81856"/>
        <c:crosses val="autoZero"/>
        <c:crossBetween val="midCat"/>
      </c:valAx>
      <c:valAx>
        <c:axId val="133881856"/>
        <c:scaling>
          <c:orientation val="minMax"/>
          <c:max val="8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867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元利償還金は横ばいで推移しているが、控除される特定財源等は増加していることにより、実質公債費率の分子は、年々減少してきている。</a:t>
          </a:r>
        </a:p>
        <a:p>
          <a:r>
            <a:rPr kumimoji="1" lang="ja-JP" altLang="en-US" sz="1400">
              <a:latin typeface="ＭＳ ゴシック" pitchFamily="49" charset="-128"/>
              <a:ea typeface="ＭＳ ゴシック" pitchFamily="49" charset="-128"/>
            </a:rPr>
            <a:t>　今後も、借入額を元金償還額の範囲内に抑制するなど、実質的な市債残高を減少させ、健全財政の維持に努める。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一般会計等に係る地方債の現在高は横ばいで推移しているが、基準財政需要額算入見込額は増加するなど、一定の水準は保っており、健全な財政を維持できているものと考えている。</a:t>
          </a:r>
        </a:p>
        <a:p>
          <a:r>
            <a:rPr kumimoji="1" lang="ja-JP" altLang="en-US" sz="1400">
              <a:latin typeface="ＭＳ ゴシック" pitchFamily="49" charset="-128"/>
              <a:ea typeface="ＭＳ ゴシック" pitchFamily="49" charset="-128"/>
            </a:rPr>
            <a:t>　今後も、将来負担額を抑制するとともに、充当可能財源等の増加を図り、将来負担比率の減少に努める。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607,382
605,161
547.55
250,880,117
240,483,304
7,068,639
130,234,644
280,123,635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607,382
605,161
547.55
250,880,117
240,483,304
7,068,639
130,234,644
280,123,635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607,382
605,161
547.55
250,880,117
240,483,304
7,068,639
130,234,644
280,123,635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607,382
605,161
547.55
250,880,117
240,483,304
7,068,639
130,234,644
280,123,635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市税などの自主財源が乏しく地方交付税や国庫支出金への依存度が高い財政構造にあり、類似団体平均値より低くなっているが、一定の率で推移してきている。</a:t>
          </a:r>
        </a:p>
        <a:p>
          <a:r>
            <a:rPr kumimoji="1" lang="ja-JP" altLang="en-US" sz="1300">
              <a:latin typeface="ＭＳ Ｐゴシック"/>
            </a:rPr>
            <a:t>　今後も事務事業の抜本的な見直しと合理化を図るとともに、市税などの自主財源の確保に努める。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5292</xdr:rowOff>
    </xdr:to>
    <xdr:cxnSp macro="">
      <xdr:nvCxnSpPr>
        <xdr:cNvPr id="68" name="直線コネクタ 67"/>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1" name="直線コネクタ 70"/>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40869</xdr:rowOff>
    </xdr:from>
    <xdr:ext cx="736600" cy="259045"/>
    <xdr:sp macro="" textlink="">
      <xdr:nvSpPr>
        <xdr:cNvPr id="90" name="テキスト ボックス 89"/>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改善しているものの、社会保障関係経費の増加等の影響により依然として厳しい状況にあることから、財政運営の弾力性を確保するため、今後とも自主財源の確保に努めるほか、市債借入額を元金償還金の範囲内に抑制することによる公債費の縮減、人件費の抑制、行政改革の推進等による一般行政経費のさらなる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69004</xdr:rowOff>
    </xdr:to>
    <xdr:cxnSp macro="">
      <xdr:nvCxnSpPr>
        <xdr:cNvPr id="131" name="直線コネクタ 130"/>
        <xdr:cNvCxnSpPr/>
      </xdr:nvCxnSpPr>
      <xdr:spPr>
        <a:xfrm flipV="1">
          <a:off x="4114800" y="11144885"/>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65</xdr:row>
      <xdr:rowOff>69004</xdr:rowOff>
    </xdr:to>
    <xdr:cxnSp macro="">
      <xdr:nvCxnSpPr>
        <xdr:cNvPr id="134" name="直線コネクタ 133"/>
        <xdr:cNvCxnSpPr/>
      </xdr:nvCxnSpPr>
      <xdr:spPr>
        <a:xfrm>
          <a:off x="3225800" y="1112879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139912</xdr:rowOff>
    </xdr:from>
    <xdr:to>
      <xdr:col>4</xdr:col>
      <xdr:colOff>482600</xdr:colOff>
      <xdr:row>64</xdr:row>
      <xdr:rowOff>155998</xdr:rowOff>
    </xdr:to>
    <xdr:cxnSp macro="">
      <xdr:nvCxnSpPr>
        <xdr:cNvPr id="137" name="直線コネクタ 136"/>
        <xdr:cNvCxnSpPr/>
      </xdr:nvCxnSpPr>
      <xdr:spPr>
        <a:xfrm>
          <a:off x="2336800" y="1111271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139912</xdr:rowOff>
    </xdr:from>
    <xdr:to>
      <xdr:col>3</xdr:col>
      <xdr:colOff>279400</xdr:colOff>
      <xdr:row>64</xdr:row>
      <xdr:rowOff>151977</xdr:rowOff>
    </xdr:to>
    <xdr:cxnSp macro="">
      <xdr:nvCxnSpPr>
        <xdr:cNvPr id="140" name="直線コネクタ 139"/>
        <xdr:cNvCxnSpPr/>
      </xdr:nvCxnSpPr>
      <xdr:spPr>
        <a:xfrm flipV="1">
          <a:off x="1447800" y="111127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121285</xdr:rowOff>
    </xdr:from>
    <xdr:to>
      <xdr:col>7</xdr:col>
      <xdr:colOff>203200</xdr:colOff>
      <xdr:row>65</xdr:row>
      <xdr:rowOff>51435</xdr:rowOff>
    </xdr:to>
    <xdr:sp macro="" textlink="">
      <xdr:nvSpPr>
        <xdr:cNvPr id="150" name="円/楕円 149"/>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137812</xdr:rowOff>
    </xdr:from>
    <xdr:ext cx="762000" cy="259045"/>
    <xdr:sp macro="" textlink="">
      <xdr:nvSpPr>
        <xdr:cNvPr id="151" name="財政構造の弾力性該当値テキスト"/>
        <xdr:cNvSpPr txBox="1"/>
      </xdr:nvSpPr>
      <xdr:spPr>
        <a:xfrm>
          <a:off x="50419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18204</xdr:rowOff>
    </xdr:from>
    <xdr:to>
      <xdr:col>6</xdr:col>
      <xdr:colOff>50800</xdr:colOff>
      <xdr:row>65</xdr:row>
      <xdr:rowOff>119804</xdr:rowOff>
    </xdr:to>
    <xdr:sp macro="" textlink="">
      <xdr:nvSpPr>
        <xdr:cNvPr id="152" name="円/楕円 151"/>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53" name="テキスト ボックス 152"/>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105198</xdr:rowOff>
    </xdr:from>
    <xdr:to>
      <xdr:col>4</xdr:col>
      <xdr:colOff>533400</xdr:colOff>
      <xdr:row>65</xdr:row>
      <xdr:rowOff>35348</xdr:rowOff>
    </xdr:to>
    <xdr:sp macro="" textlink="">
      <xdr:nvSpPr>
        <xdr:cNvPr id="154" name="円/楕円 153"/>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45525</xdr:rowOff>
    </xdr:from>
    <xdr:ext cx="762000" cy="259045"/>
    <xdr:sp macro="" textlink="">
      <xdr:nvSpPr>
        <xdr:cNvPr id="155" name="テキスト ボックス 154"/>
        <xdr:cNvSpPr txBox="1"/>
      </xdr:nvSpPr>
      <xdr:spPr>
        <a:xfrm>
          <a:off x="2844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89112</xdr:rowOff>
    </xdr:from>
    <xdr:to>
      <xdr:col>3</xdr:col>
      <xdr:colOff>330200</xdr:colOff>
      <xdr:row>65</xdr:row>
      <xdr:rowOff>19262</xdr:rowOff>
    </xdr:to>
    <xdr:sp macro="" textlink="">
      <xdr:nvSpPr>
        <xdr:cNvPr id="156" name="円/楕円 155"/>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29439</xdr:rowOff>
    </xdr:from>
    <xdr:ext cx="762000" cy="259045"/>
    <xdr:sp macro="" textlink="">
      <xdr:nvSpPr>
        <xdr:cNvPr id="157" name="テキスト ボックス 156"/>
        <xdr:cNvSpPr txBox="1"/>
      </xdr:nvSpPr>
      <xdr:spPr>
        <a:xfrm>
          <a:off x="1955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101177</xdr:rowOff>
    </xdr:from>
    <xdr:to>
      <xdr:col>2</xdr:col>
      <xdr:colOff>127000</xdr:colOff>
      <xdr:row>65</xdr:row>
      <xdr:rowOff>31327</xdr:rowOff>
    </xdr:to>
    <xdr:sp macro="" textlink="">
      <xdr:nvSpPr>
        <xdr:cNvPr id="158" name="円/楕円 157"/>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41504</xdr:rowOff>
    </xdr:from>
    <xdr:ext cx="762000" cy="259045"/>
    <xdr:sp macro="" textlink="">
      <xdr:nvSpPr>
        <xdr:cNvPr id="159" name="テキスト ボックス 158"/>
        <xdr:cNvSpPr txBox="1"/>
      </xdr:nvSpPr>
      <xdr:spPr>
        <a:xfrm>
          <a:off x="1066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類似団体と比較して、主に人件費が低いことなどから類似団体平均値よりも低くなっている。</a:t>
          </a:r>
        </a:p>
        <a:p>
          <a:r>
            <a:rPr kumimoji="1" lang="ja-JP" altLang="en-US" sz="1300">
              <a:latin typeface="ＭＳ Ｐゴシック"/>
            </a:rPr>
            <a:t>　今後も行政改革の推進により、基本的な行政コストの縮減に努める。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10675</xdr:rowOff>
    </xdr:from>
    <xdr:to>
      <xdr:col>7</xdr:col>
      <xdr:colOff>152400</xdr:colOff>
      <xdr:row>81</xdr:row>
      <xdr:rowOff>41602</xdr:rowOff>
    </xdr:to>
    <xdr:cxnSp macro="">
      <xdr:nvCxnSpPr>
        <xdr:cNvPr id="194" name="直線コネクタ 193"/>
        <xdr:cNvCxnSpPr/>
      </xdr:nvCxnSpPr>
      <xdr:spPr>
        <a:xfrm>
          <a:off x="4114800" y="13898125"/>
          <a:ext cx="8382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117202</xdr:rowOff>
    </xdr:from>
    <xdr:to>
      <xdr:col>6</xdr:col>
      <xdr:colOff>0</xdr:colOff>
      <xdr:row>81</xdr:row>
      <xdr:rowOff>10675</xdr:rowOff>
    </xdr:to>
    <xdr:cxnSp macro="">
      <xdr:nvCxnSpPr>
        <xdr:cNvPr id="197" name="直線コネクタ 196"/>
        <xdr:cNvCxnSpPr/>
      </xdr:nvCxnSpPr>
      <xdr:spPr>
        <a:xfrm>
          <a:off x="3225800" y="13833202"/>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117202</xdr:rowOff>
    </xdr:from>
    <xdr:to>
      <xdr:col>4</xdr:col>
      <xdr:colOff>482600</xdr:colOff>
      <xdr:row>80</xdr:row>
      <xdr:rowOff>142619</xdr:rowOff>
    </xdr:to>
    <xdr:cxnSp macro="">
      <xdr:nvCxnSpPr>
        <xdr:cNvPr id="200" name="直線コネクタ 199"/>
        <xdr:cNvCxnSpPr/>
      </xdr:nvCxnSpPr>
      <xdr:spPr>
        <a:xfrm flipV="1">
          <a:off x="2336800" y="13833202"/>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142619</xdr:rowOff>
    </xdr:from>
    <xdr:to>
      <xdr:col>3</xdr:col>
      <xdr:colOff>279400</xdr:colOff>
      <xdr:row>81</xdr:row>
      <xdr:rowOff>16641</xdr:rowOff>
    </xdr:to>
    <xdr:cxnSp macro="">
      <xdr:nvCxnSpPr>
        <xdr:cNvPr id="203" name="直線コネクタ 202"/>
        <xdr:cNvCxnSpPr/>
      </xdr:nvCxnSpPr>
      <xdr:spPr>
        <a:xfrm flipV="1">
          <a:off x="1447800" y="13858619"/>
          <a:ext cx="889000" cy="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162252</xdr:rowOff>
    </xdr:from>
    <xdr:to>
      <xdr:col>7</xdr:col>
      <xdr:colOff>203200</xdr:colOff>
      <xdr:row>81</xdr:row>
      <xdr:rowOff>92402</xdr:rowOff>
    </xdr:to>
    <xdr:sp macro="" textlink="">
      <xdr:nvSpPr>
        <xdr:cNvPr id="213" name="円/楕円 212"/>
        <xdr:cNvSpPr/>
      </xdr:nvSpPr>
      <xdr:spPr>
        <a:xfrm>
          <a:off x="4902200" y="138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7329</xdr:rowOff>
    </xdr:from>
    <xdr:ext cx="762000" cy="259045"/>
    <xdr:sp macro="" textlink="">
      <xdr:nvSpPr>
        <xdr:cNvPr id="214" name="人件費・物件費等の状況該当値テキスト"/>
        <xdr:cNvSpPr txBox="1"/>
      </xdr:nvSpPr>
      <xdr:spPr>
        <a:xfrm>
          <a:off x="5041900" y="137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131325</xdr:rowOff>
    </xdr:from>
    <xdr:to>
      <xdr:col>6</xdr:col>
      <xdr:colOff>50800</xdr:colOff>
      <xdr:row>81</xdr:row>
      <xdr:rowOff>61475</xdr:rowOff>
    </xdr:to>
    <xdr:sp macro="" textlink="">
      <xdr:nvSpPr>
        <xdr:cNvPr id="215" name="円/楕円 214"/>
        <xdr:cNvSpPr/>
      </xdr:nvSpPr>
      <xdr:spPr>
        <a:xfrm>
          <a:off x="4064000" y="138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71652</xdr:rowOff>
    </xdr:from>
    <xdr:ext cx="736600" cy="259045"/>
    <xdr:sp macro="" textlink="">
      <xdr:nvSpPr>
        <xdr:cNvPr id="216" name="テキスト ボックス 215"/>
        <xdr:cNvSpPr txBox="1"/>
      </xdr:nvSpPr>
      <xdr:spPr>
        <a:xfrm>
          <a:off x="3733800" y="13616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66402</xdr:rowOff>
    </xdr:from>
    <xdr:to>
      <xdr:col>4</xdr:col>
      <xdr:colOff>533400</xdr:colOff>
      <xdr:row>80</xdr:row>
      <xdr:rowOff>168002</xdr:rowOff>
    </xdr:to>
    <xdr:sp macro="" textlink="">
      <xdr:nvSpPr>
        <xdr:cNvPr id="217" name="円/楕円 216"/>
        <xdr:cNvSpPr/>
      </xdr:nvSpPr>
      <xdr:spPr>
        <a:xfrm>
          <a:off x="3175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6729</xdr:rowOff>
    </xdr:from>
    <xdr:ext cx="762000" cy="259045"/>
    <xdr:sp macro="" textlink="">
      <xdr:nvSpPr>
        <xdr:cNvPr id="218" name="テキスト ボックス 217"/>
        <xdr:cNvSpPr txBox="1"/>
      </xdr:nvSpPr>
      <xdr:spPr>
        <a:xfrm>
          <a:off x="2844800" y="1355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92,427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91819</xdr:rowOff>
    </xdr:from>
    <xdr:to>
      <xdr:col>3</xdr:col>
      <xdr:colOff>330200</xdr:colOff>
      <xdr:row>81</xdr:row>
      <xdr:rowOff>21969</xdr:rowOff>
    </xdr:to>
    <xdr:sp macro="" textlink="">
      <xdr:nvSpPr>
        <xdr:cNvPr id="219" name="円/楕円 218"/>
        <xdr:cNvSpPr/>
      </xdr:nvSpPr>
      <xdr:spPr>
        <a:xfrm>
          <a:off x="2286000" y="138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32146</xdr:rowOff>
    </xdr:from>
    <xdr:ext cx="762000" cy="259045"/>
    <xdr:sp macro="" textlink="">
      <xdr:nvSpPr>
        <xdr:cNvPr id="220" name="テキスト ボックス 219"/>
        <xdr:cNvSpPr txBox="1"/>
      </xdr:nvSpPr>
      <xdr:spPr>
        <a:xfrm>
          <a:off x="1955800" y="1357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137291</xdr:rowOff>
    </xdr:from>
    <xdr:to>
      <xdr:col>2</xdr:col>
      <xdr:colOff>127000</xdr:colOff>
      <xdr:row>81</xdr:row>
      <xdr:rowOff>67441</xdr:rowOff>
    </xdr:to>
    <xdr:sp macro="" textlink="">
      <xdr:nvSpPr>
        <xdr:cNvPr id="221" name="円/楕円 220"/>
        <xdr:cNvSpPr/>
      </xdr:nvSpPr>
      <xdr:spPr>
        <a:xfrm>
          <a:off x="1397000" y="1385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77618</xdr:rowOff>
    </xdr:from>
    <xdr:ext cx="762000" cy="259045"/>
    <xdr:sp macro="" textlink="">
      <xdr:nvSpPr>
        <xdr:cNvPr id="222" name="テキスト ボックス 221"/>
        <xdr:cNvSpPr txBox="1"/>
      </xdr:nvSpPr>
      <xdr:spPr>
        <a:xfrm>
          <a:off x="1066800" y="1362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本市では人事院勧告に準じた給与改定を行っている。</a:t>
          </a:r>
        </a:p>
        <a:p>
          <a:r>
            <a:rPr kumimoji="1" lang="ja-JP" altLang="en-US" sz="1300">
              <a:latin typeface="ＭＳ Ｐゴシック"/>
            </a:rPr>
            <a:t>　２４年度は、国に先行して５５歳以上の昇給停止に取り組み、２５年度は、国と同様、給与減額措置を講じたことからラスパイレス指数は下降した。</a:t>
          </a:r>
        </a:p>
        <a:p>
          <a:r>
            <a:rPr kumimoji="1" lang="ja-JP" altLang="en-US" sz="1300">
              <a:latin typeface="ＭＳ Ｐゴシック"/>
            </a:rPr>
            <a:t>　なお、国家公務員の時限的な給与改定・臨時特例法による給与減額措置がないとした場合のラスパイレス指数は、平成</a:t>
          </a:r>
          <a:r>
            <a:rPr kumimoji="1" lang="en-US" altLang="ja-JP" sz="1300">
              <a:latin typeface="ＭＳ Ｐゴシック"/>
            </a:rPr>
            <a:t>23</a:t>
          </a:r>
          <a:r>
            <a:rPr kumimoji="1" lang="ja-JP" altLang="en-US" sz="1300">
              <a:latin typeface="ＭＳ Ｐゴシック"/>
            </a:rPr>
            <a:t>年度が</a:t>
          </a:r>
          <a:r>
            <a:rPr kumimoji="1" lang="en-US" altLang="ja-JP" sz="1300">
              <a:latin typeface="ＭＳ Ｐゴシック"/>
            </a:rPr>
            <a:t>101.6</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100.8</a:t>
          </a:r>
          <a:r>
            <a:rPr kumimoji="1" lang="ja-JP" altLang="en-US" sz="1300">
              <a:latin typeface="ＭＳ Ｐゴシック"/>
            </a:rPr>
            <a:t>となっており、国の給与減額措置がないとした場合でも、平成</a:t>
          </a:r>
          <a:r>
            <a:rPr kumimoji="1" lang="en-US" altLang="ja-JP" sz="1300">
              <a:latin typeface="ＭＳ Ｐゴシック"/>
            </a:rPr>
            <a:t>23</a:t>
          </a:r>
          <a:r>
            <a:rPr kumimoji="1" lang="ja-JP" altLang="en-US" sz="1300">
              <a:latin typeface="ＭＳ Ｐゴシック"/>
            </a:rPr>
            <a:t>年度以降、本市のラスパイレス指数は下降傾向にある。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18445</xdr:rowOff>
    </xdr:to>
    <xdr:cxnSp macro="">
      <xdr:nvCxnSpPr>
        <xdr:cNvPr id="258" name="直線コネクタ 257"/>
        <xdr:cNvCxnSpPr/>
      </xdr:nvCxnSpPr>
      <xdr:spPr>
        <a:xfrm>
          <a:off x="16179800" y="14248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9"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52916</xdr:rowOff>
    </xdr:to>
    <xdr:cxnSp macro="">
      <xdr:nvCxnSpPr>
        <xdr:cNvPr id="261" name="直線コネクタ 260"/>
        <xdr:cNvCxnSpPr/>
      </xdr:nvCxnSpPr>
      <xdr:spPr>
        <a:xfrm flipV="1">
          <a:off x="15290800" y="142487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160866</xdr:rowOff>
    </xdr:to>
    <xdr:cxnSp macro="">
      <xdr:nvCxnSpPr>
        <xdr:cNvPr id="264" name="直線コネクタ 263"/>
        <xdr:cNvCxnSpPr/>
      </xdr:nvCxnSpPr>
      <xdr:spPr>
        <a:xfrm flipV="1">
          <a:off x="14401800" y="14283266"/>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81341</xdr:rowOff>
    </xdr:to>
    <xdr:cxnSp macro="">
      <xdr:nvCxnSpPr>
        <xdr:cNvPr id="267" name="直線コネクタ 266"/>
        <xdr:cNvCxnSpPr/>
      </xdr:nvCxnSpPr>
      <xdr:spPr>
        <a:xfrm flipV="1">
          <a:off x="13512800" y="152484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7" name="円/楕円 276"/>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8"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54022</xdr:rowOff>
    </xdr:from>
    <xdr:ext cx="736600" cy="259045"/>
    <xdr:sp macro="" textlink="">
      <xdr:nvSpPr>
        <xdr:cNvPr id="280" name="テキスト ボックス 279"/>
        <xdr:cNvSpPr txBox="1"/>
      </xdr:nvSpPr>
      <xdr:spPr>
        <a:xfrm>
          <a:off x="15798800" y="1428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1" name="円/楕円 280"/>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82" name="テキスト ボックス 281"/>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5" name="円/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86" name="テキスト ボックス 285"/>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行政改革大綱及び実施計画に基づき、業務の効率化や業務量の変化等に応じた職員定数の見直しを毎年度行い、適正な定員管理を推進している。</a:t>
          </a:r>
        </a:p>
        <a:p>
          <a:r>
            <a:rPr kumimoji="1" lang="ja-JP" altLang="en-US" sz="1300">
              <a:latin typeface="ＭＳ Ｐゴシック"/>
            </a:rPr>
            <a:t>　今後も、引き続き、適正な定員管理の推進に努める。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121920</xdr:rowOff>
    </xdr:from>
    <xdr:to>
      <xdr:col>24</xdr:col>
      <xdr:colOff>558800</xdr:colOff>
      <xdr:row>60</xdr:row>
      <xdr:rowOff>121920</xdr:rowOff>
    </xdr:to>
    <xdr:cxnSp macro="">
      <xdr:nvCxnSpPr>
        <xdr:cNvPr id="321" name="直線コネクタ 320"/>
        <xdr:cNvCxnSpPr/>
      </xdr:nvCxnSpPr>
      <xdr:spPr>
        <a:xfrm>
          <a:off x="16179800" y="1040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121920</xdr:rowOff>
    </xdr:from>
    <xdr:to>
      <xdr:col>23</xdr:col>
      <xdr:colOff>406400</xdr:colOff>
      <xdr:row>60</xdr:row>
      <xdr:rowOff>121920</xdr:rowOff>
    </xdr:to>
    <xdr:cxnSp macro="">
      <xdr:nvCxnSpPr>
        <xdr:cNvPr id="324" name="直線コネクタ 323"/>
        <xdr:cNvCxnSpPr/>
      </xdr:nvCxnSpPr>
      <xdr:spPr>
        <a:xfrm>
          <a:off x="15290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121920</xdr:rowOff>
    </xdr:from>
    <xdr:to>
      <xdr:col>22</xdr:col>
      <xdr:colOff>203200</xdr:colOff>
      <xdr:row>60</xdr:row>
      <xdr:rowOff>125942</xdr:rowOff>
    </xdr:to>
    <xdr:cxnSp macro="">
      <xdr:nvCxnSpPr>
        <xdr:cNvPr id="327" name="直線コネクタ 326"/>
        <xdr:cNvCxnSpPr/>
      </xdr:nvCxnSpPr>
      <xdr:spPr>
        <a:xfrm flipV="1">
          <a:off x="14401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125942</xdr:rowOff>
    </xdr:from>
    <xdr:to>
      <xdr:col>21</xdr:col>
      <xdr:colOff>0</xdr:colOff>
      <xdr:row>60</xdr:row>
      <xdr:rowOff>129963</xdr:rowOff>
    </xdr:to>
    <xdr:cxnSp macro="">
      <xdr:nvCxnSpPr>
        <xdr:cNvPr id="330" name="直線コネクタ 329"/>
        <xdr:cNvCxnSpPr/>
      </xdr:nvCxnSpPr>
      <xdr:spPr>
        <a:xfrm flipV="1">
          <a:off x="13512800" y="104129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40" name="円/楕円 339"/>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87647</xdr:rowOff>
    </xdr:from>
    <xdr:ext cx="762000" cy="259045"/>
    <xdr:sp macro="" textlink="">
      <xdr:nvSpPr>
        <xdr:cNvPr id="341"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42" name="円/楕円 341"/>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11447</xdr:rowOff>
    </xdr:from>
    <xdr:ext cx="736600" cy="259045"/>
    <xdr:sp macro="" textlink="">
      <xdr:nvSpPr>
        <xdr:cNvPr id="343" name="テキスト ボックス 342"/>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71120</xdr:rowOff>
    </xdr:from>
    <xdr:to>
      <xdr:col>22</xdr:col>
      <xdr:colOff>254000</xdr:colOff>
      <xdr:row>61</xdr:row>
      <xdr:rowOff>1270</xdr:rowOff>
    </xdr:to>
    <xdr:sp macro="" textlink="">
      <xdr:nvSpPr>
        <xdr:cNvPr id="344" name="円/楕円 343"/>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11447</xdr:rowOff>
    </xdr:from>
    <xdr:ext cx="762000" cy="259045"/>
    <xdr:sp macro="" textlink="">
      <xdr:nvSpPr>
        <xdr:cNvPr id="345" name="テキスト ボックス 344"/>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75142</xdr:rowOff>
    </xdr:from>
    <xdr:to>
      <xdr:col>21</xdr:col>
      <xdr:colOff>50800</xdr:colOff>
      <xdr:row>61</xdr:row>
      <xdr:rowOff>5292</xdr:rowOff>
    </xdr:to>
    <xdr:sp macro="" textlink="">
      <xdr:nvSpPr>
        <xdr:cNvPr id="346" name="円/楕円 345"/>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15469</xdr:rowOff>
    </xdr:from>
    <xdr:ext cx="762000" cy="259045"/>
    <xdr:sp macro="" textlink="">
      <xdr:nvSpPr>
        <xdr:cNvPr id="347" name="テキスト ボックス 346"/>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79163</xdr:rowOff>
    </xdr:from>
    <xdr:to>
      <xdr:col>19</xdr:col>
      <xdr:colOff>533400</xdr:colOff>
      <xdr:row>61</xdr:row>
      <xdr:rowOff>9313</xdr:rowOff>
    </xdr:to>
    <xdr:sp macro="" textlink="">
      <xdr:nvSpPr>
        <xdr:cNvPr id="348" name="円/楕円 347"/>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19490</xdr:rowOff>
    </xdr:from>
    <xdr:ext cx="762000" cy="259045"/>
    <xdr:sp macro="" textlink="">
      <xdr:nvSpPr>
        <xdr:cNvPr id="349" name="テキスト ボックス 348"/>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類似団体平均値より低く、公債費負担の健全度は確保されていると考えている。</a:t>
          </a:r>
        </a:p>
        <a:p>
          <a:r>
            <a:rPr kumimoji="1" lang="ja-JP" altLang="en-US" sz="1300">
              <a:latin typeface="ＭＳ Ｐゴシック"/>
            </a:rPr>
            <a:t>　今後も公債費の削減等により財政の健全化に努める。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38</xdr:row>
      <xdr:rowOff>151384</xdr:rowOff>
    </xdr:to>
    <xdr:cxnSp macro="">
      <xdr:nvCxnSpPr>
        <xdr:cNvPr id="381" name="直線コネクタ 380"/>
        <xdr:cNvCxnSpPr/>
      </xdr:nvCxnSpPr>
      <xdr:spPr>
        <a:xfrm flipV="1">
          <a:off x="16179800" y="66375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151384</xdr:rowOff>
    </xdr:from>
    <xdr:to>
      <xdr:col>23</xdr:col>
      <xdr:colOff>406400</xdr:colOff>
      <xdr:row>39</xdr:row>
      <xdr:rowOff>18542</xdr:rowOff>
    </xdr:to>
    <xdr:cxnSp macro="">
      <xdr:nvCxnSpPr>
        <xdr:cNvPr id="384" name="直線コネクタ 383"/>
        <xdr:cNvCxnSpPr/>
      </xdr:nvCxnSpPr>
      <xdr:spPr>
        <a:xfrm flipV="1">
          <a:off x="15290800" y="66664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18542</xdr:rowOff>
    </xdr:from>
    <xdr:to>
      <xdr:col>22</xdr:col>
      <xdr:colOff>203200</xdr:colOff>
      <xdr:row>39</xdr:row>
      <xdr:rowOff>66802</xdr:rowOff>
    </xdr:to>
    <xdr:cxnSp macro="">
      <xdr:nvCxnSpPr>
        <xdr:cNvPr id="387" name="直線コネクタ 386"/>
        <xdr:cNvCxnSpPr/>
      </xdr:nvCxnSpPr>
      <xdr:spPr>
        <a:xfrm flipV="1">
          <a:off x="14401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66802</xdr:rowOff>
    </xdr:from>
    <xdr:to>
      <xdr:col>21</xdr:col>
      <xdr:colOff>0</xdr:colOff>
      <xdr:row>39</xdr:row>
      <xdr:rowOff>115062</xdr:rowOff>
    </xdr:to>
    <xdr:cxnSp macro="">
      <xdr:nvCxnSpPr>
        <xdr:cNvPr id="390" name="直線コネクタ 389"/>
        <xdr:cNvCxnSpPr/>
      </xdr:nvCxnSpPr>
      <xdr:spPr>
        <a:xfrm flipV="1">
          <a:off x="13512800" y="67533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2" name="テキスト ボックス 391"/>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4" name="テキスト ボックス 393"/>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400" name="円/楕円 399"/>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401"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100584</xdr:rowOff>
    </xdr:from>
    <xdr:to>
      <xdr:col>23</xdr:col>
      <xdr:colOff>457200</xdr:colOff>
      <xdr:row>39</xdr:row>
      <xdr:rowOff>30734</xdr:rowOff>
    </xdr:to>
    <xdr:sp macro="" textlink="">
      <xdr:nvSpPr>
        <xdr:cNvPr id="402" name="円/楕円 401"/>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40911</xdr:rowOff>
    </xdr:from>
    <xdr:ext cx="736600" cy="259045"/>
    <xdr:sp macro="" textlink="">
      <xdr:nvSpPr>
        <xdr:cNvPr id="403" name="テキスト ボックス 402"/>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139192</xdr:rowOff>
    </xdr:from>
    <xdr:to>
      <xdr:col>22</xdr:col>
      <xdr:colOff>254000</xdr:colOff>
      <xdr:row>39</xdr:row>
      <xdr:rowOff>69342</xdr:rowOff>
    </xdr:to>
    <xdr:sp macro="" textlink="">
      <xdr:nvSpPr>
        <xdr:cNvPr id="404" name="円/楕円 403"/>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79519</xdr:rowOff>
    </xdr:from>
    <xdr:ext cx="762000" cy="259045"/>
    <xdr:sp macro="" textlink="">
      <xdr:nvSpPr>
        <xdr:cNvPr id="405" name="テキスト ボックス 404"/>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16002</xdr:rowOff>
    </xdr:from>
    <xdr:to>
      <xdr:col>21</xdr:col>
      <xdr:colOff>50800</xdr:colOff>
      <xdr:row>39</xdr:row>
      <xdr:rowOff>117602</xdr:rowOff>
    </xdr:to>
    <xdr:sp macro="" textlink="">
      <xdr:nvSpPr>
        <xdr:cNvPr id="406" name="円/楕円 405"/>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127779</xdr:rowOff>
    </xdr:from>
    <xdr:ext cx="762000" cy="259045"/>
    <xdr:sp macro="" textlink="">
      <xdr:nvSpPr>
        <xdr:cNvPr id="407" name="テキスト ボックス 406"/>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408" name="円/楕円 407"/>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4589</xdr:rowOff>
    </xdr:from>
    <xdr:ext cx="762000" cy="259045"/>
    <xdr:sp macro="" textlink="">
      <xdr:nvSpPr>
        <xdr:cNvPr id="409" name="テキスト ボックス 408"/>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類似団体平均値より低く、公債費負担の健全度は確保されていると考えている。</a:t>
          </a:r>
        </a:p>
        <a:p>
          <a:r>
            <a:rPr kumimoji="1" lang="ja-JP" altLang="en-US" sz="1300">
              <a:latin typeface="ＭＳ Ｐゴシック"/>
            </a:rPr>
            <a:t>　今後も公債費の削減等により財政の健全化に努める。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166624</xdr:rowOff>
    </xdr:from>
    <xdr:to>
      <xdr:col>24</xdr:col>
      <xdr:colOff>558800</xdr:colOff>
      <xdr:row>15</xdr:row>
      <xdr:rowOff>4826</xdr:rowOff>
    </xdr:to>
    <xdr:cxnSp macro="">
      <xdr:nvCxnSpPr>
        <xdr:cNvPr id="443" name="直線コネクタ 442"/>
        <xdr:cNvCxnSpPr/>
      </xdr:nvCxnSpPr>
      <xdr:spPr>
        <a:xfrm flipV="1">
          <a:off x="16179800" y="25669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152950</xdr:rowOff>
    </xdr:from>
    <xdr:to>
      <xdr:col>23</xdr:col>
      <xdr:colOff>406400</xdr:colOff>
      <xdr:row>15</xdr:row>
      <xdr:rowOff>4826</xdr:rowOff>
    </xdr:to>
    <xdr:cxnSp macro="">
      <xdr:nvCxnSpPr>
        <xdr:cNvPr id="446" name="直線コネクタ 445"/>
        <xdr:cNvCxnSpPr/>
      </xdr:nvCxnSpPr>
      <xdr:spPr>
        <a:xfrm>
          <a:off x="15290800" y="255325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8" name="テキスト ボックス 447"/>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152950</xdr:rowOff>
    </xdr:from>
    <xdr:to>
      <xdr:col>22</xdr:col>
      <xdr:colOff>203200</xdr:colOff>
      <xdr:row>15</xdr:row>
      <xdr:rowOff>110194</xdr:rowOff>
    </xdr:to>
    <xdr:cxnSp macro="">
      <xdr:nvCxnSpPr>
        <xdr:cNvPr id="449" name="直線コネクタ 448"/>
        <xdr:cNvCxnSpPr/>
      </xdr:nvCxnSpPr>
      <xdr:spPr>
        <a:xfrm flipV="1">
          <a:off x="14401800" y="25532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1" name="テキスト ボックス 450"/>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36999</xdr:rowOff>
    </xdr:from>
    <xdr:to>
      <xdr:col>21</xdr:col>
      <xdr:colOff>0</xdr:colOff>
      <xdr:row>15</xdr:row>
      <xdr:rowOff>110194</xdr:rowOff>
    </xdr:to>
    <xdr:cxnSp macro="">
      <xdr:nvCxnSpPr>
        <xdr:cNvPr id="452" name="直線コネクタ 451"/>
        <xdr:cNvCxnSpPr/>
      </xdr:nvCxnSpPr>
      <xdr:spPr>
        <a:xfrm>
          <a:off x="13512800" y="2608749"/>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6" name="テキスト ボックス 455"/>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115824</xdr:rowOff>
    </xdr:from>
    <xdr:to>
      <xdr:col>24</xdr:col>
      <xdr:colOff>609600</xdr:colOff>
      <xdr:row>15</xdr:row>
      <xdr:rowOff>45974</xdr:rowOff>
    </xdr:to>
    <xdr:sp macro="" textlink="">
      <xdr:nvSpPr>
        <xdr:cNvPr id="462" name="円/楕円 461"/>
        <xdr:cNvSpPr/>
      </xdr:nvSpPr>
      <xdr:spPr>
        <a:xfrm>
          <a:off x="169672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132351</xdr:rowOff>
    </xdr:from>
    <xdr:ext cx="762000" cy="259045"/>
    <xdr:sp macro="" textlink="">
      <xdr:nvSpPr>
        <xdr:cNvPr id="463" name="将来負担の状況該当値テキスト"/>
        <xdr:cNvSpPr txBox="1"/>
      </xdr:nvSpPr>
      <xdr:spPr>
        <a:xfrm>
          <a:off x="17106900" y="236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125476</xdr:rowOff>
    </xdr:from>
    <xdr:to>
      <xdr:col>23</xdr:col>
      <xdr:colOff>457200</xdr:colOff>
      <xdr:row>15</xdr:row>
      <xdr:rowOff>55626</xdr:rowOff>
    </xdr:to>
    <xdr:sp macro="" textlink="">
      <xdr:nvSpPr>
        <xdr:cNvPr id="464" name="円/楕円 463"/>
        <xdr:cNvSpPr/>
      </xdr:nvSpPr>
      <xdr:spPr>
        <a:xfrm>
          <a:off x="16129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65" name="テキスト ボックス 464"/>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102150</xdr:rowOff>
    </xdr:from>
    <xdr:to>
      <xdr:col>22</xdr:col>
      <xdr:colOff>254000</xdr:colOff>
      <xdr:row>15</xdr:row>
      <xdr:rowOff>32300</xdr:rowOff>
    </xdr:to>
    <xdr:sp macro="" textlink="">
      <xdr:nvSpPr>
        <xdr:cNvPr id="466" name="円/楕円 465"/>
        <xdr:cNvSpPr/>
      </xdr:nvSpPr>
      <xdr:spPr>
        <a:xfrm>
          <a:off x="15240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42477</xdr:rowOff>
    </xdr:from>
    <xdr:ext cx="762000" cy="259045"/>
    <xdr:sp macro="" textlink="">
      <xdr:nvSpPr>
        <xdr:cNvPr id="467" name="テキスト ボックス 466"/>
        <xdr:cNvSpPr txBox="1"/>
      </xdr:nvSpPr>
      <xdr:spPr>
        <a:xfrm>
          <a:off x="14909800" y="22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59394</xdr:rowOff>
    </xdr:from>
    <xdr:to>
      <xdr:col>21</xdr:col>
      <xdr:colOff>50800</xdr:colOff>
      <xdr:row>15</xdr:row>
      <xdr:rowOff>160994</xdr:rowOff>
    </xdr:to>
    <xdr:sp macro="" textlink="">
      <xdr:nvSpPr>
        <xdr:cNvPr id="468" name="円/楕円 467"/>
        <xdr:cNvSpPr/>
      </xdr:nvSpPr>
      <xdr:spPr>
        <a:xfrm>
          <a:off x="14351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171171</xdr:rowOff>
    </xdr:from>
    <xdr:ext cx="762000" cy="259045"/>
    <xdr:sp macro="" textlink="">
      <xdr:nvSpPr>
        <xdr:cNvPr id="469" name="テキスト ボックス 468"/>
        <xdr:cNvSpPr txBox="1"/>
      </xdr:nvSpPr>
      <xdr:spPr>
        <a:xfrm>
          <a:off x="14020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157649</xdr:rowOff>
    </xdr:from>
    <xdr:to>
      <xdr:col>19</xdr:col>
      <xdr:colOff>533400</xdr:colOff>
      <xdr:row>15</xdr:row>
      <xdr:rowOff>87799</xdr:rowOff>
    </xdr:to>
    <xdr:sp macro="" textlink="">
      <xdr:nvSpPr>
        <xdr:cNvPr id="470" name="円/楕円 469"/>
        <xdr:cNvSpPr/>
      </xdr:nvSpPr>
      <xdr:spPr>
        <a:xfrm>
          <a:off x="13462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97976</xdr:rowOff>
    </xdr:from>
    <xdr:ext cx="762000" cy="259045"/>
    <xdr:sp macro="" textlink="">
      <xdr:nvSpPr>
        <xdr:cNvPr id="471" name="テキスト ボックス 470"/>
        <xdr:cNvSpPr txBox="1"/>
      </xdr:nvSpPr>
      <xdr:spPr>
        <a:xfrm>
          <a:off x="13131800" y="232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607,382
605,161
547.55
250,880,117
240,483,304
7,068,639
130,234,644
280,123,635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類似団体と比較して人口</a:t>
          </a:r>
          <a:r>
            <a:rPr kumimoji="1" lang="en-US" altLang="ja-JP" sz="1300">
              <a:latin typeface="ＭＳ Ｐゴシック"/>
            </a:rPr>
            <a:t>1,000</a:t>
          </a:r>
          <a:r>
            <a:rPr kumimoji="1" lang="ja-JP" altLang="en-US" sz="1300">
              <a:latin typeface="ＭＳ Ｐゴシック"/>
            </a:rPr>
            <a:t>人当たりの職員数が少ないことから、人件費も低い状況にある。</a:t>
          </a:r>
        </a:p>
        <a:p>
          <a:r>
            <a:rPr kumimoji="1" lang="ja-JP" altLang="en-US" sz="1300">
              <a:latin typeface="ＭＳ Ｐゴシック"/>
            </a:rPr>
            <a:t>　今後も、事務の効率化等を図るとともに、外部委託等により、人件費の縮減に努める。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15422</xdr:rowOff>
    </xdr:from>
    <xdr:to>
      <xdr:col>7</xdr:col>
      <xdr:colOff>15875</xdr:colOff>
      <xdr:row>37</xdr:row>
      <xdr:rowOff>26307</xdr:rowOff>
    </xdr:to>
    <xdr:cxnSp macro="">
      <xdr:nvCxnSpPr>
        <xdr:cNvPr id="68" name="直線コネクタ 67"/>
        <xdr:cNvCxnSpPr/>
      </xdr:nvCxnSpPr>
      <xdr:spPr>
        <a:xfrm flipV="1">
          <a:off x="3987800" y="6359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58964</xdr:rowOff>
    </xdr:to>
    <xdr:cxnSp macro="">
      <xdr:nvCxnSpPr>
        <xdr:cNvPr id="71" name="直線コネクタ 70"/>
        <xdr:cNvCxnSpPr/>
      </xdr:nvCxnSpPr>
      <xdr:spPr>
        <a:xfrm flipV="1">
          <a:off x="3098800" y="636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58964</xdr:rowOff>
    </xdr:from>
    <xdr:to>
      <xdr:col>4</xdr:col>
      <xdr:colOff>346075</xdr:colOff>
      <xdr:row>37</xdr:row>
      <xdr:rowOff>124278</xdr:rowOff>
    </xdr:to>
    <xdr:cxnSp macro="">
      <xdr:nvCxnSpPr>
        <xdr:cNvPr id="74" name="直線コネクタ 73"/>
        <xdr:cNvCxnSpPr/>
      </xdr:nvCxnSpPr>
      <xdr:spPr>
        <a:xfrm flipV="1">
          <a:off x="2209800" y="6402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50800</xdr:rowOff>
    </xdr:to>
    <xdr:cxnSp macro="">
      <xdr:nvCxnSpPr>
        <xdr:cNvPr id="77" name="直線コネクタ 76"/>
        <xdr:cNvCxnSpPr/>
      </xdr:nvCxnSpPr>
      <xdr:spPr>
        <a:xfrm flipV="1">
          <a:off x="1320800" y="6467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87" name="円/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152599</xdr:rowOff>
    </xdr:from>
    <xdr:ext cx="762000" cy="259045"/>
    <xdr:sp macro="" textlink="">
      <xdr:nvSpPr>
        <xdr:cNvPr id="88" name="人件費該当値テキスト"/>
        <xdr:cNvSpPr txBox="1"/>
      </xdr:nvSpPr>
      <xdr:spPr>
        <a:xfrm>
          <a:off x="4914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9" name="円/楕円 88"/>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90" name="テキスト ボックス 89"/>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8164</xdr:rowOff>
    </xdr:from>
    <xdr:to>
      <xdr:col>4</xdr:col>
      <xdr:colOff>396875</xdr:colOff>
      <xdr:row>37</xdr:row>
      <xdr:rowOff>109764</xdr:rowOff>
    </xdr:to>
    <xdr:sp macro="" textlink="">
      <xdr:nvSpPr>
        <xdr:cNvPr id="91" name="円/楕円 90"/>
        <xdr:cNvSpPr/>
      </xdr:nvSpPr>
      <xdr:spPr>
        <a:xfrm>
          <a:off x="3048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92" name="テキスト ボックス 91"/>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3" name="円/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13805</xdr:rowOff>
    </xdr:from>
    <xdr:ext cx="762000" cy="259045"/>
    <xdr:sp macro="" textlink="">
      <xdr:nvSpPr>
        <xdr:cNvPr id="94" name="テキスト ボックス 93"/>
        <xdr:cNvSpPr txBox="1"/>
      </xdr:nvSpPr>
      <xdr:spPr>
        <a:xfrm>
          <a:off x="1828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5" name="円/楕円 94"/>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6" name="テキスト ボックス 95"/>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類似団体とほぼ同水準で推移しており、健全な財政に寄与しているものと考えている。</a:t>
          </a:r>
        </a:p>
        <a:p>
          <a:r>
            <a:rPr kumimoji="1" lang="ja-JP" altLang="en-US" sz="1300">
              <a:latin typeface="ＭＳ Ｐゴシック"/>
            </a:rPr>
            <a:t>　今後も、過去の実績等によらず、改めて必要性や効率性等を十分に検討し、見直し・合理化に努める。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76200</xdr:rowOff>
    </xdr:to>
    <xdr:cxnSp macro="">
      <xdr:nvCxnSpPr>
        <xdr:cNvPr id="129" name="直線コネクタ 128"/>
        <xdr:cNvCxnSpPr/>
      </xdr:nvCxnSpPr>
      <xdr:spPr>
        <a:xfrm>
          <a:off x="15671800" y="279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50800</xdr:rowOff>
    </xdr:to>
    <xdr:cxnSp macro="">
      <xdr:nvCxnSpPr>
        <xdr:cNvPr id="132" name="直線コネクタ 131"/>
        <xdr:cNvCxnSpPr/>
      </xdr:nvCxnSpPr>
      <xdr:spPr>
        <a:xfrm>
          <a:off x="14782800" y="267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107950</xdr:rowOff>
    </xdr:to>
    <xdr:cxnSp macro="">
      <xdr:nvCxnSpPr>
        <xdr:cNvPr id="135" name="直線コネクタ 134"/>
        <xdr:cNvCxnSpPr/>
      </xdr:nvCxnSpPr>
      <xdr:spPr>
        <a:xfrm>
          <a:off x="13893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44450</xdr:rowOff>
    </xdr:to>
    <xdr:cxnSp macro="">
      <xdr:nvCxnSpPr>
        <xdr:cNvPr id="138" name="直線コネクタ 137"/>
        <xdr:cNvCxnSpPr/>
      </xdr:nvCxnSpPr>
      <xdr:spPr>
        <a:xfrm flipV="1">
          <a:off x="13004800" y="260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8" name="円/楕円 147"/>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41927</xdr:rowOff>
    </xdr:from>
    <xdr:ext cx="762000" cy="259045"/>
    <xdr:sp macro="" textlink="">
      <xdr:nvSpPr>
        <xdr:cNvPr id="149"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50" name="円/楕円 149"/>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51" name="テキスト ボックス 150"/>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4" name="円/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6" name="円/楕円 155"/>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7" name="テキスト ボックス 156"/>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生活保護費や子育て支援に要する経費、高齢者の医療費の増等により、類似団体の平均値より高くなっている。</a:t>
          </a:r>
        </a:p>
        <a:p>
          <a:r>
            <a:rPr kumimoji="1" lang="ja-JP" altLang="en-US" sz="1300">
              <a:latin typeface="ＭＳ Ｐゴシック"/>
            </a:rPr>
            <a:t>　今後も、資格審査の適正化に取り組むとともに、市の単独事業については、改めて費用対効果等を検証して、見直しを行うなど、扶助費の抑制に努める。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95250</xdr:rowOff>
    </xdr:from>
    <xdr:to>
      <xdr:col>7</xdr:col>
      <xdr:colOff>15875</xdr:colOff>
      <xdr:row>60</xdr:row>
      <xdr:rowOff>12700</xdr:rowOff>
    </xdr:to>
    <xdr:cxnSp macro="">
      <xdr:nvCxnSpPr>
        <xdr:cNvPr id="190" name="直線コネクタ 189"/>
        <xdr:cNvCxnSpPr/>
      </xdr:nvCxnSpPr>
      <xdr:spPr>
        <a:xfrm flipV="1">
          <a:off x="3987800" y="10210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60</xdr:row>
      <xdr:rowOff>12700</xdr:rowOff>
    </xdr:to>
    <xdr:cxnSp macro="">
      <xdr:nvCxnSpPr>
        <xdr:cNvPr id="193" name="直線コネクタ 192"/>
        <xdr:cNvCxnSpPr/>
      </xdr:nvCxnSpPr>
      <xdr:spPr>
        <a:xfrm>
          <a:off x="3098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6350</xdr:rowOff>
    </xdr:from>
    <xdr:to>
      <xdr:col>4</xdr:col>
      <xdr:colOff>346075</xdr:colOff>
      <xdr:row>59</xdr:row>
      <xdr:rowOff>69850</xdr:rowOff>
    </xdr:to>
    <xdr:cxnSp macro="">
      <xdr:nvCxnSpPr>
        <xdr:cNvPr id="196" name="直線コネクタ 195"/>
        <xdr:cNvCxnSpPr/>
      </xdr:nvCxnSpPr>
      <xdr:spPr>
        <a:xfrm>
          <a:off x="2209800" y="1012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76200</xdr:rowOff>
    </xdr:from>
    <xdr:to>
      <xdr:col>3</xdr:col>
      <xdr:colOff>142875</xdr:colOff>
      <xdr:row>59</xdr:row>
      <xdr:rowOff>6350</xdr:rowOff>
    </xdr:to>
    <xdr:cxnSp macro="">
      <xdr:nvCxnSpPr>
        <xdr:cNvPr id="199" name="直線コネクタ 198"/>
        <xdr:cNvCxnSpPr/>
      </xdr:nvCxnSpPr>
      <xdr:spPr>
        <a:xfrm>
          <a:off x="1320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44450</xdr:rowOff>
    </xdr:from>
    <xdr:to>
      <xdr:col>7</xdr:col>
      <xdr:colOff>66675</xdr:colOff>
      <xdr:row>59</xdr:row>
      <xdr:rowOff>146050</xdr:rowOff>
    </xdr:to>
    <xdr:sp macro="" textlink="">
      <xdr:nvSpPr>
        <xdr:cNvPr id="209" name="円/楕円 208"/>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16527</xdr:rowOff>
    </xdr:from>
    <xdr:ext cx="762000" cy="259045"/>
    <xdr:sp macro="" textlink="">
      <xdr:nvSpPr>
        <xdr:cNvPr id="210"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11" name="円/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3" name="円/楕円 21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4" name="テキスト ボックス 21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127000</xdr:rowOff>
    </xdr:from>
    <xdr:to>
      <xdr:col>3</xdr:col>
      <xdr:colOff>193675</xdr:colOff>
      <xdr:row>59</xdr:row>
      <xdr:rowOff>57150</xdr:rowOff>
    </xdr:to>
    <xdr:sp macro="" textlink="">
      <xdr:nvSpPr>
        <xdr:cNvPr id="215" name="円/楕円 214"/>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41927</xdr:rowOff>
    </xdr:from>
    <xdr:ext cx="762000" cy="259045"/>
    <xdr:sp macro="" textlink="">
      <xdr:nvSpPr>
        <xdr:cNvPr id="216" name="テキスト ボックス 215"/>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25400</xdr:rowOff>
    </xdr:from>
    <xdr:to>
      <xdr:col>1</xdr:col>
      <xdr:colOff>676275</xdr:colOff>
      <xdr:row>58</xdr:row>
      <xdr:rowOff>127000</xdr:rowOff>
    </xdr:to>
    <xdr:sp macro="" textlink="">
      <xdr:nvSpPr>
        <xdr:cNvPr id="217" name="円/楕円 216"/>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111777</xdr:rowOff>
    </xdr:from>
    <xdr:ext cx="762000" cy="259045"/>
    <xdr:sp macro="" textlink="">
      <xdr:nvSpPr>
        <xdr:cNvPr id="218" name="テキスト ボックス 217"/>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類似団体とほぼ同水準で推移しており、健全な財政に寄与しているものと考えている。</a:t>
          </a:r>
        </a:p>
        <a:p>
          <a:r>
            <a:rPr kumimoji="1" lang="ja-JP" altLang="en-US" sz="1300">
              <a:latin typeface="ＭＳ Ｐゴシック"/>
            </a:rPr>
            <a:t>　今後も、他会計への繰出金を抑制するなど、普通会計への負担を減らしていくよう努める。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43180</xdr:rowOff>
    </xdr:to>
    <xdr:cxnSp macro="">
      <xdr:nvCxnSpPr>
        <xdr:cNvPr id="251" name="直線コネクタ 250"/>
        <xdr:cNvCxnSpPr/>
      </xdr:nvCxnSpPr>
      <xdr:spPr>
        <a:xfrm>
          <a:off x="15671800" y="964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43180</xdr:rowOff>
    </xdr:to>
    <xdr:cxnSp macro="">
      <xdr:nvCxnSpPr>
        <xdr:cNvPr id="254" name="直線コネクタ 253"/>
        <xdr:cNvCxnSpPr/>
      </xdr:nvCxnSpPr>
      <xdr:spPr>
        <a:xfrm>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12700</xdr:rowOff>
    </xdr:to>
    <xdr:cxnSp macro="">
      <xdr:nvCxnSpPr>
        <xdr:cNvPr id="257" name="直線コネクタ 256"/>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20320</xdr:rowOff>
    </xdr:to>
    <xdr:cxnSp macro="">
      <xdr:nvCxnSpPr>
        <xdr:cNvPr id="260" name="直線コネクタ 259"/>
        <xdr:cNvCxnSpPr/>
      </xdr:nvCxnSpPr>
      <xdr:spPr>
        <a:xfrm flipV="1">
          <a:off x="13004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70" name="円/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78757</xdr:rowOff>
    </xdr:from>
    <xdr:ext cx="736600" cy="259045"/>
    <xdr:sp macro="" textlink="">
      <xdr:nvSpPr>
        <xdr:cNvPr id="273" name="テキスト ボックス 272"/>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77" name="テキスト ボックス 276"/>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79" name="テキスト ボックス 278"/>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類似団体平均値より低くなっており、健全な財政に寄与しているものと考えている。</a:t>
          </a:r>
        </a:p>
        <a:p>
          <a:r>
            <a:rPr kumimoji="1" lang="ja-JP" altLang="en-US" sz="1300">
              <a:latin typeface="ＭＳ Ｐゴシック"/>
            </a:rPr>
            <a:t>　「補助金見直しの指針」等に基づき、団体運営費に係る補助の見直し等の取組みを行ってきており、今後も、引き続き、同指針等に基づき積極的な見直しに努める。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146050</xdr:rowOff>
    </xdr:from>
    <xdr:to>
      <xdr:col>24</xdr:col>
      <xdr:colOff>31750</xdr:colOff>
      <xdr:row>34</xdr:row>
      <xdr:rowOff>12700</xdr:rowOff>
    </xdr:to>
    <xdr:cxnSp macro="">
      <xdr:nvCxnSpPr>
        <xdr:cNvPr id="312" name="直線コネクタ 311"/>
        <xdr:cNvCxnSpPr/>
      </xdr:nvCxnSpPr>
      <xdr:spPr>
        <a:xfrm flipV="1">
          <a:off x="15671800" y="580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0</xdr:rowOff>
    </xdr:from>
    <xdr:to>
      <xdr:col>22</xdr:col>
      <xdr:colOff>565150</xdr:colOff>
      <xdr:row>34</xdr:row>
      <xdr:rowOff>12700</xdr:rowOff>
    </xdr:to>
    <xdr:cxnSp macro="">
      <xdr:nvCxnSpPr>
        <xdr:cNvPr id="315" name="直線コネクタ 314"/>
        <xdr:cNvCxnSpPr/>
      </xdr:nvCxnSpPr>
      <xdr:spPr>
        <a:xfrm>
          <a:off x="14782800" y="582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0</xdr:rowOff>
    </xdr:from>
    <xdr:to>
      <xdr:col>21</xdr:col>
      <xdr:colOff>361950</xdr:colOff>
      <xdr:row>34</xdr:row>
      <xdr:rowOff>0</xdr:rowOff>
    </xdr:to>
    <xdr:cxnSp macro="">
      <xdr:nvCxnSpPr>
        <xdr:cNvPr id="318" name="直線コネクタ 317"/>
        <xdr:cNvCxnSpPr/>
      </xdr:nvCxnSpPr>
      <xdr:spPr>
        <a:xfrm>
          <a:off x="13893800" y="582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158750</xdr:rowOff>
    </xdr:from>
    <xdr:to>
      <xdr:col>20</xdr:col>
      <xdr:colOff>158750</xdr:colOff>
      <xdr:row>34</xdr:row>
      <xdr:rowOff>0</xdr:rowOff>
    </xdr:to>
    <xdr:cxnSp macro="">
      <xdr:nvCxnSpPr>
        <xdr:cNvPr id="321" name="直線コネクタ 320"/>
        <xdr:cNvCxnSpPr/>
      </xdr:nvCxnSpPr>
      <xdr:spPr>
        <a:xfrm>
          <a:off x="13004800" y="581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95250</xdr:rowOff>
    </xdr:from>
    <xdr:to>
      <xdr:col>24</xdr:col>
      <xdr:colOff>82550</xdr:colOff>
      <xdr:row>34</xdr:row>
      <xdr:rowOff>25400</xdr:rowOff>
    </xdr:to>
    <xdr:sp macro="" textlink="">
      <xdr:nvSpPr>
        <xdr:cNvPr id="331" name="円/楕円 330"/>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111777</xdr:rowOff>
    </xdr:from>
    <xdr:ext cx="762000" cy="259045"/>
    <xdr:sp macro="" textlink="">
      <xdr:nvSpPr>
        <xdr:cNvPr id="332"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133350</xdr:rowOff>
    </xdr:from>
    <xdr:to>
      <xdr:col>22</xdr:col>
      <xdr:colOff>615950</xdr:colOff>
      <xdr:row>34</xdr:row>
      <xdr:rowOff>63500</xdr:rowOff>
    </xdr:to>
    <xdr:sp macro="" textlink="">
      <xdr:nvSpPr>
        <xdr:cNvPr id="333" name="円/楕円 332"/>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73677</xdr:rowOff>
    </xdr:from>
    <xdr:ext cx="736600" cy="259045"/>
    <xdr:sp macro="" textlink="">
      <xdr:nvSpPr>
        <xdr:cNvPr id="334" name="テキスト ボックス 333"/>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120650</xdr:rowOff>
    </xdr:from>
    <xdr:to>
      <xdr:col>21</xdr:col>
      <xdr:colOff>412750</xdr:colOff>
      <xdr:row>34</xdr:row>
      <xdr:rowOff>50800</xdr:rowOff>
    </xdr:to>
    <xdr:sp macro="" textlink="">
      <xdr:nvSpPr>
        <xdr:cNvPr id="335" name="円/楕円 334"/>
        <xdr:cNvSpPr/>
      </xdr:nvSpPr>
      <xdr:spPr>
        <a:xfrm>
          <a:off x="14732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60977</xdr:rowOff>
    </xdr:from>
    <xdr:ext cx="762000" cy="259045"/>
    <xdr:sp macro="" textlink="">
      <xdr:nvSpPr>
        <xdr:cNvPr id="336" name="テキスト ボックス 335"/>
        <xdr:cNvSpPr txBox="1"/>
      </xdr:nvSpPr>
      <xdr:spPr>
        <a:xfrm>
          <a:off x="14401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120650</xdr:rowOff>
    </xdr:from>
    <xdr:to>
      <xdr:col>20</xdr:col>
      <xdr:colOff>209550</xdr:colOff>
      <xdr:row>34</xdr:row>
      <xdr:rowOff>50800</xdr:rowOff>
    </xdr:to>
    <xdr:sp macro="" textlink="">
      <xdr:nvSpPr>
        <xdr:cNvPr id="337" name="円/楕円 336"/>
        <xdr:cNvSpPr/>
      </xdr:nvSpPr>
      <xdr:spPr>
        <a:xfrm>
          <a:off x="13843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60977</xdr:rowOff>
    </xdr:from>
    <xdr:ext cx="762000" cy="259045"/>
    <xdr:sp macro="" textlink="">
      <xdr:nvSpPr>
        <xdr:cNvPr id="338" name="テキスト ボックス 337"/>
        <xdr:cNvSpPr txBox="1"/>
      </xdr:nvSpPr>
      <xdr:spPr>
        <a:xfrm>
          <a:off x="13512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107950</xdr:rowOff>
    </xdr:from>
    <xdr:to>
      <xdr:col>19</xdr:col>
      <xdr:colOff>6350</xdr:colOff>
      <xdr:row>34</xdr:row>
      <xdr:rowOff>38100</xdr:rowOff>
    </xdr:to>
    <xdr:sp macro="" textlink="">
      <xdr:nvSpPr>
        <xdr:cNvPr id="339" name="円/楕円 338"/>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48277</xdr:rowOff>
    </xdr:from>
    <xdr:ext cx="762000" cy="259045"/>
    <xdr:sp macro="" textlink="">
      <xdr:nvSpPr>
        <xdr:cNvPr id="340" name="テキスト ボックス 339"/>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臨時財政対策債を除く公債費については、借入額を元金償還額の範囲内に抑制するとともに、公的資金の補償金免除による繰上償還等に取り組んでいる。</a:t>
          </a:r>
        </a:p>
        <a:p>
          <a:r>
            <a:rPr kumimoji="1" lang="ja-JP" altLang="en-US" sz="1300">
              <a:latin typeface="ＭＳ Ｐゴシック"/>
            </a:rPr>
            <a:t>　今後も、実質的な市債残高を減少させるため、プライマリーバランスの黒字化を確保し、健全財政の維持に努める。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54611</xdr:rowOff>
    </xdr:to>
    <xdr:cxnSp macro="">
      <xdr:nvCxnSpPr>
        <xdr:cNvPr id="373" name="直線コネクタ 372"/>
        <xdr:cNvCxnSpPr/>
      </xdr:nvCxnSpPr>
      <xdr:spPr>
        <a:xfrm flipV="1">
          <a:off x="3987800" y="135382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54611</xdr:rowOff>
    </xdr:to>
    <xdr:cxnSp macro="">
      <xdr:nvCxnSpPr>
        <xdr:cNvPr id="376" name="直線コネクタ 375"/>
        <xdr:cNvCxnSpPr/>
      </xdr:nvCxnSpPr>
      <xdr:spPr>
        <a:xfrm>
          <a:off x="3098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54611</xdr:rowOff>
    </xdr:to>
    <xdr:cxnSp macro="">
      <xdr:nvCxnSpPr>
        <xdr:cNvPr id="379" name="直線コネクタ 378"/>
        <xdr:cNvCxnSpPr/>
      </xdr:nvCxnSpPr>
      <xdr:spPr>
        <a:xfrm flipV="1">
          <a:off x="2209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54611</xdr:rowOff>
    </xdr:from>
    <xdr:to>
      <xdr:col>3</xdr:col>
      <xdr:colOff>142875</xdr:colOff>
      <xdr:row>79</xdr:row>
      <xdr:rowOff>62230</xdr:rowOff>
    </xdr:to>
    <xdr:cxnSp macro="">
      <xdr:nvCxnSpPr>
        <xdr:cNvPr id="382" name="直線コネクタ 381"/>
        <xdr:cNvCxnSpPr/>
      </xdr:nvCxnSpPr>
      <xdr:spPr>
        <a:xfrm flipV="1">
          <a:off x="1320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92" name="円/楕円 391"/>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93"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94" name="円/楕円 393"/>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95" name="テキスト ボックス 394"/>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6" name="円/楕円 395"/>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7" name="テキスト ボックス 396"/>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3811</xdr:rowOff>
    </xdr:from>
    <xdr:to>
      <xdr:col>3</xdr:col>
      <xdr:colOff>193675</xdr:colOff>
      <xdr:row>79</xdr:row>
      <xdr:rowOff>105411</xdr:rowOff>
    </xdr:to>
    <xdr:sp macro="" textlink="">
      <xdr:nvSpPr>
        <xdr:cNvPr id="398" name="円/楕円 397"/>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90188</xdr:rowOff>
    </xdr:from>
    <xdr:ext cx="762000" cy="259045"/>
    <xdr:sp macro="" textlink="">
      <xdr:nvSpPr>
        <xdr:cNvPr id="399" name="テキスト ボックス 398"/>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400" name="円/楕円 399"/>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401" name="テキスト ボックス 400"/>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類似団体平均値より低くなっており、健全な財政に寄与しているものと考えている。</a:t>
          </a:r>
        </a:p>
        <a:p>
          <a:r>
            <a:rPr kumimoji="1" lang="ja-JP" altLang="en-US" sz="1300">
              <a:latin typeface="ＭＳ Ｐゴシック"/>
            </a:rPr>
            <a:t>　今後も、人件費、扶助費のほか投資的経費について、各面からコスト縮減に努める。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77</xdr:row>
      <xdr:rowOff>111761</xdr:rowOff>
    </xdr:to>
    <xdr:cxnSp macro="">
      <xdr:nvCxnSpPr>
        <xdr:cNvPr id="434" name="直線コネクタ 433"/>
        <xdr:cNvCxnSpPr/>
      </xdr:nvCxnSpPr>
      <xdr:spPr>
        <a:xfrm flipV="1">
          <a:off x="15671800" y="132791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35561</xdr:rowOff>
    </xdr:from>
    <xdr:to>
      <xdr:col>22</xdr:col>
      <xdr:colOff>565150</xdr:colOff>
      <xdr:row>77</xdr:row>
      <xdr:rowOff>111761</xdr:rowOff>
    </xdr:to>
    <xdr:cxnSp macro="">
      <xdr:nvCxnSpPr>
        <xdr:cNvPr id="437" name="直線コネクタ 436"/>
        <xdr:cNvCxnSpPr/>
      </xdr:nvCxnSpPr>
      <xdr:spPr>
        <a:xfrm>
          <a:off x="14782800" y="132372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77</xdr:row>
      <xdr:rowOff>35561</xdr:rowOff>
    </xdr:to>
    <xdr:cxnSp macro="">
      <xdr:nvCxnSpPr>
        <xdr:cNvPr id="440" name="直線コネクタ 439"/>
        <xdr:cNvCxnSpPr/>
      </xdr:nvCxnSpPr>
      <xdr:spPr>
        <a:xfrm>
          <a:off x="13893800" y="13218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24130</xdr:rowOff>
    </xdr:to>
    <xdr:cxnSp macro="">
      <xdr:nvCxnSpPr>
        <xdr:cNvPr id="443" name="直線コネクタ 442"/>
        <xdr:cNvCxnSpPr/>
      </xdr:nvCxnSpPr>
      <xdr:spPr>
        <a:xfrm flipV="1">
          <a:off x="13004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53" name="円/楕円 452"/>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54"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55" name="円/楕円 454"/>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1288</xdr:rowOff>
    </xdr:from>
    <xdr:ext cx="736600" cy="259045"/>
    <xdr:sp macro="" textlink="">
      <xdr:nvSpPr>
        <xdr:cNvPr id="456" name="テキスト ボックス 455"/>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156211</xdr:rowOff>
    </xdr:from>
    <xdr:to>
      <xdr:col>21</xdr:col>
      <xdr:colOff>412750</xdr:colOff>
      <xdr:row>77</xdr:row>
      <xdr:rowOff>86361</xdr:rowOff>
    </xdr:to>
    <xdr:sp macro="" textlink="">
      <xdr:nvSpPr>
        <xdr:cNvPr id="457" name="円/楕円 456"/>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58" name="テキスト ボックス 457"/>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59" name="円/楕円 458"/>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60" name="テキスト ボックス 459"/>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61" name="円/楕円 460"/>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62" name="テキスト ボックス 46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鹿児島県鹿児島市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99324</xdr:rowOff>
    </xdr:from>
    <xdr:to>
      <xdr:col>4</xdr:col>
      <xdr:colOff>1117600</xdr:colOff>
      <xdr:row>18</xdr:row>
      <xdr:rowOff>116743</xdr:rowOff>
    </xdr:to>
    <xdr:cxnSp macro="">
      <xdr:nvCxnSpPr>
        <xdr:cNvPr id="48" name="直線コネクタ 47"/>
        <xdr:cNvCxnSpPr/>
      </xdr:nvCxnSpPr>
      <xdr:spPr bwMode="auto">
        <a:xfrm flipV="1">
          <a:off x="5003800" y="3233049"/>
          <a:ext cx="6477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116743</xdr:rowOff>
    </xdr:from>
    <xdr:to>
      <xdr:col>4</xdr:col>
      <xdr:colOff>469900</xdr:colOff>
      <xdr:row>19</xdr:row>
      <xdr:rowOff>52644</xdr:rowOff>
    </xdr:to>
    <xdr:cxnSp macro="">
      <xdr:nvCxnSpPr>
        <xdr:cNvPr id="51" name="直線コネクタ 50"/>
        <xdr:cNvCxnSpPr/>
      </xdr:nvCxnSpPr>
      <xdr:spPr bwMode="auto">
        <a:xfrm flipV="1">
          <a:off x="4305300" y="3250468"/>
          <a:ext cx="698500" cy="10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120584</xdr:rowOff>
    </xdr:from>
    <xdr:to>
      <xdr:col>3</xdr:col>
      <xdr:colOff>904875</xdr:colOff>
      <xdr:row>19</xdr:row>
      <xdr:rowOff>52644</xdr:rowOff>
    </xdr:to>
    <xdr:cxnSp macro="">
      <xdr:nvCxnSpPr>
        <xdr:cNvPr id="54" name="直線コネクタ 53"/>
        <xdr:cNvCxnSpPr/>
      </xdr:nvCxnSpPr>
      <xdr:spPr bwMode="auto">
        <a:xfrm>
          <a:off x="3606800" y="3254309"/>
          <a:ext cx="698500" cy="10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79390</xdr:rowOff>
    </xdr:from>
    <xdr:to>
      <xdr:col>3</xdr:col>
      <xdr:colOff>206375</xdr:colOff>
      <xdr:row>18</xdr:row>
      <xdr:rowOff>120584</xdr:rowOff>
    </xdr:to>
    <xdr:cxnSp macro="">
      <xdr:nvCxnSpPr>
        <xdr:cNvPr id="57" name="直線コネクタ 56"/>
        <xdr:cNvCxnSpPr/>
      </xdr:nvCxnSpPr>
      <xdr:spPr bwMode="auto">
        <a:xfrm>
          <a:off x="2908300" y="3213115"/>
          <a:ext cx="698500" cy="4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48524</xdr:rowOff>
    </xdr:from>
    <xdr:to>
      <xdr:col>5</xdr:col>
      <xdr:colOff>34925</xdr:colOff>
      <xdr:row>18</xdr:row>
      <xdr:rowOff>150124</xdr:rowOff>
    </xdr:to>
    <xdr:sp macro="" textlink="">
      <xdr:nvSpPr>
        <xdr:cNvPr id="67" name="円/楕円 66"/>
        <xdr:cNvSpPr/>
      </xdr:nvSpPr>
      <xdr:spPr bwMode="auto">
        <a:xfrm>
          <a:off x="5600700" y="318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20601</xdr:rowOff>
    </xdr:from>
    <xdr:ext cx="762000" cy="259045"/>
    <xdr:sp macro="" textlink="">
      <xdr:nvSpPr>
        <xdr:cNvPr id="68" name="人口1人当たり決算額の推移該当値テキスト130"/>
        <xdr:cNvSpPr txBox="1"/>
      </xdr:nvSpPr>
      <xdr:spPr>
        <a:xfrm>
          <a:off x="5740400" y="315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65943</xdr:rowOff>
    </xdr:from>
    <xdr:to>
      <xdr:col>4</xdr:col>
      <xdr:colOff>520700</xdr:colOff>
      <xdr:row>18</xdr:row>
      <xdr:rowOff>167543</xdr:rowOff>
    </xdr:to>
    <xdr:sp macro="" textlink="">
      <xdr:nvSpPr>
        <xdr:cNvPr id="69" name="円/楕円 68"/>
        <xdr:cNvSpPr/>
      </xdr:nvSpPr>
      <xdr:spPr bwMode="auto">
        <a:xfrm>
          <a:off x="4953000" y="319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152321</xdr:rowOff>
    </xdr:from>
    <xdr:ext cx="736600" cy="259045"/>
    <xdr:sp macro="" textlink="">
      <xdr:nvSpPr>
        <xdr:cNvPr id="70" name="テキスト ボックス 69"/>
        <xdr:cNvSpPr txBox="1"/>
      </xdr:nvSpPr>
      <xdr:spPr>
        <a:xfrm>
          <a:off x="4622800" y="328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55,016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1844</xdr:rowOff>
    </xdr:from>
    <xdr:to>
      <xdr:col>3</xdr:col>
      <xdr:colOff>955675</xdr:colOff>
      <xdr:row>19</xdr:row>
      <xdr:rowOff>103444</xdr:rowOff>
    </xdr:to>
    <xdr:sp macro="" textlink="">
      <xdr:nvSpPr>
        <xdr:cNvPr id="71" name="円/楕円 70"/>
        <xdr:cNvSpPr/>
      </xdr:nvSpPr>
      <xdr:spPr bwMode="auto">
        <a:xfrm>
          <a:off x="4254500" y="330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88221</xdr:rowOff>
    </xdr:from>
    <xdr:ext cx="762000" cy="259045"/>
    <xdr:sp macro="" textlink="">
      <xdr:nvSpPr>
        <xdr:cNvPr id="72" name="テキスト ボックス 71"/>
        <xdr:cNvSpPr txBox="1"/>
      </xdr:nvSpPr>
      <xdr:spPr>
        <a:xfrm>
          <a:off x="3924300" y="339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69784</xdr:rowOff>
    </xdr:from>
    <xdr:to>
      <xdr:col>3</xdr:col>
      <xdr:colOff>257175</xdr:colOff>
      <xdr:row>18</xdr:row>
      <xdr:rowOff>171384</xdr:rowOff>
    </xdr:to>
    <xdr:sp macro="" textlink="">
      <xdr:nvSpPr>
        <xdr:cNvPr id="73" name="円/楕円 72"/>
        <xdr:cNvSpPr/>
      </xdr:nvSpPr>
      <xdr:spPr bwMode="auto">
        <a:xfrm>
          <a:off x="3556000" y="320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156161</xdr:rowOff>
    </xdr:from>
    <xdr:ext cx="762000" cy="259045"/>
    <xdr:sp macro="" textlink="">
      <xdr:nvSpPr>
        <xdr:cNvPr id="74" name="テキスト ボックス 73"/>
        <xdr:cNvSpPr txBox="1"/>
      </xdr:nvSpPr>
      <xdr:spPr>
        <a:xfrm>
          <a:off x="3225800" y="328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28590</xdr:rowOff>
    </xdr:from>
    <xdr:to>
      <xdr:col>2</xdr:col>
      <xdr:colOff>692150</xdr:colOff>
      <xdr:row>18</xdr:row>
      <xdr:rowOff>130191</xdr:rowOff>
    </xdr:to>
    <xdr:sp macro="" textlink="">
      <xdr:nvSpPr>
        <xdr:cNvPr id="75" name="円/楕円 74"/>
        <xdr:cNvSpPr/>
      </xdr:nvSpPr>
      <xdr:spPr bwMode="auto">
        <a:xfrm>
          <a:off x="28575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114967</xdr:rowOff>
    </xdr:from>
    <xdr:ext cx="762000" cy="259045"/>
    <xdr:sp macro="" textlink="">
      <xdr:nvSpPr>
        <xdr:cNvPr id="76" name="テキスト ボックス 75"/>
        <xdr:cNvSpPr txBox="1"/>
      </xdr:nvSpPr>
      <xdr:spPr>
        <a:xfrm>
          <a:off x="2527300" y="324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24678</xdr:rowOff>
    </xdr:from>
    <xdr:to>
      <xdr:col>4</xdr:col>
      <xdr:colOff>1117600</xdr:colOff>
      <xdr:row>37</xdr:row>
      <xdr:rowOff>51105</xdr:rowOff>
    </xdr:to>
    <xdr:cxnSp macro="">
      <xdr:nvCxnSpPr>
        <xdr:cNvPr id="108" name="直線コネクタ 107"/>
        <xdr:cNvCxnSpPr/>
      </xdr:nvCxnSpPr>
      <xdr:spPr bwMode="auto">
        <a:xfrm>
          <a:off x="5003800" y="7149378"/>
          <a:ext cx="647700" cy="2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168559</xdr:rowOff>
    </xdr:from>
    <xdr:to>
      <xdr:col>4</xdr:col>
      <xdr:colOff>469900</xdr:colOff>
      <xdr:row>37</xdr:row>
      <xdr:rowOff>24678</xdr:rowOff>
    </xdr:to>
    <xdr:cxnSp macro="">
      <xdr:nvCxnSpPr>
        <xdr:cNvPr id="111" name="直線コネクタ 110"/>
        <xdr:cNvCxnSpPr/>
      </xdr:nvCxnSpPr>
      <xdr:spPr bwMode="auto">
        <a:xfrm>
          <a:off x="4305300" y="7121809"/>
          <a:ext cx="6985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152329</xdr:rowOff>
    </xdr:from>
    <xdr:to>
      <xdr:col>3</xdr:col>
      <xdr:colOff>904875</xdr:colOff>
      <xdr:row>36</xdr:row>
      <xdr:rowOff>168559</xdr:rowOff>
    </xdr:to>
    <xdr:cxnSp macro="">
      <xdr:nvCxnSpPr>
        <xdr:cNvPr id="114" name="直線コネクタ 113"/>
        <xdr:cNvCxnSpPr/>
      </xdr:nvCxnSpPr>
      <xdr:spPr bwMode="auto">
        <a:xfrm>
          <a:off x="3606800" y="7105579"/>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87040</xdr:rowOff>
    </xdr:from>
    <xdr:to>
      <xdr:col>3</xdr:col>
      <xdr:colOff>206375</xdr:colOff>
      <xdr:row>36</xdr:row>
      <xdr:rowOff>152329</xdr:rowOff>
    </xdr:to>
    <xdr:cxnSp macro="">
      <xdr:nvCxnSpPr>
        <xdr:cNvPr id="117" name="直線コネクタ 116"/>
        <xdr:cNvCxnSpPr/>
      </xdr:nvCxnSpPr>
      <xdr:spPr bwMode="auto">
        <a:xfrm>
          <a:off x="2908300" y="7040290"/>
          <a:ext cx="698500" cy="6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305</xdr:rowOff>
    </xdr:from>
    <xdr:to>
      <xdr:col>5</xdr:col>
      <xdr:colOff>34925</xdr:colOff>
      <xdr:row>37</xdr:row>
      <xdr:rowOff>101905</xdr:rowOff>
    </xdr:to>
    <xdr:sp macro="" textlink="">
      <xdr:nvSpPr>
        <xdr:cNvPr id="127" name="円/楕円 126"/>
        <xdr:cNvSpPr/>
      </xdr:nvSpPr>
      <xdr:spPr bwMode="auto">
        <a:xfrm>
          <a:off x="5600700" y="712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143832</xdr:rowOff>
    </xdr:from>
    <xdr:ext cx="762000" cy="259045"/>
    <xdr:sp macro="" textlink="">
      <xdr:nvSpPr>
        <xdr:cNvPr id="128" name="人口1人当たり決算額の推移該当値テキスト445"/>
        <xdr:cNvSpPr txBox="1"/>
      </xdr:nvSpPr>
      <xdr:spPr>
        <a:xfrm>
          <a:off x="5740400" y="709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145328</xdr:rowOff>
    </xdr:from>
    <xdr:to>
      <xdr:col>4</xdr:col>
      <xdr:colOff>520700</xdr:colOff>
      <xdr:row>37</xdr:row>
      <xdr:rowOff>75478</xdr:rowOff>
    </xdr:to>
    <xdr:sp macro="" textlink="">
      <xdr:nvSpPr>
        <xdr:cNvPr id="129" name="円/楕円 128"/>
        <xdr:cNvSpPr/>
      </xdr:nvSpPr>
      <xdr:spPr bwMode="auto">
        <a:xfrm>
          <a:off x="4953000" y="709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60255</xdr:rowOff>
    </xdr:from>
    <xdr:ext cx="736600" cy="259045"/>
    <xdr:sp macro="" textlink="">
      <xdr:nvSpPr>
        <xdr:cNvPr id="130" name="テキスト ボックス 129"/>
        <xdr:cNvSpPr txBox="1"/>
      </xdr:nvSpPr>
      <xdr:spPr>
        <a:xfrm>
          <a:off x="4622800" y="718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117759</xdr:rowOff>
    </xdr:from>
    <xdr:to>
      <xdr:col>3</xdr:col>
      <xdr:colOff>955675</xdr:colOff>
      <xdr:row>37</xdr:row>
      <xdr:rowOff>47909</xdr:rowOff>
    </xdr:to>
    <xdr:sp macro="" textlink="">
      <xdr:nvSpPr>
        <xdr:cNvPr id="131" name="円/楕円 130"/>
        <xdr:cNvSpPr/>
      </xdr:nvSpPr>
      <xdr:spPr bwMode="auto">
        <a:xfrm>
          <a:off x="4254500" y="707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32686</xdr:rowOff>
    </xdr:from>
    <xdr:ext cx="762000" cy="259045"/>
    <xdr:sp macro="" textlink="">
      <xdr:nvSpPr>
        <xdr:cNvPr id="132" name="テキスト ボックス 131"/>
        <xdr:cNvSpPr txBox="1"/>
      </xdr:nvSpPr>
      <xdr:spPr>
        <a:xfrm>
          <a:off x="3924300" y="715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101529</xdr:rowOff>
    </xdr:from>
    <xdr:to>
      <xdr:col>3</xdr:col>
      <xdr:colOff>257175</xdr:colOff>
      <xdr:row>37</xdr:row>
      <xdr:rowOff>31679</xdr:rowOff>
    </xdr:to>
    <xdr:sp macro="" textlink="">
      <xdr:nvSpPr>
        <xdr:cNvPr id="133" name="円/楕円 132"/>
        <xdr:cNvSpPr/>
      </xdr:nvSpPr>
      <xdr:spPr bwMode="auto">
        <a:xfrm>
          <a:off x="3556000" y="705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16456</xdr:rowOff>
    </xdr:from>
    <xdr:ext cx="762000" cy="259045"/>
    <xdr:sp macro="" textlink="">
      <xdr:nvSpPr>
        <xdr:cNvPr id="134" name="テキスト ボックス 133"/>
        <xdr:cNvSpPr txBox="1"/>
      </xdr:nvSpPr>
      <xdr:spPr>
        <a:xfrm>
          <a:off x="3225800" y="714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36240</xdr:rowOff>
    </xdr:from>
    <xdr:to>
      <xdr:col>2</xdr:col>
      <xdr:colOff>692150</xdr:colOff>
      <xdr:row>36</xdr:row>
      <xdr:rowOff>137840</xdr:rowOff>
    </xdr:to>
    <xdr:sp macro="" textlink="">
      <xdr:nvSpPr>
        <xdr:cNvPr id="135" name="円/楕円 134"/>
        <xdr:cNvSpPr/>
      </xdr:nvSpPr>
      <xdr:spPr bwMode="auto">
        <a:xfrm>
          <a:off x="2857500" y="698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122617</xdr:rowOff>
    </xdr:from>
    <xdr:ext cx="762000" cy="259045"/>
    <xdr:sp macro="" textlink="">
      <xdr:nvSpPr>
        <xdr:cNvPr id="136" name="テキスト ボックス 135"/>
        <xdr:cNvSpPr txBox="1"/>
      </xdr:nvSpPr>
      <xdr:spPr>
        <a:xfrm>
          <a:off x="2527300" y="707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607,382
605,161
547.55
250,880,117
240,483,304
7,068,639
130,234,644
280,123,635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58966</xdr:rowOff>
    </xdr:from>
    <xdr:to>
      <xdr:col>6</xdr:col>
      <xdr:colOff>511175</xdr:colOff>
      <xdr:row>36</xdr:row>
      <xdr:rowOff>86627</xdr:rowOff>
    </xdr:to>
    <xdr:cxnSp macro="">
      <xdr:nvCxnSpPr>
        <xdr:cNvPr id="61" name="直線コネクタ 60"/>
        <xdr:cNvCxnSpPr/>
      </xdr:nvCxnSpPr>
      <xdr:spPr>
        <a:xfrm flipV="1">
          <a:off x="3797300" y="6231166"/>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86627</xdr:rowOff>
    </xdr:from>
    <xdr:to>
      <xdr:col>5</xdr:col>
      <xdr:colOff>358775</xdr:colOff>
      <xdr:row>36</xdr:row>
      <xdr:rowOff>98323</xdr:rowOff>
    </xdr:to>
    <xdr:cxnSp macro="">
      <xdr:nvCxnSpPr>
        <xdr:cNvPr id="64" name="直線コネクタ 63"/>
        <xdr:cNvCxnSpPr/>
      </xdr:nvCxnSpPr>
      <xdr:spPr>
        <a:xfrm flipV="1">
          <a:off x="2908300" y="6258827"/>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42964</xdr:rowOff>
    </xdr:from>
    <xdr:to>
      <xdr:col>4</xdr:col>
      <xdr:colOff>155575</xdr:colOff>
      <xdr:row>36</xdr:row>
      <xdr:rowOff>98323</xdr:rowOff>
    </xdr:to>
    <xdr:cxnSp macro="">
      <xdr:nvCxnSpPr>
        <xdr:cNvPr id="67" name="直線コネクタ 66"/>
        <xdr:cNvCxnSpPr/>
      </xdr:nvCxnSpPr>
      <xdr:spPr>
        <a:xfrm>
          <a:off x="2019300" y="6215164"/>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157797</xdr:rowOff>
    </xdr:from>
    <xdr:to>
      <xdr:col>2</xdr:col>
      <xdr:colOff>638175</xdr:colOff>
      <xdr:row>36</xdr:row>
      <xdr:rowOff>42964</xdr:rowOff>
    </xdr:to>
    <xdr:cxnSp macro="">
      <xdr:nvCxnSpPr>
        <xdr:cNvPr id="70" name="直線コネクタ 69"/>
        <xdr:cNvCxnSpPr/>
      </xdr:nvCxnSpPr>
      <xdr:spPr>
        <a:xfrm>
          <a:off x="1130300" y="615854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8166</xdr:rowOff>
    </xdr:from>
    <xdr:to>
      <xdr:col>6</xdr:col>
      <xdr:colOff>561975</xdr:colOff>
      <xdr:row>36</xdr:row>
      <xdr:rowOff>109766</xdr:rowOff>
    </xdr:to>
    <xdr:sp macro="" textlink="">
      <xdr:nvSpPr>
        <xdr:cNvPr id="80" name="円/楕円 79"/>
        <xdr:cNvSpPr/>
      </xdr:nvSpPr>
      <xdr:spPr>
        <a:xfrm>
          <a:off x="4584700" y="61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158043</xdr:rowOff>
    </xdr:from>
    <xdr:ext cx="534377" cy="259045"/>
    <xdr:sp macro="" textlink="">
      <xdr:nvSpPr>
        <xdr:cNvPr id="81" name="人件費該当値テキスト"/>
        <xdr:cNvSpPr txBox="1"/>
      </xdr:nvSpPr>
      <xdr:spPr>
        <a:xfrm>
          <a:off x="4686300" y="61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35827</xdr:rowOff>
    </xdr:from>
    <xdr:to>
      <xdr:col>5</xdr:col>
      <xdr:colOff>409575</xdr:colOff>
      <xdr:row>36</xdr:row>
      <xdr:rowOff>137427</xdr:rowOff>
    </xdr:to>
    <xdr:sp macro="" textlink="">
      <xdr:nvSpPr>
        <xdr:cNvPr id="82" name="円/楕円 81"/>
        <xdr:cNvSpPr/>
      </xdr:nvSpPr>
      <xdr:spPr>
        <a:xfrm>
          <a:off x="3746500" y="62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128554</xdr:rowOff>
    </xdr:from>
    <xdr:ext cx="534377" cy="259045"/>
    <xdr:sp macro="" textlink="">
      <xdr:nvSpPr>
        <xdr:cNvPr id="83" name="テキスト ボックス 82"/>
        <xdr:cNvSpPr txBox="1"/>
      </xdr:nvSpPr>
      <xdr:spPr>
        <a:xfrm>
          <a:off x="3530111" y="63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47523</xdr:rowOff>
    </xdr:from>
    <xdr:to>
      <xdr:col>4</xdr:col>
      <xdr:colOff>206375</xdr:colOff>
      <xdr:row>36</xdr:row>
      <xdr:rowOff>149123</xdr:rowOff>
    </xdr:to>
    <xdr:sp macro="" textlink="">
      <xdr:nvSpPr>
        <xdr:cNvPr id="84" name="円/楕円 83"/>
        <xdr:cNvSpPr/>
      </xdr:nvSpPr>
      <xdr:spPr>
        <a:xfrm>
          <a:off x="2857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140250</xdr:rowOff>
    </xdr:from>
    <xdr:ext cx="534377" cy="259045"/>
    <xdr:sp macro="" textlink="">
      <xdr:nvSpPr>
        <xdr:cNvPr id="85" name="テキスト ボックス 84"/>
        <xdr:cNvSpPr txBox="1"/>
      </xdr:nvSpPr>
      <xdr:spPr>
        <a:xfrm>
          <a:off x="2641111" y="63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163614</xdr:rowOff>
    </xdr:from>
    <xdr:to>
      <xdr:col>3</xdr:col>
      <xdr:colOff>3175</xdr:colOff>
      <xdr:row>36</xdr:row>
      <xdr:rowOff>93764</xdr:rowOff>
    </xdr:to>
    <xdr:sp macro="" textlink="">
      <xdr:nvSpPr>
        <xdr:cNvPr id="86" name="円/楕円 85"/>
        <xdr:cNvSpPr/>
      </xdr:nvSpPr>
      <xdr:spPr>
        <a:xfrm>
          <a:off x="1968500" y="61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84891</xdr:rowOff>
    </xdr:from>
    <xdr:ext cx="534377" cy="259045"/>
    <xdr:sp macro="" textlink="">
      <xdr:nvSpPr>
        <xdr:cNvPr id="87" name="テキスト ボックス 86"/>
        <xdr:cNvSpPr txBox="1"/>
      </xdr:nvSpPr>
      <xdr:spPr>
        <a:xfrm>
          <a:off x="1752111" y="62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106997</xdr:rowOff>
    </xdr:from>
    <xdr:to>
      <xdr:col>1</xdr:col>
      <xdr:colOff>485775</xdr:colOff>
      <xdr:row>36</xdr:row>
      <xdr:rowOff>37147</xdr:rowOff>
    </xdr:to>
    <xdr:sp macro="" textlink="">
      <xdr:nvSpPr>
        <xdr:cNvPr id="88" name="円/楕円 87"/>
        <xdr:cNvSpPr/>
      </xdr:nvSpPr>
      <xdr:spPr>
        <a:xfrm>
          <a:off x="10795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28274</xdr:rowOff>
    </xdr:from>
    <xdr:ext cx="534377" cy="259045"/>
    <xdr:sp macro="" textlink="">
      <xdr:nvSpPr>
        <xdr:cNvPr id="89" name="テキスト ボックス 88"/>
        <xdr:cNvSpPr txBox="1"/>
      </xdr:nvSpPr>
      <xdr:spPr>
        <a:xfrm>
          <a:off x="863111" y="62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43549</xdr:rowOff>
    </xdr:from>
    <xdr:to>
      <xdr:col>6</xdr:col>
      <xdr:colOff>511175</xdr:colOff>
      <xdr:row>58</xdr:row>
      <xdr:rowOff>68428</xdr:rowOff>
    </xdr:to>
    <xdr:cxnSp macro="">
      <xdr:nvCxnSpPr>
        <xdr:cNvPr id="119" name="直線コネクタ 118"/>
        <xdr:cNvCxnSpPr/>
      </xdr:nvCxnSpPr>
      <xdr:spPr>
        <a:xfrm flipV="1">
          <a:off x="3797300" y="9987649"/>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68428</xdr:rowOff>
    </xdr:from>
    <xdr:to>
      <xdr:col>5</xdr:col>
      <xdr:colOff>358775</xdr:colOff>
      <xdr:row>58</xdr:row>
      <xdr:rowOff>100508</xdr:rowOff>
    </xdr:to>
    <xdr:cxnSp macro="">
      <xdr:nvCxnSpPr>
        <xdr:cNvPr id="122" name="直線コネクタ 121"/>
        <xdr:cNvCxnSpPr/>
      </xdr:nvCxnSpPr>
      <xdr:spPr>
        <a:xfrm flipV="1">
          <a:off x="2908300" y="10012528"/>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100508</xdr:rowOff>
    </xdr:from>
    <xdr:to>
      <xdr:col>4</xdr:col>
      <xdr:colOff>155575</xdr:colOff>
      <xdr:row>58</xdr:row>
      <xdr:rowOff>104063</xdr:rowOff>
    </xdr:to>
    <xdr:cxnSp macro="">
      <xdr:nvCxnSpPr>
        <xdr:cNvPr id="125" name="直線コネクタ 124"/>
        <xdr:cNvCxnSpPr/>
      </xdr:nvCxnSpPr>
      <xdr:spPr>
        <a:xfrm flipV="1">
          <a:off x="2019300" y="10044608"/>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80239</xdr:rowOff>
    </xdr:from>
    <xdr:to>
      <xdr:col>2</xdr:col>
      <xdr:colOff>638175</xdr:colOff>
      <xdr:row>58</xdr:row>
      <xdr:rowOff>104063</xdr:rowOff>
    </xdr:to>
    <xdr:cxnSp macro="">
      <xdr:nvCxnSpPr>
        <xdr:cNvPr id="128" name="直線コネクタ 127"/>
        <xdr:cNvCxnSpPr/>
      </xdr:nvCxnSpPr>
      <xdr:spPr>
        <a:xfrm>
          <a:off x="1130300" y="10024339"/>
          <a:ext cx="889000" cy="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164199</xdr:rowOff>
    </xdr:from>
    <xdr:to>
      <xdr:col>6</xdr:col>
      <xdr:colOff>561975</xdr:colOff>
      <xdr:row>58</xdr:row>
      <xdr:rowOff>94349</xdr:rowOff>
    </xdr:to>
    <xdr:sp macro="" textlink="">
      <xdr:nvSpPr>
        <xdr:cNvPr id="138" name="円/楕円 137"/>
        <xdr:cNvSpPr/>
      </xdr:nvSpPr>
      <xdr:spPr>
        <a:xfrm>
          <a:off x="4584700" y="99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142626</xdr:rowOff>
    </xdr:from>
    <xdr:ext cx="534377" cy="259045"/>
    <xdr:sp macro="" textlink="">
      <xdr:nvSpPr>
        <xdr:cNvPr id="139" name="物件費該当値テキスト"/>
        <xdr:cNvSpPr txBox="1"/>
      </xdr:nvSpPr>
      <xdr:spPr>
        <a:xfrm>
          <a:off x="4686300" y="99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17628</xdr:rowOff>
    </xdr:from>
    <xdr:to>
      <xdr:col>5</xdr:col>
      <xdr:colOff>409575</xdr:colOff>
      <xdr:row>58</xdr:row>
      <xdr:rowOff>119228</xdr:rowOff>
    </xdr:to>
    <xdr:sp macro="" textlink="">
      <xdr:nvSpPr>
        <xdr:cNvPr id="140" name="円/楕円 139"/>
        <xdr:cNvSpPr/>
      </xdr:nvSpPr>
      <xdr:spPr>
        <a:xfrm>
          <a:off x="3746500" y="99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110355</xdr:rowOff>
    </xdr:from>
    <xdr:ext cx="534377" cy="259045"/>
    <xdr:sp macro="" textlink="">
      <xdr:nvSpPr>
        <xdr:cNvPr id="141" name="テキスト ボックス 140"/>
        <xdr:cNvSpPr txBox="1"/>
      </xdr:nvSpPr>
      <xdr:spPr>
        <a:xfrm>
          <a:off x="3530111" y="10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49708</xdr:rowOff>
    </xdr:from>
    <xdr:to>
      <xdr:col>4</xdr:col>
      <xdr:colOff>206375</xdr:colOff>
      <xdr:row>58</xdr:row>
      <xdr:rowOff>151308</xdr:rowOff>
    </xdr:to>
    <xdr:sp macro="" textlink="">
      <xdr:nvSpPr>
        <xdr:cNvPr id="142" name="円/楕円 141"/>
        <xdr:cNvSpPr/>
      </xdr:nvSpPr>
      <xdr:spPr>
        <a:xfrm>
          <a:off x="2857500" y="99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142435</xdr:rowOff>
    </xdr:from>
    <xdr:ext cx="534377" cy="259045"/>
    <xdr:sp macro="" textlink="">
      <xdr:nvSpPr>
        <xdr:cNvPr id="143" name="テキスト ボックス 142"/>
        <xdr:cNvSpPr txBox="1"/>
      </xdr:nvSpPr>
      <xdr:spPr>
        <a:xfrm>
          <a:off x="2641111" y="100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53263</xdr:rowOff>
    </xdr:from>
    <xdr:to>
      <xdr:col>3</xdr:col>
      <xdr:colOff>3175</xdr:colOff>
      <xdr:row>58</xdr:row>
      <xdr:rowOff>154863</xdr:rowOff>
    </xdr:to>
    <xdr:sp macro="" textlink="">
      <xdr:nvSpPr>
        <xdr:cNvPr id="144" name="円/楕円 143"/>
        <xdr:cNvSpPr/>
      </xdr:nvSpPr>
      <xdr:spPr>
        <a:xfrm>
          <a:off x="1968500" y="99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145990</xdr:rowOff>
    </xdr:from>
    <xdr:ext cx="534377" cy="259045"/>
    <xdr:sp macro="" textlink="">
      <xdr:nvSpPr>
        <xdr:cNvPr id="145" name="テキスト ボックス 144"/>
        <xdr:cNvSpPr txBox="1"/>
      </xdr:nvSpPr>
      <xdr:spPr>
        <a:xfrm>
          <a:off x="1752111" y="100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29439</xdr:rowOff>
    </xdr:from>
    <xdr:to>
      <xdr:col>1</xdr:col>
      <xdr:colOff>485775</xdr:colOff>
      <xdr:row>58</xdr:row>
      <xdr:rowOff>131039</xdr:rowOff>
    </xdr:to>
    <xdr:sp macro="" textlink="">
      <xdr:nvSpPr>
        <xdr:cNvPr id="146" name="円/楕円 145"/>
        <xdr:cNvSpPr/>
      </xdr:nvSpPr>
      <xdr:spPr>
        <a:xfrm>
          <a:off x="1079500" y="99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122166</xdr:rowOff>
    </xdr:from>
    <xdr:ext cx="534377" cy="259045"/>
    <xdr:sp macro="" textlink="">
      <xdr:nvSpPr>
        <xdr:cNvPr id="147" name="テキスト ボックス 146"/>
        <xdr:cNvSpPr txBox="1"/>
      </xdr:nvSpPr>
      <xdr:spPr>
        <a:xfrm>
          <a:off x="863111" y="100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86995</xdr:rowOff>
    </xdr:from>
    <xdr:to>
      <xdr:col>6</xdr:col>
      <xdr:colOff>511175</xdr:colOff>
      <xdr:row>76</xdr:row>
      <xdr:rowOff>93218</xdr:rowOff>
    </xdr:to>
    <xdr:cxnSp macro="">
      <xdr:nvCxnSpPr>
        <xdr:cNvPr id="176" name="直線コネクタ 175"/>
        <xdr:cNvCxnSpPr/>
      </xdr:nvCxnSpPr>
      <xdr:spPr>
        <a:xfrm>
          <a:off x="3797300" y="13117195"/>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86995</xdr:rowOff>
    </xdr:from>
    <xdr:to>
      <xdr:col>5</xdr:col>
      <xdr:colOff>358775</xdr:colOff>
      <xdr:row>76</xdr:row>
      <xdr:rowOff>88646</xdr:rowOff>
    </xdr:to>
    <xdr:cxnSp macro="">
      <xdr:nvCxnSpPr>
        <xdr:cNvPr id="179" name="直線コネクタ 178"/>
        <xdr:cNvCxnSpPr/>
      </xdr:nvCxnSpPr>
      <xdr:spPr>
        <a:xfrm flipV="1">
          <a:off x="2908300" y="1311719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68453</xdr:rowOff>
    </xdr:from>
    <xdr:to>
      <xdr:col>4</xdr:col>
      <xdr:colOff>155575</xdr:colOff>
      <xdr:row>76</xdr:row>
      <xdr:rowOff>88646</xdr:rowOff>
    </xdr:to>
    <xdr:cxnSp macro="">
      <xdr:nvCxnSpPr>
        <xdr:cNvPr id="182" name="直線コネクタ 181"/>
        <xdr:cNvCxnSpPr/>
      </xdr:nvCxnSpPr>
      <xdr:spPr>
        <a:xfrm>
          <a:off x="2019300" y="1309865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165988</xdr:rowOff>
    </xdr:from>
    <xdr:to>
      <xdr:col>2</xdr:col>
      <xdr:colOff>638175</xdr:colOff>
      <xdr:row>76</xdr:row>
      <xdr:rowOff>68453</xdr:rowOff>
    </xdr:to>
    <xdr:cxnSp macro="">
      <xdr:nvCxnSpPr>
        <xdr:cNvPr id="185" name="直線コネクタ 184"/>
        <xdr:cNvCxnSpPr/>
      </xdr:nvCxnSpPr>
      <xdr:spPr>
        <a:xfrm>
          <a:off x="1130300" y="13024738"/>
          <a:ext cx="8890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42418</xdr:rowOff>
    </xdr:from>
    <xdr:to>
      <xdr:col>6</xdr:col>
      <xdr:colOff>561975</xdr:colOff>
      <xdr:row>76</xdr:row>
      <xdr:rowOff>144018</xdr:rowOff>
    </xdr:to>
    <xdr:sp macro="" textlink="">
      <xdr:nvSpPr>
        <xdr:cNvPr id="195" name="円/楕円 194"/>
        <xdr:cNvSpPr/>
      </xdr:nvSpPr>
      <xdr:spPr>
        <a:xfrm>
          <a:off x="4584700" y="13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20845</xdr:rowOff>
    </xdr:from>
    <xdr:ext cx="469744" cy="259045"/>
    <xdr:sp macro="" textlink="">
      <xdr:nvSpPr>
        <xdr:cNvPr id="196" name="維持補修費該当値テキスト"/>
        <xdr:cNvSpPr txBox="1"/>
      </xdr:nvSpPr>
      <xdr:spPr>
        <a:xfrm>
          <a:off x="4686300" y="1305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36195</xdr:rowOff>
    </xdr:from>
    <xdr:to>
      <xdr:col>5</xdr:col>
      <xdr:colOff>409575</xdr:colOff>
      <xdr:row>76</xdr:row>
      <xdr:rowOff>137795</xdr:rowOff>
    </xdr:to>
    <xdr:sp macro="" textlink="">
      <xdr:nvSpPr>
        <xdr:cNvPr id="197" name="円/楕円 196"/>
        <xdr:cNvSpPr/>
      </xdr:nvSpPr>
      <xdr:spPr>
        <a:xfrm>
          <a:off x="3746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128922</xdr:rowOff>
    </xdr:from>
    <xdr:ext cx="469744" cy="259045"/>
    <xdr:sp macro="" textlink="">
      <xdr:nvSpPr>
        <xdr:cNvPr id="198" name="テキスト ボックス 197"/>
        <xdr:cNvSpPr txBox="1"/>
      </xdr:nvSpPr>
      <xdr:spPr>
        <a:xfrm>
          <a:off x="3562427" y="131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37846</xdr:rowOff>
    </xdr:from>
    <xdr:to>
      <xdr:col>4</xdr:col>
      <xdr:colOff>206375</xdr:colOff>
      <xdr:row>76</xdr:row>
      <xdr:rowOff>139446</xdr:rowOff>
    </xdr:to>
    <xdr:sp macro="" textlink="">
      <xdr:nvSpPr>
        <xdr:cNvPr id="199" name="円/楕円 198"/>
        <xdr:cNvSpPr/>
      </xdr:nvSpPr>
      <xdr:spPr>
        <a:xfrm>
          <a:off x="2857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130573</xdr:rowOff>
    </xdr:from>
    <xdr:ext cx="469744" cy="259045"/>
    <xdr:sp macro="" textlink="">
      <xdr:nvSpPr>
        <xdr:cNvPr id="200" name="テキスト ボックス 199"/>
        <xdr:cNvSpPr txBox="1"/>
      </xdr:nvSpPr>
      <xdr:spPr>
        <a:xfrm>
          <a:off x="2673427" y="131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17653</xdr:rowOff>
    </xdr:from>
    <xdr:to>
      <xdr:col>3</xdr:col>
      <xdr:colOff>3175</xdr:colOff>
      <xdr:row>76</xdr:row>
      <xdr:rowOff>119253</xdr:rowOff>
    </xdr:to>
    <xdr:sp macro="" textlink="">
      <xdr:nvSpPr>
        <xdr:cNvPr id="201" name="円/楕円 200"/>
        <xdr:cNvSpPr/>
      </xdr:nvSpPr>
      <xdr:spPr>
        <a:xfrm>
          <a:off x="1968500" y="130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110380</xdr:rowOff>
    </xdr:from>
    <xdr:ext cx="469744" cy="259045"/>
    <xdr:sp macro="" textlink="">
      <xdr:nvSpPr>
        <xdr:cNvPr id="202" name="テキスト ボックス 201"/>
        <xdr:cNvSpPr txBox="1"/>
      </xdr:nvSpPr>
      <xdr:spPr>
        <a:xfrm>
          <a:off x="1784427" y="131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115189</xdr:rowOff>
    </xdr:from>
    <xdr:to>
      <xdr:col>1</xdr:col>
      <xdr:colOff>485775</xdr:colOff>
      <xdr:row>76</xdr:row>
      <xdr:rowOff>45340</xdr:rowOff>
    </xdr:to>
    <xdr:sp macro="" textlink="">
      <xdr:nvSpPr>
        <xdr:cNvPr id="203" name="円/楕円 202"/>
        <xdr:cNvSpPr/>
      </xdr:nvSpPr>
      <xdr:spPr>
        <a:xfrm>
          <a:off x="1079500" y="1297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61866</xdr:rowOff>
    </xdr:from>
    <xdr:ext cx="469744" cy="259045"/>
    <xdr:sp macro="" textlink="">
      <xdr:nvSpPr>
        <xdr:cNvPr id="204" name="テキスト ボックス 203"/>
        <xdr:cNvSpPr txBox="1"/>
      </xdr:nvSpPr>
      <xdr:spPr>
        <a:xfrm>
          <a:off x="895427" y="1274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14466</xdr:rowOff>
    </xdr:from>
    <xdr:to>
      <xdr:col>6</xdr:col>
      <xdr:colOff>511175</xdr:colOff>
      <xdr:row>94</xdr:row>
      <xdr:rowOff>99327</xdr:rowOff>
    </xdr:to>
    <xdr:cxnSp macro="">
      <xdr:nvCxnSpPr>
        <xdr:cNvPr id="234" name="直線コネクタ 233"/>
        <xdr:cNvCxnSpPr/>
      </xdr:nvCxnSpPr>
      <xdr:spPr>
        <a:xfrm flipV="1">
          <a:off x="3797300" y="16130766"/>
          <a:ext cx="838200" cy="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99327</xdr:rowOff>
    </xdr:from>
    <xdr:to>
      <xdr:col>5</xdr:col>
      <xdr:colOff>358775</xdr:colOff>
      <xdr:row>95</xdr:row>
      <xdr:rowOff>37809</xdr:rowOff>
    </xdr:to>
    <xdr:cxnSp macro="">
      <xdr:nvCxnSpPr>
        <xdr:cNvPr id="237" name="直線コネクタ 236"/>
        <xdr:cNvCxnSpPr/>
      </xdr:nvCxnSpPr>
      <xdr:spPr>
        <a:xfrm flipV="1">
          <a:off x="2908300" y="16215627"/>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37809</xdr:rowOff>
    </xdr:from>
    <xdr:to>
      <xdr:col>4</xdr:col>
      <xdr:colOff>155575</xdr:colOff>
      <xdr:row>95</xdr:row>
      <xdr:rowOff>83058</xdr:rowOff>
    </xdr:to>
    <xdr:cxnSp macro="">
      <xdr:nvCxnSpPr>
        <xdr:cNvPr id="240" name="直線コネクタ 239"/>
        <xdr:cNvCxnSpPr/>
      </xdr:nvCxnSpPr>
      <xdr:spPr>
        <a:xfrm flipV="1">
          <a:off x="2019300" y="16325559"/>
          <a:ext cx="889000" cy="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83058</xdr:rowOff>
    </xdr:from>
    <xdr:to>
      <xdr:col>2</xdr:col>
      <xdr:colOff>638175</xdr:colOff>
      <xdr:row>95</xdr:row>
      <xdr:rowOff>116726</xdr:rowOff>
    </xdr:to>
    <xdr:cxnSp macro="">
      <xdr:nvCxnSpPr>
        <xdr:cNvPr id="243" name="直線コネクタ 242"/>
        <xdr:cNvCxnSpPr/>
      </xdr:nvCxnSpPr>
      <xdr:spPr>
        <a:xfrm flipV="1">
          <a:off x="1130300" y="16370808"/>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135116</xdr:rowOff>
    </xdr:from>
    <xdr:to>
      <xdr:col>6</xdr:col>
      <xdr:colOff>561975</xdr:colOff>
      <xdr:row>94</xdr:row>
      <xdr:rowOff>65266</xdr:rowOff>
    </xdr:to>
    <xdr:sp macro="" textlink="">
      <xdr:nvSpPr>
        <xdr:cNvPr id="253" name="円/楕円 252"/>
        <xdr:cNvSpPr/>
      </xdr:nvSpPr>
      <xdr:spPr>
        <a:xfrm>
          <a:off x="4584700" y="160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157993</xdr:rowOff>
    </xdr:from>
    <xdr:ext cx="599010" cy="259045"/>
    <xdr:sp macro="" textlink="">
      <xdr:nvSpPr>
        <xdr:cNvPr id="254" name="扶助費該当値テキスト"/>
        <xdr:cNvSpPr txBox="1"/>
      </xdr:nvSpPr>
      <xdr:spPr>
        <a:xfrm>
          <a:off x="4686300" y="1593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48527</xdr:rowOff>
    </xdr:from>
    <xdr:to>
      <xdr:col>5</xdr:col>
      <xdr:colOff>409575</xdr:colOff>
      <xdr:row>94</xdr:row>
      <xdr:rowOff>150127</xdr:rowOff>
    </xdr:to>
    <xdr:sp macro="" textlink="">
      <xdr:nvSpPr>
        <xdr:cNvPr id="255" name="円/楕円 254"/>
        <xdr:cNvSpPr/>
      </xdr:nvSpPr>
      <xdr:spPr>
        <a:xfrm>
          <a:off x="3746500" y="161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166654</xdr:rowOff>
    </xdr:from>
    <xdr:ext cx="599010" cy="259045"/>
    <xdr:sp macro="" textlink="">
      <xdr:nvSpPr>
        <xdr:cNvPr id="256" name="テキスト ボックス 255"/>
        <xdr:cNvSpPr txBox="1"/>
      </xdr:nvSpPr>
      <xdr:spPr>
        <a:xfrm>
          <a:off x="3497794" y="159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158459</xdr:rowOff>
    </xdr:from>
    <xdr:to>
      <xdr:col>4</xdr:col>
      <xdr:colOff>206375</xdr:colOff>
      <xdr:row>95</xdr:row>
      <xdr:rowOff>88609</xdr:rowOff>
    </xdr:to>
    <xdr:sp macro="" textlink="">
      <xdr:nvSpPr>
        <xdr:cNvPr id="257" name="円/楕円 256"/>
        <xdr:cNvSpPr/>
      </xdr:nvSpPr>
      <xdr:spPr>
        <a:xfrm>
          <a:off x="2857500" y="162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105136</xdr:rowOff>
    </xdr:from>
    <xdr:ext cx="599010" cy="259045"/>
    <xdr:sp macro="" textlink="">
      <xdr:nvSpPr>
        <xdr:cNvPr id="258" name="テキスト ボックス 257"/>
        <xdr:cNvSpPr txBox="1"/>
      </xdr:nvSpPr>
      <xdr:spPr>
        <a:xfrm>
          <a:off x="2608794" y="1604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114,523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32258</xdr:rowOff>
    </xdr:from>
    <xdr:to>
      <xdr:col>3</xdr:col>
      <xdr:colOff>3175</xdr:colOff>
      <xdr:row>95</xdr:row>
      <xdr:rowOff>133858</xdr:rowOff>
    </xdr:to>
    <xdr:sp macro="" textlink="">
      <xdr:nvSpPr>
        <xdr:cNvPr id="259" name="円/楕円 258"/>
        <xdr:cNvSpPr/>
      </xdr:nvSpPr>
      <xdr:spPr>
        <a:xfrm>
          <a:off x="1968500" y="163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150385</xdr:rowOff>
    </xdr:from>
    <xdr:ext cx="599010" cy="259045"/>
    <xdr:sp macro="" textlink="">
      <xdr:nvSpPr>
        <xdr:cNvPr id="260" name="テキスト ボックス 259"/>
        <xdr:cNvSpPr txBox="1"/>
      </xdr:nvSpPr>
      <xdr:spPr>
        <a:xfrm>
          <a:off x="1719794" y="1609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65926</xdr:rowOff>
    </xdr:from>
    <xdr:to>
      <xdr:col>1</xdr:col>
      <xdr:colOff>485775</xdr:colOff>
      <xdr:row>95</xdr:row>
      <xdr:rowOff>167526</xdr:rowOff>
    </xdr:to>
    <xdr:sp macro="" textlink="">
      <xdr:nvSpPr>
        <xdr:cNvPr id="261" name="円/楕円 260"/>
        <xdr:cNvSpPr/>
      </xdr:nvSpPr>
      <xdr:spPr>
        <a:xfrm>
          <a:off x="1079500" y="163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12603</xdr:rowOff>
    </xdr:from>
    <xdr:ext cx="599010" cy="259045"/>
    <xdr:sp macro="" textlink="">
      <xdr:nvSpPr>
        <xdr:cNvPr id="262" name="テキスト ボックス 261"/>
        <xdr:cNvSpPr txBox="1"/>
      </xdr:nvSpPr>
      <xdr:spPr>
        <a:xfrm>
          <a:off x="830794" y="1612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106629</xdr:rowOff>
    </xdr:from>
    <xdr:to>
      <xdr:col>15</xdr:col>
      <xdr:colOff>180975</xdr:colOff>
      <xdr:row>37</xdr:row>
      <xdr:rowOff>142824</xdr:rowOff>
    </xdr:to>
    <xdr:cxnSp macro="">
      <xdr:nvCxnSpPr>
        <xdr:cNvPr id="292" name="直線コネクタ 291"/>
        <xdr:cNvCxnSpPr/>
      </xdr:nvCxnSpPr>
      <xdr:spPr>
        <a:xfrm flipV="1">
          <a:off x="9639300" y="645027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139357</xdr:rowOff>
    </xdr:from>
    <xdr:to>
      <xdr:col>14</xdr:col>
      <xdr:colOff>28575</xdr:colOff>
      <xdr:row>37</xdr:row>
      <xdr:rowOff>142824</xdr:rowOff>
    </xdr:to>
    <xdr:cxnSp macro="">
      <xdr:nvCxnSpPr>
        <xdr:cNvPr id="295" name="直線コネクタ 294"/>
        <xdr:cNvCxnSpPr/>
      </xdr:nvCxnSpPr>
      <xdr:spPr>
        <a:xfrm>
          <a:off x="8750300" y="6483007"/>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139357</xdr:rowOff>
    </xdr:from>
    <xdr:to>
      <xdr:col>12</xdr:col>
      <xdr:colOff>511175</xdr:colOff>
      <xdr:row>38</xdr:row>
      <xdr:rowOff>24295</xdr:rowOff>
    </xdr:to>
    <xdr:cxnSp macro="">
      <xdr:nvCxnSpPr>
        <xdr:cNvPr id="298" name="直線コネクタ 297"/>
        <xdr:cNvCxnSpPr/>
      </xdr:nvCxnSpPr>
      <xdr:spPr>
        <a:xfrm flipV="1">
          <a:off x="7861300" y="6483007"/>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15494</xdr:rowOff>
    </xdr:from>
    <xdr:to>
      <xdr:col>11</xdr:col>
      <xdr:colOff>307975</xdr:colOff>
      <xdr:row>38</xdr:row>
      <xdr:rowOff>24295</xdr:rowOff>
    </xdr:to>
    <xdr:cxnSp macro="">
      <xdr:nvCxnSpPr>
        <xdr:cNvPr id="301" name="直線コネクタ 300"/>
        <xdr:cNvCxnSpPr/>
      </xdr:nvCxnSpPr>
      <xdr:spPr>
        <a:xfrm>
          <a:off x="6972300" y="653059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55829</xdr:rowOff>
    </xdr:from>
    <xdr:to>
      <xdr:col>15</xdr:col>
      <xdr:colOff>231775</xdr:colOff>
      <xdr:row>37</xdr:row>
      <xdr:rowOff>157429</xdr:rowOff>
    </xdr:to>
    <xdr:sp macro="" textlink="">
      <xdr:nvSpPr>
        <xdr:cNvPr id="311" name="円/楕円 310"/>
        <xdr:cNvSpPr/>
      </xdr:nvSpPr>
      <xdr:spPr>
        <a:xfrm>
          <a:off x="10426700" y="639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142206</xdr:rowOff>
    </xdr:from>
    <xdr:ext cx="534377" cy="259045"/>
    <xdr:sp macro="" textlink="">
      <xdr:nvSpPr>
        <xdr:cNvPr id="312" name="補助費等該当値テキスト"/>
        <xdr:cNvSpPr txBox="1"/>
      </xdr:nvSpPr>
      <xdr:spPr>
        <a:xfrm>
          <a:off x="10528300" y="63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92024</xdr:rowOff>
    </xdr:from>
    <xdr:to>
      <xdr:col>14</xdr:col>
      <xdr:colOff>79375</xdr:colOff>
      <xdr:row>38</xdr:row>
      <xdr:rowOff>22174</xdr:rowOff>
    </xdr:to>
    <xdr:sp macro="" textlink="">
      <xdr:nvSpPr>
        <xdr:cNvPr id="313" name="円/楕円 312"/>
        <xdr:cNvSpPr/>
      </xdr:nvSpPr>
      <xdr:spPr>
        <a:xfrm>
          <a:off x="9588500" y="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13301</xdr:rowOff>
    </xdr:from>
    <xdr:ext cx="534377" cy="259045"/>
    <xdr:sp macro="" textlink="">
      <xdr:nvSpPr>
        <xdr:cNvPr id="314" name="テキスト ボックス 313"/>
        <xdr:cNvSpPr txBox="1"/>
      </xdr:nvSpPr>
      <xdr:spPr>
        <a:xfrm>
          <a:off x="9372111" y="65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88557</xdr:rowOff>
    </xdr:from>
    <xdr:to>
      <xdr:col>12</xdr:col>
      <xdr:colOff>561975</xdr:colOff>
      <xdr:row>38</xdr:row>
      <xdr:rowOff>18707</xdr:rowOff>
    </xdr:to>
    <xdr:sp macro="" textlink="">
      <xdr:nvSpPr>
        <xdr:cNvPr id="315" name="円/楕円 314"/>
        <xdr:cNvSpPr/>
      </xdr:nvSpPr>
      <xdr:spPr>
        <a:xfrm>
          <a:off x="8699500" y="64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9834</xdr:rowOff>
    </xdr:from>
    <xdr:ext cx="534377" cy="259045"/>
    <xdr:sp macro="" textlink="">
      <xdr:nvSpPr>
        <xdr:cNvPr id="316" name="テキスト ボックス 315"/>
        <xdr:cNvSpPr txBox="1"/>
      </xdr:nvSpPr>
      <xdr:spPr>
        <a:xfrm>
          <a:off x="8483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144945</xdr:rowOff>
    </xdr:from>
    <xdr:to>
      <xdr:col>11</xdr:col>
      <xdr:colOff>358775</xdr:colOff>
      <xdr:row>38</xdr:row>
      <xdr:rowOff>75095</xdr:rowOff>
    </xdr:to>
    <xdr:sp macro="" textlink="">
      <xdr:nvSpPr>
        <xdr:cNvPr id="317" name="円/楕円 316"/>
        <xdr:cNvSpPr/>
      </xdr:nvSpPr>
      <xdr:spPr>
        <a:xfrm>
          <a:off x="7810500" y="648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66222</xdr:rowOff>
    </xdr:from>
    <xdr:ext cx="534377" cy="259045"/>
    <xdr:sp macro="" textlink="">
      <xdr:nvSpPr>
        <xdr:cNvPr id="318" name="テキスト ボックス 317"/>
        <xdr:cNvSpPr txBox="1"/>
      </xdr:nvSpPr>
      <xdr:spPr>
        <a:xfrm>
          <a:off x="7594111" y="65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136144</xdr:rowOff>
    </xdr:from>
    <xdr:to>
      <xdr:col>10</xdr:col>
      <xdr:colOff>155575</xdr:colOff>
      <xdr:row>38</xdr:row>
      <xdr:rowOff>66294</xdr:rowOff>
    </xdr:to>
    <xdr:sp macro="" textlink="">
      <xdr:nvSpPr>
        <xdr:cNvPr id="319" name="円/楕円 318"/>
        <xdr:cNvSpPr/>
      </xdr:nvSpPr>
      <xdr:spPr>
        <a:xfrm>
          <a:off x="6921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57421</xdr:rowOff>
    </xdr:from>
    <xdr:ext cx="534377" cy="259045"/>
    <xdr:sp macro="" textlink="">
      <xdr:nvSpPr>
        <xdr:cNvPr id="320" name="テキスト ボックス 319"/>
        <xdr:cNvSpPr txBox="1"/>
      </xdr:nvSpPr>
      <xdr:spPr>
        <a:xfrm>
          <a:off x="6705111" y="65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139586</xdr:rowOff>
    </xdr:from>
    <xdr:to>
      <xdr:col>15</xdr:col>
      <xdr:colOff>180975</xdr:colOff>
      <xdr:row>55</xdr:row>
      <xdr:rowOff>106325</xdr:rowOff>
    </xdr:to>
    <xdr:cxnSp macro="">
      <xdr:nvCxnSpPr>
        <xdr:cNvPr id="352" name="直線コネクタ 351"/>
        <xdr:cNvCxnSpPr/>
      </xdr:nvCxnSpPr>
      <xdr:spPr>
        <a:xfrm>
          <a:off x="9639300" y="9397886"/>
          <a:ext cx="838200" cy="1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139586</xdr:rowOff>
    </xdr:from>
    <xdr:to>
      <xdr:col>14</xdr:col>
      <xdr:colOff>28575</xdr:colOff>
      <xdr:row>55</xdr:row>
      <xdr:rowOff>85407</xdr:rowOff>
    </xdr:to>
    <xdr:cxnSp macro="">
      <xdr:nvCxnSpPr>
        <xdr:cNvPr id="355" name="直線コネクタ 354"/>
        <xdr:cNvCxnSpPr/>
      </xdr:nvCxnSpPr>
      <xdr:spPr>
        <a:xfrm flipV="1">
          <a:off x="8750300" y="9397886"/>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58057</xdr:rowOff>
    </xdr:from>
    <xdr:to>
      <xdr:col>12</xdr:col>
      <xdr:colOff>511175</xdr:colOff>
      <xdr:row>55</xdr:row>
      <xdr:rowOff>85407</xdr:rowOff>
    </xdr:to>
    <xdr:cxnSp macro="">
      <xdr:nvCxnSpPr>
        <xdr:cNvPr id="358" name="直線コネクタ 357"/>
        <xdr:cNvCxnSpPr/>
      </xdr:nvCxnSpPr>
      <xdr:spPr>
        <a:xfrm>
          <a:off x="7861300" y="9487807"/>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60" name="テキスト ボックス 359"/>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48897</xdr:rowOff>
    </xdr:from>
    <xdr:to>
      <xdr:col>11</xdr:col>
      <xdr:colOff>307975</xdr:colOff>
      <xdr:row>55</xdr:row>
      <xdr:rowOff>58057</xdr:rowOff>
    </xdr:to>
    <xdr:cxnSp macro="">
      <xdr:nvCxnSpPr>
        <xdr:cNvPr id="361" name="直線コネクタ 360"/>
        <xdr:cNvCxnSpPr/>
      </xdr:nvCxnSpPr>
      <xdr:spPr>
        <a:xfrm>
          <a:off x="6972300" y="9478647"/>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55525</xdr:rowOff>
    </xdr:from>
    <xdr:to>
      <xdr:col>15</xdr:col>
      <xdr:colOff>231775</xdr:colOff>
      <xdr:row>55</xdr:row>
      <xdr:rowOff>157125</xdr:rowOff>
    </xdr:to>
    <xdr:sp macro="" textlink="">
      <xdr:nvSpPr>
        <xdr:cNvPr id="371" name="円/楕円 370"/>
        <xdr:cNvSpPr/>
      </xdr:nvSpPr>
      <xdr:spPr>
        <a:xfrm>
          <a:off x="10426700" y="9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78402</xdr:rowOff>
    </xdr:from>
    <xdr:ext cx="534377" cy="259045"/>
    <xdr:sp macro="" textlink="">
      <xdr:nvSpPr>
        <xdr:cNvPr id="372" name="普通建設事業費該当値テキスト"/>
        <xdr:cNvSpPr txBox="1"/>
      </xdr:nvSpPr>
      <xdr:spPr>
        <a:xfrm>
          <a:off x="10528300" y="93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61,544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88786</xdr:rowOff>
    </xdr:from>
    <xdr:to>
      <xdr:col>14</xdr:col>
      <xdr:colOff>79375</xdr:colOff>
      <xdr:row>55</xdr:row>
      <xdr:rowOff>18936</xdr:rowOff>
    </xdr:to>
    <xdr:sp macro="" textlink="">
      <xdr:nvSpPr>
        <xdr:cNvPr id="373" name="円/楕円 372"/>
        <xdr:cNvSpPr/>
      </xdr:nvSpPr>
      <xdr:spPr>
        <a:xfrm>
          <a:off x="9588500" y="93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35463</xdr:rowOff>
    </xdr:from>
    <xdr:ext cx="534377" cy="259045"/>
    <xdr:sp macro="" textlink="">
      <xdr:nvSpPr>
        <xdr:cNvPr id="374" name="テキスト ボックス 373"/>
        <xdr:cNvSpPr txBox="1"/>
      </xdr:nvSpPr>
      <xdr:spPr>
        <a:xfrm>
          <a:off x="9372111" y="912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70,007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34607</xdr:rowOff>
    </xdr:from>
    <xdr:to>
      <xdr:col>12</xdr:col>
      <xdr:colOff>561975</xdr:colOff>
      <xdr:row>55</xdr:row>
      <xdr:rowOff>136207</xdr:rowOff>
    </xdr:to>
    <xdr:sp macro="" textlink="">
      <xdr:nvSpPr>
        <xdr:cNvPr id="375" name="円/楕円 374"/>
        <xdr:cNvSpPr/>
      </xdr:nvSpPr>
      <xdr:spPr>
        <a:xfrm>
          <a:off x="8699500" y="94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152734</xdr:rowOff>
    </xdr:from>
    <xdr:ext cx="534377" cy="259045"/>
    <xdr:sp macro="" textlink="">
      <xdr:nvSpPr>
        <xdr:cNvPr id="376" name="テキスト ボックス 375"/>
        <xdr:cNvSpPr txBox="1"/>
      </xdr:nvSpPr>
      <xdr:spPr>
        <a:xfrm>
          <a:off x="8483111" y="92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7257</xdr:rowOff>
    </xdr:from>
    <xdr:to>
      <xdr:col>11</xdr:col>
      <xdr:colOff>358775</xdr:colOff>
      <xdr:row>55</xdr:row>
      <xdr:rowOff>108857</xdr:rowOff>
    </xdr:to>
    <xdr:sp macro="" textlink="">
      <xdr:nvSpPr>
        <xdr:cNvPr id="377" name="円/楕円 376"/>
        <xdr:cNvSpPr/>
      </xdr:nvSpPr>
      <xdr:spPr>
        <a:xfrm>
          <a:off x="7810500" y="94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125384</xdr:rowOff>
    </xdr:from>
    <xdr:ext cx="534377" cy="259045"/>
    <xdr:sp macro="" textlink="">
      <xdr:nvSpPr>
        <xdr:cNvPr id="378" name="テキスト ボックス 377"/>
        <xdr:cNvSpPr txBox="1"/>
      </xdr:nvSpPr>
      <xdr:spPr>
        <a:xfrm>
          <a:off x="7594111" y="92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169547</xdr:rowOff>
    </xdr:from>
    <xdr:to>
      <xdr:col>10</xdr:col>
      <xdr:colOff>155575</xdr:colOff>
      <xdr:row>55</xdr:row>
      <xdr:rowOff>99697</xdr:rowOff>
    </xdr:to>
    <xdr:sp macro="" textlink="">
      <xdr:nvSpPr>
        <xdr:cNvPr id="379" name="円/楕円 378"/>
        <xdr:cNvSpPr/>
      </xdr:nvSpPr>
      <xdr:spPr>
        <a:xfrm>
          <a:off x="6921500" y="9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116224</xdr:rowOff>
    </xdr:from>
    <xdr:ext cx="534377" cy="259045"/>
    <xdr:sp macro="" textlink="">
      <xdr:nvSpPr>
        <xdr:cNvPr id="380" name="テキスト ボックス 379"/>
        <xdr:cNvSpPr txBox="1"/>
      </xdr:nvSpPr>
      <xdr:spPr>
        <a:xfrm>
          <a:off x="6705111" y="920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141088</xdr:rowOff>
    </xdr:from>
    <xdr:to>
      <xdr:col>15</xdr:col>
      <xdr:colOff>180975</xdr:colOff>
      <xdr:row>76</xdr:row>
      <xdr:rowOff>55722</xdr:rowOff>
    </xdr:to>
    <xdr:cxnSp macro="">
      <xdr:nvCxnSpPr>
        <xdr:cNvPr id="411" name="直線コネクタ 410"/>
        <xdr:cNvCxnSpPr/>
      </xdr:nvCxnSpPr>
      <xdr:spPr>
        <a:xfrm>
          <a:off x="9639300" y="12999838"/>
          <a:ext cx="838200" cy="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4922</xdr:rowOff>
    </xdr:from>
    <xdr:to>
      <xdr:col>15</xdr:col>
      <xdr:colOff>231775</xdr:colOff>
      <xdr:row>76</xdr:row>
      <xdr:rowOff>106522</xdr:rowOff>
    </xdr:to>
    <xdr:sp macro="" textlink="">
      <xdr:nvSpPr>
        <xdr:cNvPr id="421" name="円/楕円 420"/>
        <xdr:cNvSpPr/>
      </xdr:nvSpPr>
      <xdr:spPr>
        <a:xfrm>
          <a:off x="10426700" y="130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27799</xdr:rowOff>
    </xdr:from>
    <xdr:ext cx="534377" cy="259045"/>
    <xdr:sp macro="" textlink="">
      <xdr:nvSpPr>
        <xdr:cNvPr id="422" name="普通建設事業費 （ うち新規整備　）該当値テキスト"/>
        <xdr:cNvSpPr txBox="1"/>
      </xdr:nvSpPr>
      <xdr:spPr>
        <a:xfrm>
          <a:off x="10528300" y="128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34,143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90288</xdr:rowOff>
    </xdr:from>
    <xdr:to>
      <xdr:col>14</xdr:col>
      <xdr:colOff>79375</xdr:colOff>
      <xdr:row>76</xdr:row>
      <xdr:rowOff>20439</xdr:rowOff>
    </xdr:to>
    <xdr:sp macro="" textlink="">
      <xdr:nvSpPr>
        <xdr:cNvPr id="423" name="円/楕円 422"/>
        <xdr:cNvSpPr/>
      </xdr:nvSpPr>
      <xdr:spPr>
        <a:xfrm>
          <a:off x="9588500" y="12949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36965</xdr:rowOff>
    </xdr:from>
    <xdr:ext cx="534377" cy="259045"/>
    <xdr:sp macro="" textlink="">
      <xdr:nvSpPr>
        <xdr:cNvPr id="424" name="テキスト ボックス 423"/>
        <xdr:cNvSpPr txBox="1"/>
      </xdr:nvSpPr>
      <xdr:spPr>
        <a:xfrm>
          <a:off x="9372111" y="127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119486</xdr:rowOff>
    </xdr:from>
    <xdr:to>
      <xdr:col>15</xdr:col>
      <xdr:colOff>180975</xdr:colOff>
      <xdr:row>96</xdr:row>
      <xdr:rowOff>5414</xdr:rowOff>
    </xdr:to>
    <xdr:cxnSp macro="">
      <xdr:nvCxnSpPr>
        <xdr:cNvPr id="455" name="直線コネクタ 454"/>
        <xdr:cNvCxnSpPr/>
      </xdr:nvCxnSpPr>
      <xdr:spPr>
        <a:xfrm flipV="1">
          <a:off x="9639300" y="16407236"/>
          <a:ext cx="8382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68686</xdr:rowOff>
    </xdr:from>
    <xdr:to>
      <xdr:col>15</xdr:col>
      <xdr:colOff>231775</xdr:colOff>
      <xdr:row>95</xdr:row>
      <xdr:rowOff>170286</xdr:rowOff>
    </xdr:to>
    <xdr:sp macro="" textlink="">
      <xdr:nvSpPr>
        <xdr:cNvPr id="465" name="円/楕円 464"/>
        <xdr:cNvSpPr/>
      </xdr:nvSpPr>
      <xdr:spPr>
        <a:xfrm>
          <a:off x="10426700" y="163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47113</xdr:rowOff>
    </xdr:from>
    <xdr:ext cx="534377" cy="259045"/>
    <xdr:sp macro="" textlink="">
      <xdr:nvSpPr>
        <xdr:cNvPr id="466" name="普通建設事業費 （ うち更新整備　）該当値テキスト"/>
        <xdr:cNvSpPr txBox="1"/>
      </xdr:nvSpPr>
      <xdr:spPr>
        <a:xfrm>
          <a:off x="10528300" y="163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126064</xdr:rowOff>
    </xdr:from>
    <xdr:to>
      <xdr:col>14</xdr:col>
      <xdr:colOff>79375</xdr:colOff>
      <xdr:row>96</xdr:row>
      <xdr:rowOff>56214</xdr:rowOff>
    </xdr:to>
    <xdr:sp macro="" textlink="">
      <xdr:nvSpPr>
        <xdr:cNvPr id="467" name="円/楕円 466"/>
        <xdr:cNvSpPr/>
      </xdr:nvSpPr>
      <xdr:spPr>
        <a:xfrm>
          <a:off x="9588500" y="164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47341</xdr:rowOff>
    </xdr:from>
    <xdr:ext cx="534377" cy="259045"/>
    <xdr:sp macro="" textlink="">
      <xdr:nvSpPr>
        <xdr:cNvPr id="468" name="テキスト ボックス 467"/>
        <xdr:cNvSpPr txBox="1"/>
      </xdr:nvSpPr>
      <xdr:spPr>
        <a:xfrm>
          <a:off x="9372111" y="1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156502</xdr:rowOff>
    </xdr:from>
    <xdr:to>
      <xdr:col>23</xdr:col>
      <xdr:colOff>517525</xdr:colOff>
      <xdr:row>39</xdr:row>
      <xdr:rowOff>10960</xdr:rowOff>
    </xdr:to>
    <xdr:cxnSp macro="">
      <xdr:nvCxnSpPr>
        <xdr:cNvPr id="497" name="直線コネクタ 496"/>
        <xdr:cNvCxnSpPr/>
      </xdr:nvCxnSpPr>
      <xdr:spPr>
        <a:xfrm flipV="1">
          <a:off x="15481300" y="6671602"/>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104360</xdr:rowOff>
    </xdr:from>
    <xdr:ext cx="469744" cy="259045"/>
    <xdr:sp macro="" textlink="">
      <xdr:nvSpPr>
        <xdr:cNvPr id="498" name="災害復旧事業費平均値テキスト"/>
        <xdr:cNvSpPr txBox="1"/>
      </xdr:nvSpPr>
      <xdr:spPr>
        <a:xfrm>
          <a:off x="16370300" y="661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1054</xdr:rowOff>
    </xdr:from>
    <xdr:to>
      <xdr:col>22</xdr:col>
      <xdr:colOff>365125</xdr:colOff>
      <xdr:row>39</xdr:row>
      <xdr:rowOff>10960</xdr:rowOff>
    </xdr:to>
    <xdr:cxnSp macro="">
      <xdr:nvCxnSpPr>
        <xdr:cNvPr id="500" name="直線コネクタ 499"/>
        <xdr:cNvCxnSpPr/>
      </xdr:nvCxnSpPr>
      <xdr:spPr>
        <a:xfrm>
          <a:off x="14592300" y="668760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166789</xdr:rowOff>
    </xdr:from>
    <xdr:to>
      <xdr:col>21</xdr:col>
      <xdr:colOff>161925</xdr:colOff>
      <xdr:row>39</xdr:row>
      <xdr:rowOff>1054</xdr:rowOff>
    </xdr:to>
    <xdr:cxnSp macro="">
      <xdr:nvCxnSpPr>
        <xdr:cNvPr id="503" name="直線コネクタ 502"/>
        <xdr:cNvCxnSpPr/>
      </xdr:nvCxnSpPr>
      <xdr:spPr>
        <a:xfrm>
          <a:off x="13703300" y="668188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48544</xdr:rowOff>
    </xdr:from>
    <xdr:ext cx="378565" cy="259045"/>
    <xdr:sp macro="" textlink="">
      <xdr:nvSpPr>
        <xdr:cNvPr id="505" name="テキスト ボックス 504"/>
        <xdr:cNvSpPr txBox="1"/>
      </xdr:nvSpPr>
      <xdr:spPr>
        <a:xfrm>
          <a:off x="14403017" y="673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166789</xdr:rowOff>
    </xdr:from>
    <xdr:to>
      <xdr:col>19</xdr:col>
      <xdr:colOff>644525</xdr:colOff>
      <xdr:row>39</xdr:row>
      <xdr:rowOff>10084</xdr:rowOff>
    </xdr:to>
    <xdr:cxnSp macro="">
      <xdr:nvCxnSpPr>
        <xdr:cNvPr id="506" name="直線コネクタ 505"/>
        <xdr:cNvCxnSpPr/>
      </xdr:nvCxnSpPr>
      <xdr:spPr>
        <a:xfrm flipV="1">
          <a:off x="12814300" y="6681889"/>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105702</xdr:rowOff>
    </xdr:from>
    <xdr:to>
      <xdr:col>23</xdr:col>
      <xdr:colOff>568325</xdr:colOff>
      <xdr:row>39</xdr:row>
      <xdr:rowOff>35852</xdr:rowOff>
    </xdr:to>
    <xdr:sp macro="" textlink="">
      <xdr:nvSpPr>
        <xdr:cNvPr id="516" name="円/楕円 515"/>
        <xdr:cNvSpPr/>
      </xdr:nvSpPr>
      <xdr:spPr>
        <a:xfrm>
          <a:off x="16268700" y="6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65079</xdr:rowOff>
    </xdr:from>
    <xdr:ext cx="469744" cy="259045"/>
    <xdr:sp macro="" textlink="">
      <xdr:nvSpPr>
        <xdr:cNvPr id="517" name="災害復旧事業費該当値テキスト"/>
        <xdr:cNvSpPr txBox="1"/>
      </xdr:nvSpPr>
      <xdr:spPr>
        <a:xfrm>
          <a:off x="16370300" y="64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131610</xdr:rowOff>
    </xdr:from>
    <xdr:to>
      <xdr:col>22</xdr:col>
      <xdr:colOff>415925</xdr:colOff>
      <xdr:row>39</xdr:row>
      <xdr:rowOff>61760</xdr:rowOff>
    </xdr:to>
    <xdr:sp macro="" textlink="">
      <xdr:nvSpPr>
        <xdr:cNvPr id="518" name="円/楕円 517"/>
        <xdr:cNvSpPr/>
      </xdr:nvSpPr>
      <xdr:spPr>
        <a:xfrm>
          <a:off x="15430500" y="66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52887</xdr:rowOff>
    </xdr:from>
    <xdr:ext cx="378565" cy="259045"/>
    <xdr:sp macro="" textlink="">
      <xdr:nvSpPr>
        <xdr:cNvPr id="519" name="テキスト ボックス 518"/>
        <xdr:cNvSpPr txBox="1"/>
      </xdr:nvSpPr>
      <xdr:spPr>
        <a:xfrm>
          <a:off x="15292017" y="6739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121704</xdr:rowOff>
    </xdr:from>
    <xdr:to>
      <xdr:col>21</xdr:col>
      <xdr:colOff>212725</xdr:colOff>
      <xdr:row>39</xdr:row>
      <xdr:rowOff>51854</xdr:rowOff>
    </xdr:to>
    <xdr:sp macro="" textlink="">
      <xdr:nvSpPr>
        <xdr:cNvPr id="520" name="円/楕円 519"/>
        <xdr:cNvSpPr/>
      </xdr:nvSpPr>
      <xdr:spPr>
        <a:xfrm>
          <a:off x="14541500" y="66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68381</xdr:rowOff>
    </xdr:from>
    <xdr:ext cx="469744" cy="259045"/>
    <xdr:sp macro="" textlink="">
      <xdr:nvSpPr>
        <xdr:cNvPr id="521" name="テキスト ボックス 520"/>
        <xdr:cNvSpPr txBox="1"/>
      </xdr:nvSpPr>
      <xdr:spPr>
        <a:xfrm>
          <a:off x="14357427"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115989</xdr:rowOff>
    </xdr:from>
    <xdr:to>
      <xdr:col>20</xdr:col>
      <xdr:colOff>9525</xdr:colOff>
      <xdr:row>39</xdr:row>
      <xdr:rowOff>46139</xdr:rowOff>
    </xdr:to>
    <xdr:sp macro="" textlink="">
      <xdr:nvSpPr>
        <xdr:cNvPr id="522" name="円/楕円 521"/>
        <xdr:cNvSpPr/>
      </xdr:nvSpPr>
      <xdr:spPr>
        <a:xfrm>
          <a:off x="13652500" y="66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37266</xdr:rowOff>
    </xdr:from>
    <xdr:ext cx="469744" cy="259045"/>
    <xdr:sp macro="" textlink="">
      <xdr:nvSpPr>
        <xdr:cNvPr id="523" name="テキスト ボックス 522"/>
        <xdr:cNvSpPr txBox="1"/>
      </xdr:nvSpPr>
      <xdr:spPr>
        <a:xfrm>
          <a:off x="13468427" y="67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130734</xdr:rowOff>
    </xdr:from>
    <xdr:to>
      <xdr:col>18</xdr:col>
      <xdr:colOff>492125</xdr:colOff>
      <xdr:row>39</xdr:row>
      <xdr:rowOff>60884</xdr:rowOff>
    </xdr:to>
    <xdr:sp macro="" textlink="">
      <xdr:nvSpPr>
        <xdr:cNvPr id="524" name="円/楕円 523"/>
        <xdr:cNvSpPr/>
      </xdr:nvSpPr>
      <xdr:spPr>
        <a:xfrm>
          <a:off x="12763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52011</xdr:rowOff>
    </xdr:from>
    <xdr:ext cx="378565" cy="259045"/>
    <xdr:sp macro="" textlink="">
      <xdr:nvSpPr>
        <xdr:cNvPr id="525" name="テキスト ボックス 524"/>
        <xdr:cNvSpPr txBox="1"/>
      </xdr:nvSpPr>
      <xdr:spPr>
        <a:xfrm>
          <a:off x="12625017" y="673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133962</xdr:rowOff>
    </xdr:from>
    <xdr:to>
      <xdr:col>23</xdr:col>
      <xdr:colOff>517525</xdr:colOff>
      <xdr:row>75</xdr:row>
      <xdr:rowOff>162216</xdr:rowOff>
    </xdr:to>
    <xdr:cxnSp macro="">
      <xdr:nvCxnSpPr>
        <xdr:cNvPr id="602" name="直線コネクタ 601"/>
        <xdr:cNvCxnSpPr/>
      </xdr:nvCxnSpPr>
      <xdr:spPr>
        <a:xfrm>
          <a:off x="15481300" y="12992712"/>
          <a:ext cx="8382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133962</xdr:rowOff>
    </xdr:from>
    <xdr:to>
      <xdr:col>22</xdr:col>
      <xdr:colOff>365125</xdr:colOff>
      <xdr:row>75</xdr:row>
      <xdr:rowOff>143495</xdr:rowOff>
    </xdr:to>
    <xdr:cxnSp macro="">
      <xdr:nvCxnSpPr>
        <xdr:cNvPr id="605" name="直線コネクタ 604"/>
        <xdr:cNvCxnSpPr/>
      </xdr:nvCxnSpPr>
      <xdr:spPr>
        <a:xfrm flipV="1">
          <a:off x="14592300" y="12992712"/>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137140</xdr:rowOff>
    </xdr:from>
    <xdr:to>
      <xdr:col>21</xdr:col>
      <xdr:colOff>161925</xdr:colOff>
      <xdr:row>75</xdr:row>
      <xdr:rowOff>143495</xdr:rowOff>
    </xdr:to>
    <xdr:cxnSp macro="">
      <xdr:nvCxnSpPr>
        <xdr:cNvPr id="608" name="直線コネクタ 607"/>
        <xdr:cNvCxnSpPr/>
      </xdr:nvCxnSpPr>
      <xdr:spPr>
        <a:xfrm>
          <a:off x="13703300" y="1299589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0" name="テキスト ボックス 609"/>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123241</xdr:rowOff>
    </xdr:from>
    <xdr:to>
      <xdr:col>19</xdr:col>
      <xdr:colOff>644525</xdr:colOff>
      <xdr:row>75</xdr:row>
      <xdr:rowOff>137140</xdr:rowOff>
    </xdr:to>
    <xdr:cxnSp macro="">
      <xdr:nvCxnSpPr>
        <xdr:cNvPr id="611" name="直線コネクタ 610"/>
        <xdr:cNvCxnSpPr/>
      </xdr:nvCxnSpPr>
      <xdr:spPr>
        <a:xfrm>
          <a:off x="12814300" y="1298199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3" name="テキスト ボックス 612"/>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111417</xdr:rowOff>
    </xdr:from>
    <xdr:to>
      <xdr:col>23</xdr:col>
      <xdr:colOff>568325</xdr:colOff>
      <xdr:row>76</xdr:row>
      <xdr:rowOff>41566</xdr:rowOff>
    </xdr:to>
    <xdr:sp macro="" textlink="">
      <xdr:nvSpPr>
        <xdr:cNvPr id="621" name="円/楕円 620"/>
        <xdr:cNvSpPr/>
      </xdr:nvSpPr>
      <xdr:spPr>
        <a:xfrm>
          <a:off x="16268700" y="12970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134294</xdr:rowOff>
    </xdr:from>
    <xdr:ext cx="534377" cy="259045"/>
    <xdr:sp macro="" textlink="">
      <xdr:nvSpPr>
        <xdr:cNvPr id="622" name="公債費該当値テキスト"/>
        <xdr:cNvSpPr txBox="1"/>
      </xdr:nvSpPr>
      <xdr:spPr>
        <a:xfrm>
          <a:off x="16370300" y="128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83162</xdr:rowOff>
    </xdr:from>
    <xdr:to>
      <xdr:col>22</xdr:col>
      <xdr:colOff>415925</xdr:colOff>
      <xdr:row>76</xdr:row>
      <xdr:rowOff>13312</xdr:rowOff>
    </xdr:to>
    <xdr:sp macro="" textlink="">
      <xdr:nvSpPr>
        <xdr:cNvPr id="623" name="円/楕円 622"/>
        <xdr:cNvSpPr/>
      </xdr:nvSpPr>
      <xdr:spPr>
        <a:xfrm>
          <a:off x="15430500" y="129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29839</xdr:rowOff>
    </xdr:from>
    <xdr:ext cx="534377" cy="259045"/>
    <xdr:sp macro="" textlink="">
      <xdr:nvSpPr>
        <xdr:cNvPr id="624" name="テキスト ボックス 623"/>
        <xdr:cNvSpPr txBox="1"/>
      </xdr:nvSpPr>
      <xdr:spPr>
        <a:xfrm>
          <a:off x="15214111" y="1271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92695</xdr:rowOff>
    </xdr:from>
    <xdr:to>
      <xdr:col>21</xdr:col>
      <xdr:colOff>212725</xdr:colOff>
      <xdr:row>76</xdr:row>
      <xdr:rowOff>22845</xdr:rowOff>
    </xdr:to>
    <xdr:sp macro="" textlink="">
      <xdr:nvSpPr>
        <xdr:cNvPr id="625" name="円/楕円 624"/>
        <xdr:cNvSpPr/>
      </xdr:nvSpPr>
      <xdr:spPr>
        <a:xfrm>
          <a:off x="14541500" y="129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39372</xdr:rowOff>
    </xdr:from>
    <xdr:ext cx="534377" cy="259045"/>
    <xdr:sp macro="" textlink="">
      <xdr:nvSpPr>
        <xdr:cNvPr id="626" name="テキスト ボックス 625"/>
        <xdr:cNvSpPr txBox="1"/>
      </xdr:nvSpPr>
      <xdr:spPr>
        <a:xfrm>
          <a:off x="14325111" y="127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86340</xdr:rowOff>
    </xdr:from>
    <xdr:to>
      <xdr:col>20</xdr:col>
      <xdr:colOff>9525</xdr:colOff>
      <xdr:row>76</xdr:row>
      <xdr:rowOff>16489</xdr:rowOff>
    </xdr:to>
    <xdr:sp macro="" textlink="">
      <xdr:nvSpPr>
        <xdr:cNvPr id="627" name="円/楕円 626"/>
        <xdr:cNvSpPr/>
      </xdr:nvSpPr>
      <xdr:spPr>
        <a:xfrm>
          <a:off x="13652500" y="12945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33017</xdr:rowOff>
    </xdr:from>
    <xdr:ext cx="534377" cy="259045"/>
    <xdr:sp macro="" textlink="">
      <xdr:nvSpPr>
        <xdr:cNvPr id="628" name="テキスト ボックス 627"/>
        <xdr:cNvSpPr txBox="1"/>
      </xdr:nvSpPr>
      <xdr:spPr>
        <a:xfrm>
          <a:off x="13436111" y="127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72441</xdr:rowOff>
    </xdr:from>
    <xdr:to>
      <xdr:col>18</xdr:col>
      <xdr:colOff>492125</xdr:colOff>
      <xdr:row>76</xdr:row>
      <xdr:rowOff>2591</xdr:rowOff>
    </xdr:to>
    <xdr:sp macro="" textlink="">
      <xdr:nvSpPr>
        <xdr:cNvPr id="629" name="円/楕円 628"/>
        <xdr:cNvSpPr/>
      </xdr:nvSpPr>
      <xdr:spPr>
        <a:xfrm>
          <a:off x="12763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165168</xdr:rowOff>
    </xdr:from>
    <xdr:ext cx="534377" cy="259045"/>
    <xdr:sp macro="" textlink="">
      <xdr:nvSpPr>
        <xdr:cNvPr id="630" name="テキスト ボックス 629"/>
        <xdr:cNvSpPr txBox="1"/>
      </xdr:nvSpPr>
      <xdr:spPr>
        <a:xfrm>
          <a:off x="12547111" y="130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9170</xdr:rowOff>
    </xdr:from>
    <xdr:to>
      <xdr:col>23</xdr:col>
      <xdr:colOff>517525</xdr:colOff>
      <xdr:row>97</xdr:row>
      <xdr:rowOff>159741</xdr:rowOff>
    </xdr:to>
    <xdr:cxnSp macro="">
      <xdr:nvCxnSpPr>
        <xdr:cNvPr id="659" name="直線コネクタ 658"/>
        <xdr:cNvCxnSpPr/>
      </xdr:nvCxnSpPr>
      <xdr:spPr>
        <a:xfrm>
          <a:off x="15481300" y="16296920"/>
          <a:ext cx="838200" cy="49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9170</xdr:rowOff>
    </xdr:from>
    <xdr:to>
      <xdr:col>22</xdr:col>
      <xdr:colOff>365125</xdr:colOff>
      <xdr:row>95</xdr:row>
      <xdr:rowOff>74092</xdr:rowOff>
    </xdr:to>
    <xdr:cxnSp macro="">
      <xdr:nvCxnSpPr>
        <xdr:cNvPr id="662" name="直線コネクタ 661"/>
        <xdr:cNvCxnSpPr/>
      </xdr:nvCxnSpPr>
      <xdr:spPr>
        <a:xfrm flipV="1">
          <a:off x="14592300" y="16296920"/>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103103</xdr:rowOff>
    </xdr:from>
    <xdr:ext cx="469744" cy="259045"/>
    <xdr:sp macro="" textlink="">
      <xdr:nvSpPr>
        <xdr:cNvPr id="664" name="テキスト ボックス 663"/>
        <xdr:cNvSpPr txBox="1"/>
      </xdr:nvSpPr>
      <xdr:spPr>
        <a:xfrm>
          <a:off x="15246427" y="16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74092</xdr:rowOff>
    </xdr:from>
    <xdr:to>
      <xdr:col>21</xdr:col>
      <xdr:colOff>161925</xdr:colOff>
      <xdr:row>96</xdr:row>
      <xdr:rowOff>158065</xdr:rowOff>
    </xdr:to>
    <xdr:cxnSp macro="">
      <xdr:nvCxnSpPr>
        <xdr:cNvPr id="665" name="直線コネクタ 664"/>
        <xdr:cNvCxnSpPr/>
      </xdr:nvCxnSpPr>
      <xdr:spPr>
        <a:xfrm flipV="1">
          <a:off x="13703300" y="16361842"/>
          <a:ext cx="889000" cy="2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7" name="テキスト ボックス 666"/>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133871</xdr:rowOff>
    </xdr:from>
    <xdr:to>
      <xdr:col>19</xdr:col>
      <xdr:colOff>644525</xdr:colOff>
      <xdr:row>96</xdr:row>
      <xdr:rowOff>158065</xdr:rowOff>
    </xdr:to>
    <xdr:cxnSp macro="">
      <xdr:nvCxnSpPr>
        <xdr:cNvPr id="668" name="直線コネクタ 667"/>
        <xdr:cNvCxnSpPr/>
      </xdr:nvCxnSpPr>
      <xdr:spPr>
        <a:xfrm>
          <a:off x="12814300" y="1659307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69842</xdr:rowOff>
    </xdr:from>
    <xdr:ext cx="469744" cy="259045"/>
    <xdr:sp macro="" textlink="">
      <xdr:nvSpPr>
        <xdr:cNvPr id="670" name="テキスト ボックス 669"/>
        <xdr:cNvSpPr txBox="1"/>
      </xdr:nvSpPr>
      <xdr:spPr>
        <a:xfrm>
          <a:off x="13468427" y="167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151833</xdr:rowOff>
    </xdr:from>
    <xdr:ext cx="469744" cy="259045"/>
    <xdr:sp macro="" textlink="">
      <xdr:nvSpPr>
        <xdr:cNvPr id="672" name="テキスト ボックス 671"/>
        <xdr:cNvSpPr txBox="1"/>
      </xdr:nvSpPr>
      <xdr:spPr>
        <a:xfrm>
          <a:off x="12579427" y="167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108941</xdr:rowOff>
    </xdr:from>
    <xdr:to>
      <xdr:col>23</xdr:col>
      <xdr:colOff>568325</xdr:colOff>
      <xdr:row>98</xdr:row>
      <xdr:rowOff>39091</xdr:rowOff>
    </xdr:to>
    <xdr:sp macro="" textlink="">
      <xdr:nvSpPr>
        <xdr:cNvPr id="678" name="円/楕円 677"/>
        <xdr:cNvSpPr/>
      </xdr:nvSpPr>
      <xdr:spPr>
        <a:xfrm>
          <a:off x="16268700" y="167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87368</xdr:rowOff>
    </xdr:from>
    <xdr:ext cx="469744" cy="259045"/>
    <xdr:sp macro="" textlink="">
      <xdr:nvSpPr>
        <xdr:cNvPr id="679" name="積立金該当値テキスト"/>
        <xdr:cNvSpPr txBox="1"/>
      </xdr:nvSpPr>
      <xdr:spPr>
        <a:xfrm>
          <a:off x="16370300" y="167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129820</xdr:rowOff>
    </xdr:from>
    <xdr:to>
      <xdr:col>22</xdr:col>
      <xdr:colOff>415925</xdr:colOff>
      <xdr:row>95</xdr:row>
      <xdr:rowOff>59970</xdr:rowOff>
    </xdr:to>
    <xdr:sp macro="" textlink="">
      <xdr:nvSpPr>
        <xdr:cNvPr id="680" name="円/楕円 679"/>
        <xdr:cNvSpPr/>
      </xdr:nvSpPr>
      <xdr:spPr>
        <a:xfrm>
          <a:off x="154305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76497</xdr:rowOff>
    </xdr:from>
    <xdr:ext cx="534377" cy="259045"/>
    <xdr:sp macro="" textlink="">
      <xdr:nvSpPr>
        <xdr:cNvPr id="681" name="テキスト ボックス 680"/>
        <xdr:cNvSpPr txBox="1"/>
      </xdr:nvSpPr>
      <xdr:spPr>
        <a:xfrm>
          <a:off x="15214111" y="160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23292</xdr:rowOff>
    </xdr:from>
    <xdr:to>
      <xdr:col>21</xdr:col>
      <xdr:colOff>212725</xdr:colOff>
      <xdr:row>95</xdr:row>
      <xdr:rowOff>124892</xdr:rowOff>
    </xdr:to>
    <xdr:sp macro="" textlink="">
      <xdr:nvSpPr>
        <xdr:cNvPr id="682" name="円/楕円 681"/>
        <xdr:cNvSpPr/>
      </xdr:nvSpPr>
      <xdr:spPr>
        <a:xfrm>
          <a:off x="14541500" y="163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141419</xdr:rowOff>
    </xdr:from>
    <xdr:ext cx="534377" cy="259045"/>
    <xdr:sp macro="" textlink="">
      <xdr:nvSpPr>
        <xdr:cNvPr id="683" name="テキスト ボックス 682"/>
        <xdr:cNvSpPr txBox="1"/>
      </xdr:nvSpPr>
      <xdr:spPr>
        <a:xfrm>
          <a:off x="14325111" y="160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107265</xdr:rowOff>
    </xdr:from>
    <xdr:to>
      <xdr:col>20</xdr:col>
      <xdr:colOff>9525</xdr:colOff>
      <xdr:row>97</xdr:row>
      <xdr:rowOff>37415</xdr:rowOff>
    </xdr:to>
    <xdr:sp macro="" textlink="">
      <xdr:nvSpPr>
        <xdr:cNvPr id="684" name="円/楕円 683"/>
        <xdr:cNvSpPr/>
      </xdr:nvSpPr>
      <xdr:spPr>
        <a:xfrm>
          <a:off x="13652500" y="165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53942</xdr:rowOff>
    </xdr:from>
    <xdr:ext cx="534377" cy="259045"/>
    <xdr:sp macro="" textlink="">
      <xdr:nvSpPr>
        <xdr:cNvPr id="685" name="テキスト ボックス 684"/>
        <xdr:cNvSpPr txBox="1"/>
      </xdr:nvSpPr>
      <xdr:spPr>
        <a:xfrm>
          <a:off x="13436111" y="163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83071</xdr:rowOff>
    </xdr:from>
    <xdr:to>
      <xdr:col>18</xdr:col>
      <xdr:colOff>492125</xdr:colOff>
      <xdr:row>97</xdr:row>
      <xdr:rowOff>13221</xdr:rowOff>
    </xdr:to>
    <xdr:sp macro="" textlink="">
      <xdr:nvSpPr>
        <xdr:cNvPr id="686" name="円/楕円 685"/>
        <xdr:cNvSpPr/>
      </xdr:nvSpPr>
      <xdr:spPr>
        <a:xfrm>
          <a:off x="12763500" y="165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29748</xdr:rowOff>
    </xdr:from>
    <xdr:ext cx="534377" cy="259045"/>
    <xdr:sp macro="" textlink="">
      <xdr:nvSpPr>
        <xdr:cNvPr id="687" name="テキスト ボックス 686"/>
        <xdr:cNvSpPr txBox="1"/>
      </xdr:nvSpPr>
      <xdr:spPr>
        <a:xfrm>
          <a:off x="12547111" y="163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161417</xdr:rowOff>
    </xdr:from>
    <xdr:to>
      <xdr:col>32</xdr:col>
      <xdr:colOff>187325</xdr:colOff>
      <xdr:row>39</xdr:row>
      <xdr:rowOff>1887</xdr:rowOff>
    </xdr:to>
    <xdr:cxnSp macro="">
      <xdr:nvCxnSpPr>
        <xdr:cNvPr id="718" name="直線コネクタ 717"/>
        <xdr:cNvCxnSpPr/>
      </xdr:nvCxnSpPr>
      <xdr:spPr>
        <a:xfrm flipV="1">
          <a:off x="21323300" y="6676517"/>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1887</xdr:rowOff>
    </xdr:from>
    <xdr:to>
      <xdr:col>31</xdr:col>
      <xdr:colOff>34925</xdr:colOff>
      <xdr:row>39</xdr:row>
      <xdr:rowOff>34707</xdr:rowOff>
    </xdr:to>
    <xdr:cxnSp macro="">
      <xdr:nvCxnSpPr>
        <xdr:cNvPr id="721" name="直線コネクタ 720"/>
        <xdr:cNvCxnSpPr/>
      </xdr:nvCxnSpPr>
      <xdr:spPr>
        <a:xfrm flipV="1">
          <a:off x="20434300" y="6688437"/>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163703</xdr:rowOff>
    </xdr:from>
    <xdr:to>
      <xdr:col>29</xdr:col>
      <xdr:colOff>517525</xdr:colOff>
      <xdr:row>39</xdr:row>
      <xdr:rowOff>34707</xdr:rowOff>
    </xdr:to>
    <xdr:cxnSp macro="">
      <xdr:nvCxnSpPr>
        <xdr:cNvPr id="724" name="直線コネクタ 723"/>
        <xdr:cNvCxnSpPr/>
      </xdr:nvCxnSpPr>
      <xdr:spPr>
        <a:xfrm>
          <a:off x="19545300" y="66788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124841</xdr:rowOff>
    </xdr:from>
    <xdr:to>
      <xdr:col>28</xdr:col>
      <xdr:colOff>314325</xdr:colOff>
      <xdr:row>38</xdr:row>
      <xdr:rowOff>163703</xdr:rowOff>
    </xdr:to>
    <xdr:cxnSp macro="">
      <xdr:nvCxnSpPr>
        <xdr:cNvPr id="727" name="直線コネクタ 726"/>
        <xdr:cNvCxnSpPr/>
      </xdr:nvCxnSpPr>
      <xdr:spPr>
        <a:xfrm>
          <a:off x="18656300" y="663994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110617</xdr:rowOff>
    </xdr:from>
    <xdr:to>
      <xdr:col>32</xdr:col>
      <xdr:colOff>238125</xdr:colOff>
      <xdr:row>39</xdr:row>
      <xdr:rowOff>40767</xdr:rowOff>
    </xdr:to>
    <xdr:sp macro="" textlink="">
      <xdr:nvSpPr>
        <xdr:cNvPr id="737" name="円/楕円 736"/>
        <xdr:cNvSpPr/>
      </xdr:nvSpPr>
      <xdr:spPr>
        <a:xfrm>
          <a:off x="221107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25544</xdr:rowOff>
    </xdr:from>
    <xdr:ext cx="378565" cy="259045"/>
    <xdr:sp macro="" textlink="">
      <xdr:nvSpPr>
        <xdr:cNvPr id="738" name="投資及び出資金該当値テキスト"/>
        <xdr:cNvSpPr txBox="1"/>
      </xdr:nvSpPr>
      <xdr:spPr>
        <a:xfrm>
          <a:off x="22212300" y="654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122537</xdr:rowOff>
    </xdr:from>
    <xdr:to>
      <xdr:col>31</xdr:col>
      <xdr:colOff>85725</xdr:colOff>
      <xdr:row>39</xdr:row>
      <xdr:rowOff>52687</xdr:rowOff>
    </xdr:to>
    <xdr:sp macro="" textlink="">
      <xdr:nvSpPr>
        <xdr:cNvPr id="739" name="円/楕円 738"/>
        <xdr:cNvSpPr/>
      </xdr:nvSpPr>
      <xdr:spPr>
        <a:xfrm>
          <a:off x="212725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43814</xdr:rowOff>
    </xdr:from>
    <xdr:ext cx="378565" cy="259045"/>
    <xdr:sp macro="" textlink="">
      <xdr:nvSpPr>
        <xdr:cNvPr id="740" name="テキスト ボックス 739"/>
        <xdr:cNvSpPr txBox="1"/>
      </xdr:nvSpPr>
      <xdr:spPr>
        <a:xfrm>
          <a:off x="21134017" y="673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155357</xdr:rowOff>
    </xdr:from>
    <xdr:to>
      <xdr:col>29</xdr:col>
      <xdr:colOff>568325</xdr:colOff>
      <xdr:row>39</xdr:row>
      <xdr:rowOff>85507</xdr:rowOff>
    </xdr:to>
    <xdr:sp macro="" textlink="">
      <xdr:nvSpPr>
        <xdr:cNvPr id="741" name="円/楕円 740"/>
        <xdr:cNvSpPr/>
      </xdr:nvSpPr>
      <xdr:spPr>
        <a:xfrm>
          <a:off x="20383500" y="66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76634</xdr:rowOff>
    </xdr:from>
    <xdr:ext cx="378565" cy="259045"/>
    <xdr:sp macro="" textlink="">
      <xdr:nvSpPr>
        <xdr:cNvPr id="742" name="テキスト ボックス 741"/>
        <xdr:cNvSpPr txBox="1"/>
      </xdr:nvSpPr>
      <xdr:spPr>
        <a:xfrm>
          <a:off x="20245017" y="676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112903</xdr:rowOff>
    </xdr:from>
    <xdr:to>
      <xdr:col>28</xdr:col>
      <xdr:colOff>365125</xdr:colOff>
      <xdr:row>39</xdr:row>
      <xdr:rowOff>43053</xdr:rowOff>
    </xdr:to>
    <xdr:sp macro="" textlink="">
      <xdr:nvSpPr>
        <xdr:cNvPr id="743" name="円/楕円 742"/>
        <xdr:cNvSpPr/>
      </xdr:nvSpPr>
      <xdr:spPr>
        <a:xfrm>
          <a:off x="19494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34180</xdr:rowOff>
    </xdr:from>
    <xdr:ext cx="378565" cy="259045"/>
    <xdr:sp macro="" textlink="">
      <xdr:nvSpPr>
        <xdr:cNvPr id="744" name="テキスト ボックス 743"/>
        <xdr:cNvSpPr txBox="1"/>
      </xdr:nvSpPr>
      <xdr:spPr>
        <a:xfrm>
          <a:off x="19356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74041</xdr:rowOff>
    </xdr:from>
    <xdr:to>
      <xdr:col>27</xdr:col>
      <xdr:colOff>161925</xdr:colOff>
      <xdr:row>39</xdr:row>
      <xdr:rowOff>4191</xdr:rowOff>
    </xdr:to>
    <xdr:sp macro="" textlink="">
      <xdr:nvSpPr>
        <xdr:cNvPr id="745" name="円/楕円 744"/>
        <xdr:cNvSpPr/>
      </xdr:nvSpPr>
      <xdr:spPr>
        <a:xfrm>
          <a:off x="18605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166768</xdr:rowOff>
    </xdr:from>
    <xdr:ext cx="378565" cy="259045"/>
    <xdr:sp macro="" textlink="">
      <xdr:nvSpPr>
        <xdr:cNvPr id="746" name="テキスト ボックス 745"/>
        <xdr:cNvSpPr txBox="1"/>
      </xdr:nvSpPr>
      <xdr:spPr>
        <a:xfrm>
          <a:off x="18467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119789</xdr:rowOff>
    </xdr:from>
    <xdr:to>
      <xdr:col>32</xdr:col>
      <xdr:colOff>187325</xdr:colOff>
      <xdr:row>58</xdr:row>
      <xdr:rowOff>137391</xdr:rowOff>
    </xdr:to>
    <xdr:cxnSp macro="">
      <xdr:nvCxnSpPr>
        <xdr:cNvPr id="773" name="直線コネクタ 772"/>
        <xdr:cNvCxnSpPr/>
      </xdr:nvCxnSpPr>
      <xdr:spPr>
        <a:xfrm>
          <a:off x="21323300" y="1006388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119789</xdr:rowOff>
    </xdr:from>
    <xdr:to>
      <xdr:col>31</xdr:col>
      <xdr:colOff>34925</xdr:colOff>
      <xdr:row>58</xdr:row>
      <xdr:rowOff>135586</xdr:rowOff>
    </xdr:to>
    <xdr:cxnSp macro="">
      <xdr:nvCxnSpPr>
        <xdr:cNvPr id="776" name="直線コネクタ 775"/>
        <xdr:cNvCxnSpPr/>
      </xdr:nvCxnSpPr>
      <xdr:spPr>
        <a:xfrm flipV="1">
          <a:off x="20434300" y="10063889"/>
          <a:ext cx="889000" cy="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134465</xdr:rowOff>
    </xdr:from>
    <xdr:to>
      <xdr:col>29</xdr:col>
      <xdr:colOff>517525</xdr:colOff>
      <xdr:row>58</xdr:row>
      <xdr:rowOff>135586</xdr:rowOff>
    </xdr:to>
    <xdr:cxnSp macro="">
      <xdr:nvCxnSpPr>
        <xdr:cNvPr id="779" name="直線コネクタ 778"/>
        <xdr:cNvCxnSpPr/>
      </xdr:nvCxnSpPr>
      <xdr:spPr>
        <a:xfrm>
          <a:off x="19545300" y="10078565"/>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133459</xdr:rowOff>
    </xdr:from>
    <xdr:to>
      <xdr:col>28</xdr:col>
      <xdr:colOff>314325</xdr:colOff>
      <xdr:row>58</xdr:row>
      <xdr:rowOff>134465</xdr:rowOff>
    </xdr:to>
    <xdr:cxnSp macro="">
      <xdr:nvCxnSpPr>
        <xdr:cNvPr id="782" name="直線コネクタ 781"/>
        <xdr:cNvCxnSpPr/>
      </xdr:nvCxnSpPr>
      <xdr:spPr>
        <a:xfrm>
          <a:off x="18656300" y="1007755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86591</xdr:rowOff>
    </xdr:from>
    <xdr:to>
      <xdr:col>32</xdr:col>
      <xdr:colOff>238125</xdr:colOff>
      <xdr:row>59</xdr:row>
      <xdr:rowOff>16741</xdr:rowOff>
    </xdr:to>
    <xdr:sp macro="" textlink="">
      <xdr:nvSpPr>
        <xdr:cNvPr id="792" name="円/楕円 791"/>
        <xdr:cNvSpPr/>
      </xdr:nvSpPr>
      <xdr:spPr>
        <a:xfrm>
          <a:off x="22110700" y="100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1518</xdr:rowOff>
    </xdr:from>
    <xdr:ext cx="378565" cy="259045"/>
    <xdr:sp macro="" textlink="">
      <xdr:nvSpPr>
        <xdr:cNvPr id="793" name="貸付金該当値テキスト"/>
        <xdr:cNvSpPr txBox="1"/>
      </xdr:nvSpPr>
      <xdr:spPr>
        <a:xfrm>
          <a:off x="22212300" y="994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68989</xdr:rowOff>
    </xdr:from>
    <xdr:to>
      <xdr:col>31</xdr:col>
      <xdr:colOff>85725</xdr:colOff>
      <xdr:row>58</xdr:row>
      <xdr:rowOff>170589</xdr:rowOff>
    </xdr:to>
    <xdr:sp macro="" textlink="">
      <xdr:nvSpPr>
        <xdr:cNvPr id="794" name="円/楕円 793"/>
        <xdr:cNvSpPr/>
      </xdr:nvSpPr>
      <xdr:spPr>
        <a:xfrm>
          <a:off x="21272500" y="1001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161716</xdr:rowOff>
    </xdr:from>
    <xdr:ext cx="378565" cy="259045"/>
    <xdr:sp macro="" textlink="">
      <xdr:nvSpPr>
        <xdr:cNvPr id="795" name="テキスト ボックス 794"/>
        <xdr:cNvSpPr txBox="1"/>
      </xdr:nvSpPr>
      <xdr:spPr>
        <a:xfrm>
          <a:off x="21134017" y="1010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84786</xdr:rowOff>
    </xdr:from>
    <xdr:to>
      <xdr:col>29</xdr:col>
      <xdr:colOff>568325</xdr:colOff>
      <xdr:row>59</xdr:row>
      <xdr:rowOff>14936</xdr:rowOff>
    </xdr:to>
    <xdr:sp macro="" textlink="">
      <xdr:nvSpPr>
        <xdr:cNvPr id="796" name="円/楕円 795"/>
        <xdr:cNvSpPr/>
      </xdr:nvSpPr>
      <xdr:spPr>
        <a:xfrm>
          <a:off x="20383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6063</xdr:rowOff>
    </xdr:from>
    <xdr:ext cx="378565" cy="259045"/>
    <xdr:sp macro="" textlink="">
      <xdr:nvSpPr>
        <xdr:cNvPr id="797" name="テキスト ボックス 796"/>
        <xdr:cNvSpPr txBox="1"/>
      </xdr:nvSpPr>
      <xdr:spPr>
        <a:xfrm>
          <a:off x="20245017" y="10121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83665</xdr:rowOff>
    </xdr:from>
    <xdr:to>
      <xdr:col>28</xdr:col>
      <xdr:colOff>365125</xdr:colOff>
      <xdr:row>59</xdr:row>
      <xdr:rowOff>13815</xdr:rowOff>
    </xdr:to>
    <xdr:sp macro="" textlink="">
      <xdr:nvSpPr>
        <xdr:cNvPr id="798" name="円/楕円 797"/>
        <xdr:cNvSpPr/>
      </xdr:nvSpPr>
      <xdr:spPr>
        <a:xfrm>
          <a:off x="19494500" y="10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4942</xdr:rowOff>
    </xdr:from>
    <xdr:ext cx="378565" cy="259045"/>
    <xdr:sp macro="" textlink="">
      <xdr:nvSpPr>
        <xdr:cNvPr id="799" name="テキスト ボックス 798"/>
        <xdr:cNvSpPr txBox="1"/>
      </xdr:nvSpPr>
      <xdr:spPr>
        <a:xfrm>
          <a:off x="19356017" y="1012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82659</xdr:rowOff>
    </xdr:from>
    <xdr:to>
      <xdr:col>27</xdr:col>
      <xdr:colOff>161925</xdr:colOff>
      <xdr:row>59</xdr:row>
      <xdr:rowOff>12809</xdr:rowOff>
    </xdr:to>
    <xdr:sp macro="" textlink="">
      <xdr:nvSpPr>
        <xdr:cNvPr id="800" name="円/楕円 799"/>
        <xdr:cNvSpPr/>
      </xdr:nvSpPr>
      <xdr:spPr>
        <a:xfrm>
          <a:off x="18605500" y="100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3936</xdr:rowOff>
    </xdr:from>
    <xdr:ext cx="378565" cy="259045"/>
    <xdr:sp macro="" textlink="">
      <xdr:nvSpPr>
        <xdr:cNvPr id="801" name="テキスト ボックス 800"/>
        <xdr:cNvSpPr txBox="1"/>
      </xdr:nvSpPr>
      <xdr:spPr>
        <a:xfrm>
          <a:off x="18467017" y="10119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82969</xdr:rowOff>
    </xdr:from>
    <xdr:to>
      <xdr:col>32</xdr:col>
      <xdr:colOff>187325</xdr:colOff>
      <xdr:row>75</xdr:row>
      <xdr:rowOff>167436</xdr:rowOff>
    </xdr:to>
    <xdr:cxnSp macro="">
      <xdr:nvCxnSpPr>
        <xdr:cNvPr id="831" name="直線コネクタ 830"/>
        <xdr:cNvCxnSpPr/>
      </xdr:nvCxnSpPr>
      <xdr:spPr>
        <a:xfrm flipV="1">
          <a:off x="21323300" y="12941719"/>
          <a:ext cx="838200" cy="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167436</xdr:rowOff>
    </xdr:from>
    <xdr:to>
      <xdr:col>31</xdr:col>
      <xdr:colOff>34925</xdr:colOff>
      <xdr:row>76</xdr:row>
      <xdr:rowOff>61785</xdr:rowOff>
    </xdr:to>
    <xdr:cxnSp macro="">
      <xdr:nvCxnSpPr>
        <xdr:cNvPr id="834" name="直線コネクタ 833"/>
        <xdr:cNvCxnSpPr/>
      </xdr:nvCxnSpPr>
      <xdr:spPr>
        <a:xfrm flipV="1">
          <a:off x="20434300" y="13026186"/>
          <a:ext cx="8890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61785</xdr:rowOff>
    </xdr:from>
    <xdr:to>
      <xdr:col>29</xdr:col>
      <xdr:colOff>517525</xdr:colOff>
      <xdr:row>76</xdr:row>
      <xdr:rowOff>83122</xdr:rowOff>
    </xdr:to>
    <xdr:cxnSp macro="">
      <xdr:nvCxnSpPr>
        <xdr:cNvPr id="837" name="直線コネクタ 836"/>
        <xdr:cNvCxnSpPr/>
      </xdr:nvCxnSpPr>
      <xdr:spPr>
        <a:xfrm flipV="1">
          <a:off x="19545300" y="13091985"/>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83122</xdr:rowOff>
    </xdr:from>
    <xdr:to>
      <xdr:col>28</xdr:col>
      <xdr:colOff>314325</xdr:colOff>
      <xdr:row>76</xdr:row>
      <xdr:rowOff>113867</xdr:rowOff>
    </xdr:to>
    <xdr:cxnSp macro="">
      <xdr:nvCxnSpPr>
        <xdr:cNvPr id="840" name="直線コネクタ 839"/>
        <xdr:cNvCxnSpPr/>
      </xdr:nvCxnSpPr>
      <xdr:spPr>
        <a:xfrm flipV="1">
          <a:off x="18656300" y="13113322"/>
          <a:ext cx="889000" cy="3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2" name="テキスト ボックス 841"/>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32169</xdr:rowOff>
    </xdr:from>
    <xdr:to>
      <xdr:col>32</xdr:col>
      <xdr:colOff>238125</xdr:colOff>
      <xdr:row>75</xdr:row>
      <xdr:rowOff>133769</xdr:rowOff>
    </xdr:to>
    <xdr:sp macro="" textlink="">
      <xdr:nvSpPr>
        <xdr:cNvPr id="850" name="円/楕円 849"/>
        <xdr:cNvSpPr/>
      </xdr:nvSpPr>
      <xdr:spPr>
        <a:xfrm>
          <a:off x="22110700" y="128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55046</xdr:rowOff>
    </xdr:from>
    <xdr:ext cx="534377" cy="259045"/>
    <xdr:sp macro="" textlink="">
      <xdr:nvSpPr>
        <xdr:cNvPr id="851" name="繰出金該当値テキスト"/>
        <xdr:cNvSpPr txBox="1"/>
      </xdr:nvSpPr>
      <xdr:spPr>
        <a:xfrm>
          <a:off x="22212300" y="127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116637</xdr:rowOff>
    </xdr:from>
    <xdr:to>
      <xdr:col>31</xdr:col>
      <xdr:colOff>85725</xdr:colOff>
      <xdr:row>76</xdr:row>
      <xdr:rowOff>46788</xdr:rowOff>
    </xdr:to>
    <xdr:sp macro="" textlink="">
      <xdr:nvSpPr>
        <xdr:cNvPr id="852" name="円/楕円 851"/>
        <xdr:cNvSpPr/>
      </xdr:nvSpPr>
      <xdr:spPr>
        <a:xfrm>
          <a:off x="21272500" y="12975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63314</xdr:rowOff>
    </xdr:from>
    <xdr:ext cx="534377" cy="259045"/>
    <xdr:sp macro="" textlink="">
      <xdr:nvSpPr>
        <xdr:cNvPr id="853" name="テキスト ボックス 852"/>
        <xdr:cNvSpPr txBox="1"/>
      </xdr:nvSpPr>
      <xdr:spPr>
        <a:xfrm>
          <a:off x="21056111" y="127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10985</xdr:rowOff>
    </xdr:from>
    <xdr:to>
      <xdr:col>29</xdr:col>
      <xdr:colOff>568325</xdr:colOff>
      <xdr:row>76</xdr:row>
      <xdr:rowOff>112585</xdr:rowOff>
    </xdr:to>
    <xdr:sp macro="" textlink="">
      <xdr:nvSpPr>
        <xdr:cNvPr id="854" name="円/楕円 853"/>
        <xdr:cNvSpPr/>
      </xdr:nvSpPr>
      <xdr:spPr>
        <a:xfrm>
          <a:off x="20383500" y="130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129112</xdr:rowOff>
    </xdr:from>
    <xdr:ext cx="534377" cy="259045"/>
    <xdr:sp macro="" textlink="">
      <xdr:nvSpPr>
        <xdr:cNvPr id="855" name="テキスト ボックス 854"/>
        <xdr:cNvSpPr txBox="1"/>
      </xdr:nvSpPr>
      <xdr:spPr>
        <a:xfrm>
          <a:off x="20167111" y="1281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32322</xdr:rowOff>
    </xdr:from>
    <xdr:to>
      <xdr:col>28</xdr:col>
      <xdr:colOff>365125</xdr:colOff>
      <xdr:row>76</xdr:row>
      <xdr:rowOff>133922</xdr:rowOff>
    </xdr:to>
    <xdr:sp macro="" textlink="">
      <xdr:nvSpPr>
        <xdr:cNvPr id="856" name="円/楕円 855"/>
        <xdr:cNvSpPr/>
      </xdr:nvSpPr>
      <xdr:spPr>
        <a:xfrm>
          <a:off x="19494500" y="130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150448</xdr:rowOff>
    </xdr:from>
    <xdr:ext cx="534377" cy="259045"/>
    <xdr:sp macro="" textlink="">
      <xdr:nvSpPr>
        <xdr:cNvPr id="857" name="テキスト ボックス 856"/>
        <xdr:cNvSpPr txBox="1"/>
      </xdr:nvSpPr>
      <xdr:spPr>
        <a:xfrm>
          <a:off x="19278111" y="128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63067</xdr:rowOff>
    </xdr:from>
    <xdr:to>
      <xdr:col>27</xdr:col>
      <xdr:colOff>161925</xdr:colOff>
      <xdr:row>76</xdr:row>
      <xdr:rowOff>164667</xdr:rowOff>
    </xdr:to>
    <xdr:sp macro="" textlink="">
      <xdr:nvSpPr>
        <xdr:cNvPr id="858" name="円/楕円 857"/>
        <xdr:cNvSpPr/>
      </xdr:nvSpPr>
      <xdr:spPr>
        <a:xfrm>
          <a:off x="18605500" y="130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155794</xdr:rowOff>
    </xdr:from>
    <xdr:ext cx="534377" cy="259045"/>
    <xdr:sp macro="" textlink="">
      <xdr:nvSpPr>
        <xdr:cNvPr id="859" name="テキスト ボックス 858"/>
        <xdr:cNvSpPr txBox="1"/>
      </xdr:nvSpPr>
      <xdr:spPr>
        <a:xfrm>
          <a:off x="18389111" y="131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類似団体と比較して、生活保護費や子育て支援に要する経費、高齢者医療費の増等により、扶助費が高くなっている。</a:t>
          </a:r>
        </a:p>
        <a:p>
          <a:r>
            <a:rPr kumimoji="1" lang="ja-JP" altLang="en-US" sz="1300">
              <a:latin typeface="ＭＳ Ｐゴシック"/>
            </a:rPr>
            <a:t>　一方、人件費や補助費は類似団体平均値より低くなっており、健全な財政に寄与しているものと考えられる。</a:t>
          </a:r>
        </a:p>
        <a:p>
          <a:r>
            <a:rPr kumimoji="1" lang="ja-JP" altLang="en-US" sz="1300">
              <a:latin typeface="ＭＳ Ｐゴシック"/>
            </a:rPr>
            <a:t>　今後も、事務の効率化を図るとともに、事業のしゅん別や見直しを行い、健全な財政運営に努めていく。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607,382
605,161
547.55
250,880,117
240,483,304
7,068,639
130,234,644
280,123,635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95069</xdr:rowOff>
    </xdr:from>
    <xdr:to>
      <xdr:col>6</xdr:col>
      <xdr:colOff>511175</xdr:colOff>
      <xdr:row>34</xdr:row>
      <xdr:rowOff>121194</xdr:rowOff>
    </xdr:to>
    <xdr:cxnSp macro="">
      <xdr:nvCxnSpPr>
        <xdr:cNvPr id="63" name="直線コネクタ 62"/>
        <xdr:cNvCxnSpPr/>
      </xdr:nvCxnSpPr>
      <xdr:spPr>
        <a:xfrm>
          <a:off x="3797300" y="59243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95069</xdr:rowOff>
    </xdr:from>
    <xdr:to>
      <xdr:col>5</xdr:col>
      <xdr:colOff>358775</xdr:colOff>
      <xdr:row>35</xdr:row>
      <xdr:rowOff>91258</xdr:rowOff>
    </xdr:to>
    <xdr:cxnSp macro="">
      <xdr:nvCxnSpPr>
        <xdr:cNvPr id="66" name="直線コネクタ 65"/>
        <xdr:cNvCxnSpPr/>
      </xdr:nvCxnSpPr>
      <xdr:spPr>
        <a:xfrm flipV="1">
          <a:off x="2908300" y="5924369"/>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48804</xdr:rowOff>
    </xdr:from>
    <xdr:to>
      <xdr:col>4</xdr:col>
      <xdr:colOff>155575</xdr:colOff>
      <xdr:row>35</xdr:row>
      <xdr:rowOff>91258</xdr:rowOff>
    </xdr:to>
    <xdr:cxnSp macro="">
      <xdr:nvCxnSpPr>
        <xdr:cNvPr id="69" name="直線コネクタ 68"/>
        <xdr:cNvCxnSpPr/>
      </xdr:nvCxnSpPr>
      <xdr:spPr>
        <a:xfrm>
          <a:off x="2019300" y="604955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2540</xdr:rowOff>
    </xdr:from>
    <xdr:to>
      <xdr:col>2</xdr:col>
      <xdr:colOff>638175</xdr:colOff>
      <xdr:row>35</xdr:row>
      <xdr:rowOff>48804</xdr:rowOff>
    </xdr:to>
    <xdr:cxnSp macro="">
      <xdr:nvCxnSpPr>
        <xdr:cNvPr id="72" name="直線コネクタ 71"/>
        <xdr:cNvCxnSpPr/>
      </xdr:nvCxnSpPr>
      <xdr:spPr>
        <a:xfrm>
          <a:off x="1130300" y="583184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70394</xdr:rowOff>
    </xdr:from>
    <xdr:to>
      <xdr:col>6</xdr:col>
      <xdr:colOff>561975</xdr:colOff>
      <xdr:row>35</xdr:row>
      <xdr:rowOff>544</xdr:rowOff>
    </xdr:to>
    <xdr:sp macro="" textlink="">
      <xdr:nvSpPr>
        <xdr:cNvPr id="82" name="円/楕円 81"/>
        <xdr:cNvSpPr/>
      </xdr:nvSpPr>
      <xdr:spPr>
        <a:xfrm>
          <a:off x="4584700" y="58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48821</xdr:rowOff>
    </xdr:from>
    <xdr:ext cx="469744" cy="259045"/>
    <xdr:sp macro="" textlink="">
      <xdr:nvSpPr>
        <xdr:cNvPr id="83" name="議会費該当値テキスト"/>
        <xdr:cNvSpPr txBox="1"/>
      </xdr:nvSpPr>
      <xdr:spPr>
        <a:xfrm>
          <a:off x="4686300"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44269</xdr:rowOff>
    </xdr:from>
    <xdr:to>
      <xdr:col>5</xdr:col>
      <xdr:colOff>409575</xdr:colOff>
      <xdr:row>34</xdr:row>
      <xdr:rowOff>145869</xdr:rowOff>
    </xdr:to>
    <xdr:sp macro="" textlink="">
      <xdr:nvSpPr>
        <xdr:cNvPr id="84" name="円/楕円 83"/>
        <xdr:cNvSpPr/>
      </xdr:nvSpPr>
      <xdr:spPr>
        <a:xfrm>
          <a:off x="3746500" y="5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162396</xdr:rowOff>
    </xdr:from>
    <xdr:ext cx="469744" cy="259045"/>
    <xdr:sp macro="" textlink="">
      <xdr:nvSpPr>
        <xdr:cNvPr id="85" name="テキスト ボックス 84"/>
        <xdr:cNvSpPr txBox="1"/>
      </xdr:nvSpPr>
      <xdr:spPr>
        <a:xfrm>
          <a:off x="3562427" y="56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40458</xdr:rowOff>
    </xdr:from>
    <xdr:to>
      <xdr:col>4</xdr:col>
      <xdr:colOff>206375</xdr:colOff>
      <xdr:row>35</xdr:row>
      <xdr:rowOff>142058</xdr:rowOff>
    </xdr:to>
    <xdr:sp macro="" textlink="">
      <xdr:nvSpPr>
        <xdr:cNvPr id="86" name="円/楕円 85"/>
        <xdr:cNvSpPr/>
      </xdr:nvSpPr>
      <xdr:spPr>
        <a:xfrm>
          <a:off x="2857500" y="60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133185</xdr:rowOff>
    </xdr:from>
    <xdr:ext cx="469744" cy="259045"/>
    <xdr:sp macro="" textlink="">
      <xdr:nvSpPr>
        <xdr:cNvPr id="87" name="テキスト ボックス 86"/>
        <xdr:cNvSpPr txBox="1"/>
      </xdr:nvSpPr>
      <xdr:spPr>
        <a:xfrm>
          <a:off x="2673427" y="61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169454</xdr:rowOff>
    </xdr:from>
    <xdr:to>
      <xdr:col>3</xdr:col>
      <xdr:colOff>3175</xdr:colOff>
      <xdr:row>35</xdr:row>
      <xdr:rowOff>99604</xdr:rowOff>
    </xdr:to>
    <xdr:sp macro="" textlink="">
      <xdr:nvSpPr>
        <xdr:cNvPr id="88" name="円/楕円 87"/>
        <xdr:cNvSpPr/>
      </xdr:nvSpPr>
      <xdr:spPr>
        <a:xfrm>
          <a:off x="1968500" y="59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90731</xdr:rowOff>
    </xdr:from>
    <xdr:ext cx="469744" cy="259045"/>
    <xdr:sp macro="" textlink="">
      <xdr:nvSpPr>
        <xdr:cNvPr id="89" name="テキスト ボックス 88"/>
        <xdr:cNvSpPr txBox="1"/>
      </xdr:nvSpPr>
      <xdr:spPr>
        <a:xfrm>
          <a:off x="1784427" y="60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123190</xdr:rowOff>
    </xdr:from>
    <xdr:to>
      <xdr:col>1</xdr:col>
      <xdr:colOff>485775</xdr:colOff>
      <xdr:row>34</xdr:row>
      <xdr:rowOff>53340</xdr:rowOff>
    </xdr:to>
    <xdr:sp macro="" textlink="">
      <xdr:nvSpPr>
        <xdr:cNvPr id="90" name="円/楕円 89"/>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44467</xdr:rowOff>
    </xdr:from>
    <xdr:ext cx="469744" cy="259045"/>
    <xdr:sp macro="" textlink="">
      <xdr:nvSpPr>
        <xdr:cNvPr id="91" name="テキスト ボックス 90"/>
        <xdr:cNvSpPr txBox="1"/>
      </xdr:nvSpPr>
      <xdr:spPr>
        <a:xfrm>
          <a:off x="895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106919</xdr:rowOff>
    </xdr:from>
    <xdr:to>
      <xdr:col>6</xdr:col>
      <xdr:colOff>511175</xdr:colOff>
      <xdr:row>57</xdr:row>
      <xdr:rowOff>36487</xdr:rowOff>
    </xdr:to>
    <xdr:cxnSp macro="">
      <xdr:nvCxnSpPr>
        <xdr:cNvPr id="119" name="直線コネクタ 118"/>
        <xdr:cNvCxnSpPr/>
      </xdr:nvCxnSpPr>
      <xdr:spPr>
        <a:xfrm>
          <a:off x="3797300" y="9536669"/>
          <a:ext cx="838200" cy="27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106919</xdr:rowOff>
    </xdr:from>
    <xdr:to>
      <xdr:col>5</xdr:col>
      <xdr:colOff>358775</xdr:colOff>
      <xdr:row>56</xdr:row>
      <xdr:rowOff>17902</xdr:rowOff>
    </xdr:to>
    <xdr:cxnSp macro="">
      <xdr:nvCxnSpPr>
        <xdr:cNvPr id="122" name="直線コネクタ 121"/>
        <xdr:cNvCxnSpPr/>
      </xdr:nvCxnSpPr>
      <xdr:spPr>
        <a:xfrm flipV="1">
          <a:off x="2908300" y="9536669"/>
          <a:ext cx="8890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17902</xdr:rowOff>
    </xdr:from>
    <xdr:to>
      <xdr:col>4</xdr:col>
      <xdr:colOff>155575</xdr:colOff>
      <xdr:row>57</xdr:row>
      <xdr:rowOff>16736</xdr:rowOff>
    </xdr:to>
    <xdr:cxnSp macro="">
      <xdr:nvCxnSpPr>
        <xdr:cNvPr id="125" name="直線コネクタ 124"/>
        <xdr:cNvCxnSpPr/>
      </xdr:nvCxnSpPr>
      <xdr:spPr>
        <a:xfrm flipV="1">
          <a:off x="2019300" y="9619102"/>
          <a:ext cx="889000" cy="17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150330</xdr:rowOff>
    </xdr:from>
    <xdr:to>
      <xdr:col>2</xdr:col>
      <xdr:colOff>638175</xdr:colOff>
      <xdr:row>57</xdr:row>
      <xdr:rowOff>16736</xdr:rowOff>
    </xdr:to>
    <xdr:cxnSp macro="">
      <xdr:nvCxnSpPr>
        <xdr:cNvPr id="128" name="直線コネクタ 127"/>
        <xdr:cNvCxnSpPr/>
      </xdr:nvCxnSpPr>
      <xdr:spPr>
        <a:xfrm>
          <a:off x="1130300" y="9751530"/>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157137</xdr:rowOff>
    </xdr:from>
    <xdr:to>
      <xdr:col>6</xdr:col>
      <xdr:colOff>561975</xdr:colOff>
      <xdr:row>57</xdr:row>
      <xdr:rowOff>87287</xdr:rowOff>
    </xdr:to>
    <xdr:sp macro="" textlink="">
      <xdr:nvSpPr>
        <xdr:cNvPr id="138" name="円/楕円 137"/>
        <xdr:cNvSpPr/>
      </xdr:nvSpPr>
      <xdr:spPr>
        <a:xfrm>
          <a:off x="4584700" y="97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135564</xdr:rowOff>
    </xdr:from>
    <xdr:ext cx="534377" cy="259045"/>
    <xdr:sp macro="" textlink="">
      <xdr:nvSpPr>
        <xdr:cNvPr id="139" name="総務費該当値テキスト"/>
        <xdr:cNvSpPr txBox="1"/>
      </xdr:nvSpPr>
      <xdr:spPr>
        <a:xfrm>
          <a:off x="4686300" y="97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56119</xdr:rowOff>
    </xdr:from>
    <xdr:to>
      <xdr:col>5</xdr:col>
      <xdr:colOff>409575</xdr:colOff>
      <xdr:row>55</xdr:row>
      <xdr:rowOff>157719</xdr:rowOff>
    </xdr:to>
    <xdr:sp macro="" textlink="">
      <xdr:nvSpPr>
        <xdr:cNvPr id="140" name="円/楕円 139"/>
        <xdr:cNvSpPr/>
      </xdr:nvSpPr>
      <xdr:spPr>
        <a:xfrm>
          <a:off x="3746500" y="94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2796</xdr:rowOff>
    </xdr:from>
    <xdr:ext cx="534377" cy="259045"/>
    <xdr:sp macro="" textlink="">
      <xdr:nvSpPr>
        <xdr:cNvPr id="141" name="テキスト ボックス 140"/>
        <xdr:cNvSpPr txBox="1"/>
      </xdr:nvSpPr>
      <xdr:spPr>
        <a:xfrm>
          <a:off x="3530111" y="926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138552</xdr:rowOff>
    </xdr:from>
    <xdr:to>
      <xdr:col>4</xdr:col>
      <xdr:colOff>206375</xdr:colOff>
      <xdr:row>56</xdr:row>
      <xdr:rowOff>68702</xdr:rowOff>
    </xdr:to>
    <xdr:sp macro="" textlink="">
      <xdr:nvSpPr>
        <xdr:cNvPr id="142" name="円/楕円 141"/>
        <xdr:cNvSpPr/>
      </xdr:nvSpPr>
      <xdr:spPr>
        <a:xfrm>
          <a:off x="2857500" y="95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85229</xdr:rowOff>
    </xdr:from>
    <xdr:ext cx="534377" cy="259045"/>
    <xdr:sp macro="" textlink="">
      <xdr:nvSpPr>
        <xdr:cNvPr id="143" name="テキスト ボックス 142"/>
        <xdr:cNvSpPr txBox="1"/>
      </xdr:nvSpPr>
      <xdr:spPr>
        <a:xfrm>
          <a:off x="2641111" y="93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137386</xdr:rowOff>
    </xdr:from>
    <xdr:to>
      <xdr:col>3</xdr:col>
      <xdr:colOff>3175</xdr:colOff>
      <xdr:row>57</xdr:row>
      <xdr:rowOff>67536</xdr:rowOff>
    </xdr:to>
    <xdr:sp macro="" textlink="">
      <xdr:nvSpPr>
        <xdr:cNvPr id="144" name="円/楕円 143"/>
        <xdr:cNvSpPr/>
      </xdr:nvSpPr>
      <xdr:spPr>
        <a:xfrm>
          <a:off x="1968500" y="9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58663</xdr:rowOff>
    </xdr:from>
    <xdr:ext cx="534377" cy="259045"/>
    <xdr:sp macro="" textlink="">
      <xdr:nvSpPr>
        <xdr:cNvPr id="145" name="テキスト ボックス 144"/>
        <xdr:cNvSpPr txBox="1"/>
      </xdr:nvSpPr>
      <xdr:spPr>
        <a:xfrm>
          <a:off x="1752111" y="983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99530</xdr:rowOff>
    </xdr:from>
    <xdr:to>
      <xdr:col>1</xdr:col>
      <xdr:colOff>485775</xdr:colOff>
      <xdr:row>57</xdr:row>
      <xdr:rowOff>29680</xdr:rowOff>
    </xdr:to>
    <xdr:sp macro="" textlink="">
      <xdr:nvSpPr>
        <xdr:cNvPr id="146" name="円/楕円 145"/>
        <xdr:cNvSpPr/>
      </xdr:nvSpPr>
      <xdr:spPr>
        <a:xfrm>
          <a:off x="1079500" y="97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20807</xdr:rowOff>
    </xdr:from>
    <xdr:ext cx="534377" cy="259045"/>
    <xdr:sp macro="" textlink="">
      <xdr:nvSpPr>
        <xdr:cNvPr id="147" name="テキスト ボックス 146"/>
        <xdr:cNvSpPr txBox="1"/>
      </xdr:nvSpPr>
      <xdr:spPr>
        <a:xfrm>
          <a:off x="863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150095</xdr:rowOff>
    </xdr:from>
    <xdr:to>
      <xdr:col>6</xdr:col>
      <xdr:colOff>511175</xdr:colOff>
      <xdr:row>74</xdr:row>
      <xdr:rowOff>42132</xdr:rowOff>
    </xdr:to>
    <xdr:cxnSp macro="">
      <xdr:nvCxnSpPr>
        <xdr:cNvPr id="179" name="直線コネクタ 178"/>
        <xdr:cNvCxnSpPr/>
      </xdr:nvCxnSpPr>
      <xdr:spPr>
        <a:xfrm flipV="1">
          <a:off x="3797300" y="12665945"/>
          <a:ext cx="838200" cy="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42132</xdr:rowOff>
    </xdr:from>
    <xdr:to>
      <xdr:col>5</xdr:col>
      <xdr:colOff>358775</xdr:colOff>
      <xdr:row>75</xdr:row>
      <xdr:rowOff>17900</xdr:rowOff>
    </xdr:to>
    <xdr:cxnSp macro="">
      <xdr:nvCxnSpPr>
        <xdr:cNvPr id="182" name="直線コネクタ 181"/>
        <xdr:cNvCxnSpPr/>
      </xdr:nvCxnSpPr>
      <xdr:spPr>
        <a:xfrm flipV="1">
          <a:off x="2908300" y="12729432"/>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17900</xdr:rowOff>
    </xdr:from>
    <xdr:to>
      <xdr:col>4</xdr:col>
      <xdr:colOff>155575</xdr:colOff>
      <xdr:row>75</xdr:row>
      <xdr:rowOff>74647</xdr:rowOff>
    </xdr:to>
    <xdr:cxnSp macro="">
      <xdr:nvCxnSpPr>
        <xdr:cNvPr id="185" name="直線コネクタ 184"/>
        <xdr:cNvCxnSpPr/>
      </xdr:nvCxnSpPr>
      <xdr:spPr>
        <a:xfrm flipV="1">
          <a:off x="2019300" y="12876650"/>
          <a:ext cx="889000" cy="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74647</xdr:rowOff>
    </xdr:from>
    <xdr:to>
      <xdr:col>2</xdr:col>
      <xdr:colOff>638175</xdr:colOff>
      <xdr:row>75</xdr:row>
      <xdr:rowOff>80286</xdr:rowOff>
    </xdr:to>
    <xdr:cxnSp macro="">
      <xdr:nvCxnSpPr>
        <xdr:cNvPr id="188" name="直線コネクタ 187"/>
        <xdr:cNvCxnSpPr/>
      </xdr:nvCxnSpPr>
      <xdr:spPr>
        <a:xfrm flipV="1">
          <a:off x="1130300" y="12933397"/>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99295</xdr:rowOff>
    </xdr:from>
    <xdr:to>
      <xdr:col>6</xdr:col>
      <xdr:colOff>561975</xdr:colOff>
      <xdr:row>74</xdr:row>
      <xdr:rowOff>29445</xdr:rowOff>
    </xdr:to>
    <xdr:sp macro="" textlink="">
      <xdr:nvSpPr>
        <xdr:cNvPr id="198" name="円/楕円 197"/>
        <xdr:cNvSpPr/>
      </xdr:nvSpPr>
      <xdr:spPr>
        <a:xfrm>
          <a:off x="4584700" y="126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122172</xdr:rowOff>
    </xdr:from>
    <xdr:ext cx="599010" cy="259045"/>
    <xdr:sp macro="" textlink="">
      <xdr:nvSpPr>
        <xdr:cNvPr id="199" name="民生費該当値テキスト"/>
        <xdr:cNvSpPr txBox="1"/>
      </xdr:nvSpPr>
      <xdr:spPr>
        <a:xfrm>
          <a:off x="4686300" y="1246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179,795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162782</xdr:rowOff>
    </xdr:from>
    <xdr:to>
      <xdr:col>5</xdr:col>
      <xdr:colOff>409575</xdr:colOff>
      <xdr:row>74</xdr:row>
      <xdr:rowOff>92932</xdr:rowOff>
    </xdr:to>
    <xdr:sp macro="" textlink="">
      <xdr:nvSpPr>
        <xdr:cNvPr id="200" name="円/楕円 199"/>
        <xdr:cNvSpPr/>
      </xdr:nvSpPr>
      <xdr:spPr>
        <a:xfrm>
          <a:off x="3746500" y="126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109459</xdr:rowOff>
    </xdr:from>
    <xdr:ext cx="599010" cy="259045"/>
    <xdr:sp macro="" textlink="">
      <xdr:nvSpPr>
        <xdr:cNvPr id="201" name="テキスト ボックス 200"/>
        <xdr:cNvSpPr txBox="1"/>
      </xdr:nvSpPr>
      <xdr:spPr>
        <a:xfrm>
          <a:off x="3497794" y="1245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173,963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138550</xdr:rowOff>
    </xdr:from>
    <xdr:to>
      <xdr:col>4</xdr:col>
      <xdr:colOff>206375</xdr:colOff>
      <xdr:row>75</xdr:row>
      <xdr:rowOff>68700</xdr:rowOff>
    </xdr:to>
    <xdr:sp macro="" textlink="">
      <xdr:nvSpPr>
        <xdr:cNvPr id="202" name="円/楕円 201"/>
        <xdr:cNvSpPr/>
      </xdr:nvSpPr>
      <xdr:spPr>
        <a:xfrm>
          <a:off x="2857500" y="128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85227</xdr:rowOff>
    </xdr:from>
    <xdr:ext cx="599010" cy="259045"/>
    <xdr:sp macro="" textlink="">
      <xdr:nvSpPr>
        <xdr:cNvPr id="203" name="テキスト ボックス 202"/>
        <xdr:cNvSpPr txBox="1"/>
      </xdr:nvSpPr>
      <xdr:spPr>
        <a:xfrm>
          <a:off x="2608794" y="1260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23847</xdr:rowOff>
    </xdr:from>
    <xdr:to>
      <xdr:col>3</xdr:col>
      <xdr:colOff>3175</xdr:colOff>
      <xdr:row>75</xdr:row>
      <xdr:rowOff>125447</xdr:rowOff>
    </xdr:to>
    <xdr:sp macro="" textlink="">
      <xdr:nvSpPr>
        <xdr:cNvPr id="204" name="円/楕円 203"/>
        <xdr:cNvSpPr/>
      </xdr:nvSpPr>
      <xdr:spPr>
        <a:xfrm>
          <a:off x="1968500" y="128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141974</xdr:rowOff>
    </xdr:from>
    <xdr:ext cx="599010" cy="259045"/>
    <xdr:sp macro="" textlink="">
      <xdr:nvSpPr>
        <xdr:cNvPr id="205" name="テキスト ボックス 204"/>
        <xdr:cNvSpPr txBox="1"/>
      </xdr:nvSpPr>
      <xdr:spPr>
        <a:xfrm>
          <a:off x="1719794" y="126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155,226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29486</xdr:rowOff>
    </xdr:from>
    <xdr:to>
      <xdr:col>1</xdr:col>
      <xdr:colOff>485775</xdr:colOff>
      <xdr:row>75</xdr:row>
      <xdr:rowOff>131086</xdr:rowOff>
    </xdr:to>
    <xdr:sp macro="" textlink="">
      <xdr:nvSpPr>
        <xdr:cNvPr id="206" name="円/楕円 205"/>
        <xdr:cNvSpPr/>
      </xdr:nvSpPr>
      <xdr:spPr>
        <a:xfrm>
          <a:off x="1079500" y="128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147613</xdr:rowOff>
    </xdr:from>
    <xdr:ext cx="599010" cy="259045"/>
    <xdr:sp macro="" textlink="">
      <xdr:nvSpPr>
        <xdr:cNvPr id="207" name="テキスト ボックス 206"/>
        <xdr:cNvSpPr txBox="1"/>
      </xdr:nvSpPr>
      <xdr:spPr>
        <a:xfrm>
          <a:off x="830794" y="1266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67157</xdr:rowOff>
    </xdr:from>
    <xdr:to>
      <xdr:col>6</xdr:col>
      <xdr:colOff>511175</xdr:colOff>
      <xdr:row>98</xdr:row>
      <xdr:rowOff>79826</xdr:rowOff>
    </xdr:to>
    <xdr:cxnSp macro="">
      <xdr:nvCxnSpPr>
        <xdr:cNvPr id="237" name="直線コネクタ 236"/>
        <xdr:cNvCxnSpPr/>
      </xdr:nvCxnSpPr>
      <xdr:spPr>
        <a:xfrm flipV="1">
          <a:off x="3797300" y="16869257"/>
          <a:ext cx="8382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79826</xdr:rowOff>
    </xdr:from>
    <xdr:to>
      <xdr:col>5</xdr:col>
      <xdr:colOff>358775</xdr:colOff>
      <xdr:row>98</xdr:row>
      <xdr:rowOff>108762</xdr:rowOff>
    </xdr:to>
    <xdr:cxnSp macro="">
      <xdr:nvCxnSpPr>
        <xdr:cNvPr id="240" name="直線コネクタ 239"/>
        <xdr:cNvCxnSpPr/>
      </xdr:nvCxnSpPr>
      <xdr:spPr>
        <a:xfrm flipV="1">
          <a:off x="2908300" y="16881926"/>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96343</xdr:rowOff>
    </xdr:from>
    <xdr:to>
      <xdr:col>4</xdr:col>
      <xdr:colOff>155575</xdr:colOff>
      <xdr:row>98</xdr:row>
      <xdr:rowOff>108762</xdr:rowOff>
    </xdr:to>
    <xdr:cxnSp macro="">
      <xdr:nvCxnSpPr>
        <xdr:cNvPr id="243" name="直線コネクタ 242"/>
        <xdr:cNvCxnSpPr/>
      </xdr:nvCxnSpPr>
      <xdr:spPr>
        <a:xfrm>
          <a:off x="2019300" y="16898443"/>
          <a:ext cx="8890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51803</xdr:rowOff>
    </xdr:from>
    <xdr:to>
      <xdr:col>2</xdr:col>
      <xdr:colOff>638175</xdr:colOff>
      <xdr:row>98</xdr:row>
      <xdr:rowOff>96343</xdr:rowOff>
    </xdr:to>
    <xdr:cxnSp macro="">
      <xdr:nvCxnSpPr>
        <xdr:cNvPr id="246" name="直線コネクタ 245"/>
        <xdr:cNvCxnSpPr/>
      </xdr:nvCxnSpPr>
      <xdr:spPr>
        <a:xfrm>
          <a:off x="1130300" y="16853903"/>
          <a:ext cx="8890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16357</xdr:rowOff>
    </xdr:from>
    <xdr:to>
      <xdr:col>6</xdr:col>
      <xdr:colOff>561975</xdr:colOff>
      <xdr:row>98</xdr:row>
      <xdr:rowOff>117957</xdr:rowOff>
    </xdr:to>
    <xdr:sp macro="" textlink="">
      <xdr:nvSpPr>
        <xdr:cNvPr id="256" name="円/楕円 255"/>
        <xdr:cNvSpPr/>
      </xdr:nvSpPr>
      <xdr:spPr>
        <a:xfrm>
          <a:off x="4584700" y="168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102734</xdr:rowOff>
    </xdr:from>
    <xdr:ext cx="534377" cy="259045"/>
    <xdr:sp macro="" textlink="">
      <xdr:nvSpPr>
        <xdr:cNvPr id="257" name="衛生費該当値テキスト"/>
        <xdr:cNvSpPr txBox="1"/>
      </xdr:nvSpPr>
      <xdr:spPr>
        <a:xfrm>
          <a:off x="4686300" y="167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29026</xdr:rowOff>
    </xdr:from>
    <xdr:to>
      <xdr:col>5</xdr:col>
      <xdr:colOff>409575</xdr:colOff>
      <xdr:row>98</xdr:row>
      <xdr:rowOff>130626</xdr:rowOff>
    </xdr:to>
    <xdr:sp macro="" textlink="">
      <xdr:nvSpPr>
        <xdr:cNvPr id="258" name="円/楕円 257"/>
        <xdr:cNvSpPr/>
      </xdr:nvSpPr>
      <xdr:spPr>
        <a:xfrm>
          <a:off x="3746500" y="168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121753</xdr:rowOff>
    </xdr:from>
    <xdr:ext cx="534377" cy="259045"/>
    <xdr:sp macro="" textlink="">
      <xdr:nvSpPr>
        <xdr:cNvPr id="259" name="テキスト ボックス 258"/>
        <xdr:cNvSpPr txBox="1"/>
      </xdr:nvSpPr>
      <xdr:spPr>
        <a:xfrm>
          <a:off x="3530111" y="169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57962</xdr:rowOff>
    </xdr:from>
    <xdr:to>
      <xdr:col>4</xdr:col>
      <xdr:colOff>206375</xdr:colOff>
      <xdr:row>98</xdr:row>
      <xdr:rowOff>159562</xdr:rowOff>
    </xdr:to>
    <xdr:sp macro="" textlink="">
      <xdr:nvSpPr>
        <xdr:cNvPr id="260" name="円/楕円 259"/>
        <xdr:cNvSpPr/>
      </xdr:nvSpPr>
      <xdr:spPr>
        <a:xfrm>
          <a:off x="2857500" y="168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150689</xdr:rowOff>
    </xdr:from>
    <xdr:ext cx="534377" cy="259045"/>
    <xdr:sp macro="" textlink="">
      <xdr:nvSpPr>
        <xdr:cNvPr id="261" name="テキスト ボックス 260"/>
        <xdr:cNvSpPr txBox="1"/>
      </xdr:nvSpPr>
      <xdr:spPr>
        <a:xfrm>
          <a:off x="2641111" y="1695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45543</xdr:rowOff>
    </xdr:from>
    <xdr:to>
      <xdr:col>3</xdr:col>
      <xdr:colOff>3175</xdr:colOff>
      <xdr:row>98</xdr:row>
      <xdr:rowOff>147143</xdr:rowOff>
    </xdr:to>
    <xdr:sp macro="" textlink="">
      <xdr:nvSpPr>
        <xdr:cNvPr id="262" name="円/楕円 261"/>
        <xdr:cNvSpPr/>
      </xdr:nvSpPr>
      <xdr:spPr>
        <a:xfrm>
          <a:off x="1968500" y="168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138270</xdr:rowOff>
    </xdr:from>
    <xdr:ext cx="534377" cy="259045"/>
    <xdr:sp macro="" textlink="">
      <xdr:nvSpPr>
        <xdr:cNvPr id="263" name="テキスト ボックス 262"/>
        <xdr:cNvSpPr txBox="1"/>
      </xdr:nvSpPr>
      <xdr:spPr>
        <a:xfrm>
          <a:off x="1752111" y="169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1003</xdr:rowOff>
    </xdr:from>
    <xdr:to>
      <xdr:col>1</xdr:col>
      <xdr:colOff>485775</xdr:colOff>
      <xdr:row>98</xdr:row>
      <xdr:rowOff>102603</xdr:rowOff>
    </xdr:to>
    <xdr:sp macro="" textlink="">
      <xdr:nvSpPr>
        <xdr:cNvPr id="264" name="円/楕円 263"/>
        <xdr:cNvSpPr/>
      </xdr:nvSpPr>
      <xdr:spPr>
        <a:xfrm>
          <a:off x="1079500" y="168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93730</xdr:rowOff>
    </xdr:from>
    <xdr:ext cx="534377" cy="259045"/>
    <xdr:sp macro="" textlink="">
      <xdr:nvSpPr>
        <xdr:cNvPr id="265" name="テキスト ボックス 264"/>
        <xdr:cNvSpPr txBox="1"/>
      </xdr:nvSpPr>
      <xdr:spPr>
        <a:xfrm>
          <a:off x="863111" y="1689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56642</xdr:rowOff>
    </xdr:from>
    <xdr:to>
      <xdr:col>15</xdr:col>
      <xdr:colOff>180975</xdr:colOff>
      <xdr:row>36</xdr:row>
      <xdr:rowOff>151511</xdr:rowOff>
    </xdr:to>
    <xdr:cxnSp macro="">
      <xdr:nvCxnSpPr>
        <xdr:cNvPr id="294" name="直線コネクタ 293"/>
        <xdr:cNvCxnSpPr/>
      </xdr:nvCxnSpPr>
      <xdr:spPr>
        <a:xfrm>
          <a:off x="9639300" y="6228842"/>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21971</xdr:rowOff>
    </xdr:from>
    <xdr:to>
      <xdr:col>14</xdr:col>
      <xdr:colOff>28575</xdr:colOff>
      <xdr:row>36</xdr:row>
      <xdr:rowOff>56642</xdr:rowOff>
    </xdr:to>
    <xdr:cxnSp macro="">
      <xdr:nvCxnSpPr>
        <xdr:cNvPr id="297" name="直線コネクタ 296"/>
        <xdr:cNvCxnSpPr/>
      </xdr:nvCxnSpPr>
      <xdr:spPr>
        <a:xfrm>
          <a:off x="8750300" y="6194171"/>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21971</xdr:rowOff>
    </xdr:from>
    <xdr:to>
      <xdr:col>12</xdr:col>
      <xdr:colOff>511175</xdr:colOff>
      <xdr:row>36</xdr:row>
      <xdr:rowOff>53975</xdr:rowOff>
    </xdr:to>
    <xdr:cxnSp macro="">
      <xdr:nvCxnSpPr>
        <xdr:cNvPr id="300" name="直線コネクタ 299"/>
        <xdr:cNvCxnSpPr/>
      </xdr:nvCxnSpPr>
      <xdr:spPr>
        <a:xfrm flipV="1">
          <a:off x="7861300" y="619417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98933</xdr:rowOff>
    </xdr:from>
    <xdr:to>
      <xdr:col>11</xdr:col>
      <xdr:colOff>307975</xdr:colOff>
      <xdr:row>36</xdr:row>
      <xdr:rowOff>53975</xdr:rowOff>
    </xdr:to>
    <xdr:cxnSp macro="">
      <xdr:nvCxnSpPr>
        <xdr:cNvPr id="303" name="直線コネクタ 302"/>
        <xdr:cNvCxnSpPr/>
      </xdr:nvCxnSpPr>
      <xdr:spPr>
        <a:xfrm>
          <a:off x="6972300" y="5756783"/>
          <a:ext cx="889000" cy="4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100711</xdr:rowOff>
    </xdr:from>
    <xdr:to>
      <xdr:col>15</xdr:col>
      <xdr:colOff>231775</xdr:colOff>
      <xdr:row>37</xdr:row>
      <xdr:rowOff>30861</xdr:rowOff>
    </xdr:to>
    <xdr:sp macro="" textlink="">
      <xdr:nvSpPr>
        <xdr:cNvPr id="313" name="円/楕円 312"/>
        <xdr:cNvSpPr/>
      </xdr:nvSpPr>
      <xdr:spPr>
        <a:xfrm>
          <a:off x="104267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123588</xdr:rowOff>
    </xdr:from>
    <xdr:ext cx="469744" cy="259045"/>
    <xdr:sp macro="" textlink="">
      <xdr:nvSpPr>
        <xdr:cNvPr id="314" name="労働費該当値テキスト"/>
        <xdr:cNvSpPr txBox="1"/>
      </xdr:nvSpPr>
      <xdr:spPr>
        <a:xfrm>
          <a:off x="10528300"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5842</xdr:rowOff>
    </xdr:from>
    <xdr:to>
      <xdr:col>14</xdr:col>
      <xdr:colOff>79375</xdr:colOff>
      <xdr:row>36</xdr:row>
      <xdr:rowOff>107442</xdr:rowOff>
    </xdr:to>
    <xdr:sp macro="" textlink="">
      <xdr:nvSpPr>
        <xdr:cNvPr id="315" name="円/楕円 314"/>
        <xdr:cNvSpPr/>
      </xdr:nvSpPr>
      <xdr:spPr>
        <a:xfrm>
          <a:off x="9588500" y="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123969</xdr:rowOff>
    </xdr:from>
    <xdr:ext cx="469744" cy="259045"/>
    <xdr:sp macro="" textlink="">
      <xdr:nvSpPr>
        <xdr:cNvPr id="316" name="テキスト ボックス 315"/>
        <xdr:cNvSpPr txBox="1"/>
      </xdr:nvSpPr>
      <xdr:spPr>
        <a:xfrm>
          <a:off x="9404427" y="59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142621</xdr:rowOff>
    </xdr:from>
    <xdr:to>
      <xdr:col>12</xdr:col>
      <xdr:colOff>561975</xdr:colOff>
      <xdr:row>36</xdr:row>
      <xdr:rowOff>72771</xdr:rowOff>
    </xdr:to>
    <xdr:sp macro="" textlink="">
      <xdr:nvSpPr>
        <xdr:cNvPr id="317" name="円/楕円 316"/>
        <xdr:cNvSpPr/>
      </xdr:nvSpPr>
      <xdr:spPr>
        <a:xfrm>
          <a:off x="8699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89298</xdr:rowOff>
    </xdr:from>
    <xdr:ext cx="469744" cy="259045"/>
    <xdr:sp macro="" textlink="">
      <xdr:nvSpPr>
        <xdr:cNvPr id="318" name="テキスト ボックス 317"/>
        <xdr:cNvSpPr txBox="1"/>
      </xdr:nvSpPr>
      <xdr:spPr>
        <a:xfrm>
          <a:off x="8515427" y="59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3175</xdr:rowOff>
    </xdr:from>
    <xdr:to>
      <xdr:col>11</xdr:col>
      <xdr:colOff>358775</xdr:colOff>
      <xdr:row>36</xdr:row>
      <xdr:rowOff>104775</xdr:rowOff>
    </xdr:to>
    <xdr:sp macro="" textlink="">
      <xdr:nvSpPr>
        <xdr:cNvPr id="319" name="円/楕円 318"/>
        <xdr:cNvSpPr/>
      </xdr:nvSpPr>
      <xdr:spPr>
        <a:xfrm>
          <a:off x="7810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95902</xdr:rowOff>
    </xdr:from>
    <xdr:ext cx="469744" cy="259045"/>
    <xdr:sp macro="" textlink="">
      <xdr:nvSpPr>
        <xdr:cNvPr id="320" name="テキスト ボックス 319"/>
        <xdr:cNvSpPr txBox="1"/>
      </xdr:nvSpPr>
      <xdr:spPr>
        <a:xfrm>
          <a:off x="7626427" y="62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48133</xdr:rowOff>
    </xdr:from>
    <xdr:to>
      <xdr:col>10</xdr:col>
      <xdr:colOff>155575</xdr:colOff>
      <xdr:row>33</xdr:row>
      <xdr:rowOff>149733</xdr:rowOff>
    </xdr:to>
    <xdr:sp macro="" textlink="">
      <xdr:nvSpPr>
        <xdr:cNvPr id="321" name="円/楕円 320"/>
        <xdr:cNvSpPr/>
      </xdr:nvSpPr>
      <xdr:spPr>
        <a:xfrm>
          <a:off x="6921500" y="57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166260</xdr:rowOff>
    </xdr:from>
    <xdr:ext cx="469744" cy="259045"/>
    <xdr:sp macro="" textlink="">
      <xdr:nvSpPr>
        <xdr:cNvPr id="322" name="テキスト ボックス 321"/>
        <xdr:cNvSpPr txBox="1"/>
      </xdr:nvSpPr>
      <xdr:spPr>
        <a:xfrm>
          <a:off x="6737427"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72872</xdr:rowOff>
    </xdr:from>
    <xdr:to>
      <xdr:col>15</xdr:col>
      <xdr:colOff>180975</xdr:colOff>
      <xdr:row>57</xdr:row>
      <xdr:rowOff>127508</xdr:rowOff>
    </xdr:to>
    <xdr:cxnSp macro="">
      <xdr:nvCxnSpPr>
        <xdr:cNvPr id="351" name="直線コネクタ 350"/>
        <xdr:cNvCxnSpPr/>
      </xdr:nvCxnSpPr>
      <xdr:spPr>
        <a:xfrm>
          <a:off x="9639300" y="9845522"/>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72872</xdr:rowOff>
    </xdr:from>
    <xdr:to>
      <xdr:col>14</xdr:col>
      <xdr:colOff>28575</xdr:colOff>
      <xdr:row>57</xdr:row>
      <xdr:rowOff>113411</xdr:rowOff>
    </xdr:to>
    <xdr:cxnSp macro="">
      <xdr:nvCxnSpPr>
        <xdr:cNvPr id="354" name="直線コネクタ 353"/>
        <xdr:cNvCxnSpPr/>
      </xdr:nvCxnSpPr>
      <xdr:spPr>
        <a:xfrm flipV="1">
          <a:off x="8750300" y="9845522"/>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86284</xdr:rowOff>
    </xdr:from>
    <xdr:to>
      <xdr:col>12</xdr:col>
      <xdr:colOff>511175</xdr:colOff>
      <xdr:row>57</xdr:row>
      <xdr:rowOff>113411</xdr:rowOff>
    </xdr:to>
    <xdr:cxnSp macro="">
      <xdr:nvCxnSpPr>
        <xdr:cNvPr id="357" name="直線コネクタ 356"/>
        <xdr:cNvCxnSpPr/>
      </xdr:nvCxnSpPr>
      <xdr:spPr>
        <a:xfrm>
          <a:off x="7861300" y="9858934"/>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78587</xdr:rowOff>
    </xdr:from>
    <xdr:to>
      <xdr:col>11</xdr:col>
      <xdr:colOff>307975</xdr:colOff>
      <xdr:row>57</xdr:row>
      <xdr:rowOff>86284</xdr:rowOff>
    </xdr:to>
    <xdr:cxnSp macro="">
      <xdr:nvCxnSpPr>
        <xdr:cNvPr id="360" name="直線コネクタ 359"/>
        <xdr:cNvCxnSpPr/>
      </xdr:nvCxnSpPr>
      <xdr:spPr>
        <a:xfrm>
          <a:off x="6972300" y="9851237"/>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76708</xdr:rowOff>
    </xdr:from>
    <xdr:to>
      <xdr:col>15</xdr:col>
      <xdr:colOff>231775</xdr:colOff>
      <xdr:row>58</xdr:row>
      <xdr:rowOff>6858</xdr:rowOff>
    </xdr:to>
    <xdr:sp macro="" textlink="">
      <xdr:nvSpPr>
        <xdr:cNvPr id="370" name="円/楕円 369"/>
        <xdr:cNvSpPr/>
      </xdr:nvSpPr>
      <xdr:spPr>
        <a:xfrm>
          <a:off x="10426700" y="98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55135</xdr:rowOff>
    </xdr:from>
    <xdr:ext cx="469744" cy="259045"/>
    <xdr:sp macro="" textlink="">
      <xdr:nvSpPr>
        <xdr:cNvPr id="371" name="農林水産業費該当値テキスト"/>
        <xdr:cNvSpPr txBox="1"/>
      </xdr:nvSpPr>
      <xdr:spPr>
        <a:xfrm>
          <a:off x="10528300" y="982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22072</xdr:rowOff>
    </xdr:from>
    <xdr:to>
      <xdr:col>14</xdr:col>
      <xdr:colOff>79375</xdr:colOff>
      <xdr:row>57</xdr:row>
      <xdr:rowOff>123672</xdr:rowOff>
    </xdr:to>
    <xdr:sp macro="" textlink="">
      <xdr:nvSpPr>
        <xdr:cNvPr id="372" name="円/楕円 371"/>
        <xdr:cNvSpPr/>
      </xdr:nvSpPr>
      <xdr:spPr>
        <a:xfrm>
          <a:off x="9588500" y="97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114799</xdr:rowOff>
    </xdr:from>
    <xdr:ext cx="469744" cy="259045"/>
    <xdr:sp macro="" textlink="">
      <xdr:nvSpPr>
        <xdr:cNvPr id="373" name="テキスト ボックス 372"/>
        <xdr:cNvSpPr txBox="1"/>
      </xdr:nvSpPr>
      <xdr:spPr>
        <a:xfrm>
          <a:off x="9404427" y="98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62611</xdr:rowOff>
    </xdr:from>
    <xdr:to>
      <xdr:col>12</xdr:col>
      <xdr:colOff>561975</xdr:colOff>
      <xdr:row>57</xdr:row>
      <xdr:rowOff>164211</xdr:rowOff>
    </xdr:to>
    <xdr:sp macro="" textlink="">
      <xdr:nvSpPr>
        <xdr:cNvPr id="374" name="円/楕円 373"/>
        <xdr:cNvSpPr/>
      </xdr:nvSpPr>
      <xdr:spPr>
        <a:xfrm>
          <a:off x="8699500" y="98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155338</xdr:rowOff>
    </xdr:from>
    <xdr:ext cx="469744" cy="259045"/>
    <xdr:sp macro="" textlink="">
      <xdr:nvSpPr>
        <xdr:cNvPr id="375" name="テキスト ボックス 374"/>
        <xdr:cNvSpPr txBox="1"/>
      </xdr:nvSpPr>
      <xdr:spPr>
        <a:xfrm>
          <a:off x="8515427" y="99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35484</xdr:rowOff>
    </xdr:from>
    <xdr:to>
      <xdr:col>11</xdr:col>
      <xdr:colOff>358775</xdr:colOff>
      <xdr:row>57</xdr:row>
      <xdr:rowOff>137084</xdr:rowOff>
    </xdr:to>
    <xdr:sp macro="" textlink="">
      <xdr:nvSpPr>
        <xdr:cNvPr id="376" name="円/楕円 375"/>
        <xdr:cNvSpPr/>
      </xdr:nvSpPr>
      <xdr:spPr>
        <a:xfrm>
          <a:off x="7810500" y="98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128211</xdr:rowOff>
    </xdr:from>
    <xdr:ext cx="469744" cy="259045"/>
    <xdr:sp macro="" textlink="">
      <xdr:nvSpPr>
        <xdr:cNvPr id="377" name="テキスト ボックス 376"/>
        <xdr:cNvSpPr txBox="1"/>
      </xdr:nvSpPr>
      <xdr:spPr>
        <a:xfrm>
          <a:off x="7626427" y="990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27787</xdr:rowOff>
    </xdr:from>
    <xdr:to>
      <xdr:col>10</xdr:col>
      <xdr:colOff>155575</xdr:colOff>
      <xdr:row>57</xdr:row>
      <xdr:rowOff>129387</xdr:rowOff>
    </xdr:to>
    <xdr:sp macro="" textlink="">
      <xdr:nvSpPr>
        <xdr:cNvPr id="378" name="円/楕円 377"/>
        <xdr:cNvSpPr/>
      </xdr:nvSpPr>
      <xdr:spPr>
        <a:xfrm>
          <a:off x="6921500" y="98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120514</xdr:rowOff>
    </xdr:from>
    <xdr:ext cx="469744" cy="259045"/>
    <xdr:sp macro="" textlink="">
      <xdr:nvSpPr>
        <xdr:cNvPr id="379" name="テキスト ボックス 378"/>
        <xdr:cNvSpPr txBox="1"/>
      </xdr:nvSpPr>
      <xdr:spPr>
        <a:xfrm>
          <a:off x="6737427" y="98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148820</xdr:rowOff>
    </xdr:from>
    <xdr:to>
      <xdr:col>15</xdr:col>
      <xdr:colOff>180975</xdr:colOff>
      <xdr:row>78</xdr:row>
      <xdr:rowOff>7272</xdr:rowOff>
    </xdr:to>
    <xdr:cxnSp macro="">
      <xdr:nvCxnSpPr>
        <xdr:cNvPr id="406" name="直線コネクタ 405"/>
        <xdr:cNvCxnSpPr/>
      </xdr:nvCxnSpPr>
      <xdr:spPr>
        <a:xfrm flipV="1">
          <a:off x="9639300" y="13350470"/>
          <a:ext cx="8382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7272</xdr:rowOff>
    </xdr:from>
    <xdr:to>
      <xdr:col>14</xdr:col>
      <xdr:colOff>28575</xdr:colOff>
      <xdr:row>78</xdr:row>
      <xdr:rowOff>43070</xdr:rowOff>
    </xdr:to>
    <xdr:cxnSp macro="">
      <xdr:nvCxnSpPr>
        <xdr:cNvPr id="409" name="直線コネクタ 408"/>
        <xdr:cNvCxnSpPr/>
      </xdr:nvCxnSpPr>
      <xdr:spPr>
        <a:xfrm flipV="1">
          <a:off x="8750300" y="13380372"/>
          <a:ext cx="889000" cy="3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132888</xdr:rowOff>
    </xdr:from>
    <xdr:to>
      <xdr:col>12</xdr:col>
      <xdr:colOff>511175</xdr:colOff>
      <xdr:row>78</xdr:row>
      <xdr:rowOff>43070</xdr:rowOff>
    </xdr:to>
    <xdr:cxnSp macro="">
      <xdr:nvCxnSpPr>
        <xdr:cNvPr id="412" name="直線コネクタ 411"/>
        <xdr:cNvCxnSpPr/>
      </xdr:nvCxnSpPr>
      <xdr:spPr>
        <a:xfrm>
          <a:off x="7861300" y="13334538"/>
          <a:ext cx="889000" cy="8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132888</xdr:rowOff>
    </xdr:from>
    <xdr:to>
      <xdr:col>11</xdr:col>
      <xdr:colOff>307975</xdr:colOff>
      <xdr:row>78</xdr:row>
      <xdr:rowOff>10015</xdr:rowOff>
    </xdr:to>
    <xdr:cxnSp macro="">
      <xdr:nvCxnSpPr>
        <xdr:cNvPr id="415" name="直線コネクタ 414"/>
        <xdr:cNvCxnSpPr/>
      </xdr:nvCxnSpPr>
      <xdr:spPr>
        <a:xfrm flipV="1">
          <a:off x="6972300" y="1333453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98020</xdr:rowOff>
    </xdr:from>
    <xdr:to>
      <xdr:col>15</xdr:col>
      <xdr:colOff>231775</xdr:colOff>
      <xdr:row>78</xdr:row>
      <xdr:rowOff>28170</xdr:rowOff>
    </xdr:to>
    <xdr:sp macro="" textlink="">
      <xdr:nvSpPr>
        <xdr:cNvPr id="425" name="円/楕円 424"/>
        <xdr:cNvSpPr/>
      </xdr:nvSpPr>
      <xdr:spPr>
        <a:xfrm>
          <a:off x="10426700" y="132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12947</xdr:rowOff>
    </xdr:from>
    <xdr:ext cx="469744" cy="259045"/>
    <xdr:sp macro="" textlink="">
      <xdr:nvSpPr>
        <xdr:cNvPr id="426" name="商工費該当値テキスト"/>
        <xdr:cNvSpPr txBox="1"/>
      </xdr:nvSpPr>
      <xdr:spPr>
        <a:xfrm>
          <a:off x="10528300" y="1321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127922</xdr:rowOff>
    </xdr:from>
    <xdr:to>
      <xdr:col>14</xdr:col>
      <xdr:colOff>79375</xdr:colOff>
      <xdr:row>78</xdr:row>
      <xdr:rowOff>58072</xdr:rowOff>
    </xdr:to>
    <xdr:sp macro="" textlink="">
      <xdr:nvSpPr>
        <xdr:cNvPr id="427" name="円/楕円 426"/>
        <xdr:cNvSpPr/>
      </xdr:nvSpPr>
      <xdr:spPr>
        <a:xfrm>
          <a:off x="9588500" y="133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49199</xdr:rowOff>
    </xdr:from>
    <xdr:ext cx="469744" cy="259045"/>
    <xdr:sp macro="" textlink="">
      <xdr:nvSpPr>
        <xdr:cNvPr id="428" name="テキスト ボックス 427"/>
        <xdr:cNvSpPr txBox="1"/>
      </xdr:nvSpPr>
      <xdr:spPr>
        <a:xfrm>
          <a:off x="9404427" y="134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163720</xdr:rowOff>
    </xdr:from>
    <xdr:to>
      <xdr:col>12</xdr:col>
      <xdr:colOff>561975</xdr:colOff>
      <xdr:row>78</xdr:row>
      <xdr:rowOff>93870</xdr:rowOff>
    </xdr:to>
    <xdr:sp macro="" textlink="">
      <xdr:nvSpPr>
        <xdr:cNvPr id="429" name="円/楕円 428"/>
        <xdr:cNvSpPr/>
      </xdr:nvSpPr>
      <xdr:spPr>
        <a:xfrm>
          <a:off x="8699500" y="133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84997</xdr:rowOff>
    </xdr:from>
    <xdr:ext cx="469744" cy="259045"/>
    <xdr:sp macro="" textlink="">
      <xdr:nvSpPr>
        <xdr:cNvPr id="430" name="テキスト ボックス 429"/>
        <xdr:cNvSpPr txBox="1"/>
      </xdr:nvSpPr>
      <xdr:spPr>
        <a:xfrm>
          <a:off x="8515427" y="134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82088</xdr:rowOff>
    </xdr:from>
    <xdr:to>
      <xdr:col>11</xdr:col>
      <xdr:colOff>358775</xdr:colOff>
      <xdr:row>78</xdr:row>
      <xdr:rowOff>12238</xdr:rowOff>
    </xdr:to>
    <xdr:sp macro="" textlink="">
      <xdr:nvSpPr>
        <xdr:cNvPr id="431" name="円/楕円 430"/>
        <xdr:cNvSpPr/>
      </xdr:nvSpPr>
      <xdr:spPr>
        <a:xfrm>
          <a:off x="7810500" y="132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3365</xdr:rowOff>
    </xdr:from>
    <xdr:ext cx="469744" cy="259045"/>
    <xdr:sp macro="" textlink="">
      <xdr:nvSpPr>
        <xdr:cNvPr id="432" name="テキスト ボックス 431"/>
        <xdr:cNvSpPr txBox="1"/>
      </xdr:nvSpPr>
      <xdr:spPr>
        <a:xfrm>
          <a:off x="7626427" y="1337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130665</xdr:rowOff>
    </xdr:from>
    <xdr:to>
      <xdr:col>10</xdr:col>
      <xdr:colOff>155575</xdr:colOff>
      <xdr:row>78</xdr:row>
      <xdr:rowOff>60815</xdr:rowOff>
    </xdr:to>
    <xdr:sp macro="" textlink="">
      <xdr:nvSpPr>
        <xdr:cNvPr id="433" name="円/楕円 432"/>
        <xdr:cNvSpPr/>
      </xdr:nvSpPr>
      <xdr:spPr>
        <a:xfrm>
          <a:off x="6921500" y="133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51942</xdr:rowOff>
    </xdr:from>
    <xdr:ext cx="469744" cy="259045"/>
    <xdr:sp macro="" textlink="">
      <xdr:nvSpPr>
        <xdr:cNvPr id="434" name="テキスト ボックス 433"/>
        <xdr:cNvSpPr txBox="1"/>
      </xdr:nvSpPr>
      <xdr:spPr>
        <a:xfrm>
          <a:off x="6737427"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114212</xdr:rowOff>
    </xdr:from>
    <xdr:to>
      <xdr:col>15</xdr:col>
      <xdr:colOff>180975</xdr:colOff>
      <xdr:row>96</xdr:row>
      <xdr:rowOff>121803</xdr:rowOff>
    </xdr:to>
    <xdr:cxnSp macro="">
      <xdr:nvCxnSpPr>
        <xdr:cNvPr id="466" name="直線コネクタ 465"/>
        <xdr:cNvCxnSpPr/>
      </xdr:nvCxnSpPr>
      <xdr:spPr>
        <a:xfrm>
          <a:off x="9639300" y="16573412"/>
          <a:ext cx="8382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67463</xdr:rowOff>
    </xdr:from>
    <xdr:to>
      <xdr:col>14</xdr:col>
      <xdr:colOff>28575</xdr:colOff>
      <xdr:row>96</xdr:row>
      <xdr:rowOff>114212</xdr:rowOff>
    </xdr:to>
    <xdr:cxnSp macro="">
      <xdr:nvCxnSpPr>
        <xdr:cNvPr id="469" name="直線コネクタ 468"/>
        <xdr:cNvCxnSpPr/>
      </xdr:nvCxnSpPr>
      <xdr:spPr>
        <a:xfrm>
          <a:off x="8750300" y="16526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57274</xdr:rowOff>
    </xdr:from>
    <xdr:to>
      <xdr:col>12</xdr:col>
      <xdr:colOff>511175</xdr:colOff>
      <xdr:row>96</xdr:row>
      <xdr:rowOff>67463</xdr:rowOff>
    </xdr:to>
    <xdr:cxnSp macro="">
      <xdr:nvCxnSpPr>
        <xdr:cNvPr id="472" name="直線コネクタ 471"/>
        <xdr:cNvCxnSpPr/>
      </xdr:nvCxnSpPr>
      <xdr:spPr>
        <a:xfrm>
          <a:off x="7861300" y="16516474"/>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28780</xdr:rowOff>
    </xdr:from>
    <xdr:to>
      <xdr:col>11</xdr:col>
      <xdr:colOff>307975</xdr:colOff>
      <xdr:row>96</xdr:row>
      <xdr:rowOff>57274</xdr:rowOff>
    </xdr:to>
    <xdr:cxnSp macro="">
      <xdr:nvCxnSpPr>
        <xdr:cNvPr id="475" name="直線コネクタ 474"/>
        <xdr:cNvCxnSpPr/>
      </xdr:nvCxnSpPr>
      <xdr:spPr>
        <a:xfrm>
          <a:off x="6972300" y="16487980"/>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71003</xdr:rowOff>
    </xdr:from>
    <xdr:to>
      <xdr:col>15</xdr:col>
      <xdr:colOff>231775</xdr:colOff>
      <xdr:row>97</xdr:row>
      <xdr:rowOff>1153</xdr:rowOff>
    </xdr:to>
    <xdr:sp macro="" textlink="">
      <xdr:nvSpPr>
        <xdr:cNvPr id="485" name="円/楕円 484"/>
        <xdr:cNvSpPr/>
      </xdr:nvSpPr>
      <xdr:spPr>
        <a:xfrm>
          <a:off x="10426700" y="165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93880</xdr:rowOff>
    </xdr:from>
    <xdr:ext cx="534377" cy="259045"/>
    <xdr:sp macro="" textlink="">
      <xdr:nvSpPr>
        <xdr:cNvPr id="486" name="土木費該当値テキスト"/>
        <xdr:cNvSpPr txBox="1"/>
      </xdr:nvSpPr>
      <xdr:spPr>
        <a:xfrm>
          <a:off x="10528300" y="1638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63412</xdr:rowOff>
    </xdr:from>
    <xdr:to>
      <xdr:col>14</xdr:col>
      <xdr:colOff>79375</xdr:colOff>
      <xdr:row>96</xdr:row>
      <xdr:rowOff>165012</xdr:rowOff>
    </xdr:to>
    <xdr:sp macro="" textlink="">
      <xdr:nvSpPr>
        <xdr:cNvPr id="487" name="円/楕円 486"/>
        <xdr:cNvSpPr/>
      </xdr:nvSpPr>
      <xdr:spPr>
        <a:xfrm>
          <a:off x="9588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10089</xdr:rowOff>
    </xdr:from>
    <xdr:ext cx="534377" cy="259045"/>
    <xdr:sp macro="" textlink="">
      <xdr:nvSpPr>
        <xdr:cNvPr id="488" name="テキスト ボックス 487"/>
        <xdr:cNvSpPr txBox="1"/>
      </xdr:nvSpPr>
      <xdr:spPr>
        <a:xfrm>
          <a:off x="9372111" y="162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16663</xdr:rowOff>
    </xdr:from>
    <xdr:to>
      <xdr:col>12</xdr:col>
      <xdr:colOff>561975</xdr:colOff>
      <xdr:row>96</xdr:row>
      <xdr:rowOff>118263</xdr:rowOff>
    </xdr:to>
    <xdr:sp macro="" textlink="">
      <xdr:nvSpPr>
        <xdr:cNvPr id="489" name="円/楕円 488"/>
        <xdr:cNvSpPr/>
      </xdr:nvSpPr>
      <xdr:spPr>
        <a:xfrm>
          <a:off x="8699500" y="164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134790</xdr:rowOff>
    </xdr:from>
    <xdr:ext cx="534377" cy="259045"/>
    <xdr:sp macro="" textlink="">
      <xdr:nvSpPr>
        <xdr:cNvPr id="490" name="テキスト ボックス 489"/>
        <xdr:cNvSpPr txBox="1"/>
      </xdr:nvSpPr>
      <xdr:spPr>
        <a:xfrm>
          <a:off x="8483111" y="162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6474</xdr:rowOff>
    </xdr:from>
    <xdr:to>
      <xdr:col>11</xdr:col>
      <xdr:colOff>358775</xdr:colOff>
      <xdr:row>96</xdr:row>
      <xdr:rowOff>108074</xdr:rowOff>
    </xdr:to>
    <xdr:sp macro="" textlink="">
      <xdr:nvSpPr>
        <xdr:cNvPr id="491" name="円/楕円 490"/>
        <xdr:cNvSpPr/>
      </xdr:nvSpPr>
      <xdr:spPr>
        <a:xfrm>
          <a:off x="7810500" y="164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124601</xdr:rowOff>
    </xdr:from>
    <xdr:ext cx="534377" cy="259045"/>
    <xdr:sp macro="" textlink="">
      <xdr:nvSpPr>
        <xdr:cNvPr id="492" name="テキスト ボックス 491"/>
        <xdr:cNvSpPr txBox="1"/>
      </xdr:nvSpPr>
      <xdr:spPr>
        <a:xfrm>
          <a:off x="7594111" y="162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149430</xdr:rowOff>
    </xdr:from>
    <xdr:to>
      <xdr:col>10</xdr:col>
      <xdr:colOff>155575</xdr:colOff>
      <xdr:row>96</xdr:row>
      <xdr:rowOff>79580</xdr:rowOff>
    </xdr:to>
    <xdr:sp macro="" textlink="">
      <xdr:nvSpPr>
        <xdr:cNvPr id="493" name="円/楕円 492"/>
        <xdr:cNvSpPr/>
      </xdr:nvSpPr>
      <xdr:spPr>
        <a:xfrm>
          <a:off x="6921500" y="16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96107</xdr:rowOff>
    </xdr:from>
    <xdr:ext cx="534377" cy="259045"/>
    <xdr:sp macro="" textlink="">
      <xdr:nvSpPr>
        <xdr:cNvPr id="494" name="テキスト ボックス 493"/>
        <xdr:cNvSpPr txBox="1"/>
      </xdr:nvSpPr>
      <xdr:spPr>
        <a:xfrm>
          <a:off x="6705111" y="162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85141</xdr:rowOff>
    </xdr:from>
    <xdr:to>
      <xdr:col>23</xdr:col>
      <xdr:colOff>517525</xdr:colOff>
      <xdr:row>37</xdr:row>
      <xdr:rowOff>407</xdr:rowOff>
    </xdr:to>
    <xdr:cxnSp macro="">
      <xdr:nvCxnSpPr>
        <xdr:cNvPr id="524" name="直線コネクタ 523"/>
        <xdr:cNvCxnSpPr/>
      </xdr:nvCxnSpPr>
      <xdr:spPr>
        <a:xfrm>
          <a:off x="15481300" y="6257341"/>
          <a:ext cx="838200" cy="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36906</xdr:rowOff>
    </xdr:from>
    <xdr:to>
      <xdr:col>22</xdr:col>
      <xdr:colOff>365125</xdr:colOff>
      <xdr:row>36</xdr:row>
      <xdr:rowOff>85141</xdr:rowOff>
    </xdr:to>
    <xdr:cxnSp macro="">
      <xdr:nvCxnSpPr>
        <xdr:cNvPr id="527" name="直線コネクタ 526"/>
        <xdr:cNvCxnSpPr/>
      </xdr:nvCxnSpPr>
      <xdr:spPr>
        <a:xfrm>
          <a:off x="14592300" y="6209106"/>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36906</xdr:rowOff>
    </xdr:from>
    <xdr:to>
      <xdr:col>21</xdr:col>
      <xdr:colOff>161925</xdr:colOff>
      <xdr:row>37</xdr:row>
      <xdr:rowOff>85369</xdr:rowOff>
    </xdr:to>
    <xdr:cxnSp macro="">
      <xdr:nvCxnSpPr>
        <xdr:cNvPr id="530" name="直線コネクタ 529"/>
        <xdr:cNvCxnSpPr/>
      </xdr:nvCxnSpPr>
      <xdr:spPr>
        <a:xfrm flipV="1">
          <a:off x="13703300" y="6209106"/>
          <a:ext cx="8890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85369</xdr:rowOff>
    </xdr:from>
    <xdr:to>
      <xdr:col>19</xdr:col>
      <xdr:colOff>644525</xdr:colOff>
      <xdr:row>37</xdr:row>
      <xdr:rowOff>123546</xdr:rowOff>
    </xdr:to>
    <xdr:cxnSp macro="">
      <xdr:nvCxnSpPr>
        <xdr:cNvPr id="533" name="直線コネクタ 532"/>
        <xdr:cNvCxnSpPr/>
      </xdr:nvCxnSpPr>
      <xdr:spPr>
        <a:xfrm flipV="1">
          <a:off x="12814300" y="6429019"/>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121057</xdr:rowOff>
    </xdr:from>
    <xdr:to>
      <xdr:col>23</xdr:col>
      <xdr:colOff>568325</xdr:colOff>
      <xdr:row>37</xdr:row>
      <xdr:rowOff>51207</xdr:rowOff>
    </xdr:to>
    <xdr:sp macro="" textlink="">
      <xdr:nvSpPr>
        <xdr:cNvPr id="543" name="円/楕円 542"/>
        <xdr:cNvSpPr/>
      </xdr:nvSpPr>
      <xdr:spPr>
        <a:xfrm>
          <a:off x="162687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35984</xdr:rowOff>
    </xdr:from>
    <xdr:ext cx="534377" cy="259045"/>
    <xdr:sp macro="" textlink="">
      <xdr:nvSpPr>
        <xdr:cNvPr id="544" name="消防費該当値テキスト"/>
        <xdr:cNvSpPr txBox="1"/>
      </xdr:nvSpPr>
      <xdr:spPr>
        <a:xfrm>
          <a:off x="16370300" y="62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34341</xdr:rowOff>
    </xdr:from>
    <xdr:to>
      <xdr:col>22</xdr:col>
      <xdr:colOff>415925</xdr:colOff>
      <xdr:row>36</xdr:row>
      <xdr:rowOff>135941</xdr:rowOff>
    </xdr:to>
    <xdr:sp macro="" textlink="">
      <xdr:nvSpPr>
        <xdr:cNvPr id="545" name="円/楕円 544"/>
        <xdr:cNvSpPr/>
      </xdr:nvSpPr>
      <xdr:spPr>
        <a:xfrm>
          <a:off x="15430500" y="62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127068</xdr:rowOff>
    </xdr:from>
    <xdr:ext cx="534377" cy="259045"/>
    <xdr:sp macro="" textlink="">
      <xdr:nvSpPr>
        <xdr:cNvPr id="546" name="テキスト ボックス 545"/>
        <xdr:cNvSpPr txBox="1"/>
      </xdr:nvSpPr>
      <xdr:spPr>
        <a:xfrm>
          <a:off x="15214111" y="62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157556</xdr:rowOff>
    </xdr:from>
    <xdr:to>
      <xdr:col>21</xdr:col>
      <xdr:colOff>212725</xdr:colOff>
      <xdr:row>36</xdr:row>
      <xdr:rowOff>87706</xdr:rowOff>
    </xdr:to>
    <xdr:sp macro="" textlink="">
      <xdr:nvSpPr>
        <xdr:cNvPr id="547" name="円/楕円 546"/>
        <xdr:cNvSpPr/>
      </xdr:nvSpPr>
      <xdr:spPr>
        <a:xfrm>
          <a:off x="14541500" y="61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104233</xdr:rowOff>
    </xdr:from>
    <xdr:ext cx="534377" cy="259045"/>
    <xdr:sp macro="" textlink="">
      <xdr:nvSpPr>
        <xdr:cNvPr id="548" name="テキスト ボックス 547"/>
        <xdr:cNvSpPr txBox="1"/>
      </xdr:nvSpPr>
      <xdr:spPr>
        <a:xfrm>
          <a:off x="14325111" y="59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34569</xdr:rowOff>
    </xdr:from>
    <xdr:to>
      <xdr:col>20</xdr:col>
      <xdr:colOff>9525</xdr:colOff>
      <xdr:row>37</xdr:row>
      <xdr:rowOff>136169</xdr:rowOff>
    </xdr:to>
    <xdr:sp macro="" textlink="">
      <xdr:nvSpPr>
        <xdr:cNvPr id="549" name="円/楕円 548"/>
        <xdr:cNvSpPr/>
      </xdr:nvSpPr>
      <xdr:spPr>
        <a:xfrm>
          <a:off x="13652500" y="63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127296</xdr:rowOff>
    </xdr:from>
    <xdr:ext cx="469744" cy="259045"/>
    <xdr:sp macro="" textlink="">
      <xdr:nvSpPr>
        <xdr:cNvPr id="550" name="テキスト ボックス 549"/>
        <xdr:cNvSpPr txBox="1"/>
      </xdr:nvSpPr>
      <xdr:spPr>
        <a:xfrm>
          <a:off x="13468427" y="64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72746</xdr:rowOff>
    </xdr:from>
    <xdr:to>
      <xdr:col>18</xdr:col>
      <xdr:colOff>492125</xdr:colOff>
      <xdr:row>38</xdr:row>
      <xdr:rowOff>2896</xdr:rowOff>
    </xdr:to>
    <xdr:sp macro="" textlink="">
      <xdr:nvSpPr>
        <xdr:cNvPr id="551" name="円/楕円 550"/>
        <xdr:cNvSpPr/>
      </xdr:nvSpPr>
      <xdr:spPr>
        <a:xfrm>
          <a:off x="12763500" y="64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165473</xdr:rowOff>
    </xdr:from>
    <xdr:ext cx="469744" cy="259045"/>
    <xdr:sp macro="" textlink="">
      <xdr:nvSpPr>
        <xdr:cNvPr id="552" name="テキスト ボックス 551"/>
        <xdr:cNvSpPr txBox="1"/>
      </xdr:nvSpPr>
      <xdr:spPr>
        <a:xfrm>
          <a:off x="12579427" y="65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105312</xdr:rowOff>
    </xdr:from>
    <xdr:to>
      <xdr:col>23</xdr:col>
      <xdr:colOff>517525</xdr:colOff>
      <xdr:row>56</xdr:row>
      <xdr:rowOff>11815</xdr:rowOff>
    </xdr:to>
    <xdr:cxnSp macro="">
      <xdr:nvCxnSpPr>
        <xdr:cNvPr id="584" name="直線コネクタ 583"/>
        <xdr:cNvCxnSpPr/>
      </xdr:nvCxnSpPr>
      <xdr:spPr>
        <a:xfrm>
          <a:off x="15481300" y="9535062"/>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105312</xdr:rowOff>
    </xdr:from>
    <xdr:to>
      <xdr:col>22</xdr:col>
      <xdr:colOff>365125</xdr:colOff>
      <xdr:row>56</xdr:row>
      <xdr:rowOff>99761</xdr:rowOff>
    </xdr:to>
    <xdr:cxnSp macro="">
      <xdr:nvCxnSpPr>
        <xdr:cNvPr id="587" name="直線コネクタ 586"/>
        <xdr:cNvCxnSpPr/>
      </xdr:nvCxnSpPr>
      <xdr:spPr>
        <a:xfrm flipV="1">
          <a:off x="14592300" y="9535062"/>
          <a:ext cx="889000" cy="1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53256</xdr:rowOff>
    </xdr:from>
    <xdr:to>
      <xdr:col>21</xdr:col>
      <xdr:colOff>161925</xdr:colOff>
      <xdr:row>56</xdr:row>
      <xdr:rowOff>99761</xdr:rowOff>
    </xdr:to>
    <xdr:cxnSp macro="">
      <xdr:nvCxnSpPr>
        <xdr:cNvPr id="590" name="直線コネクタ 589"/>
        <xdr:cNvCxnSpPr/>
      </xdr:nvCxnSpPr>
      <xdr:spPr>
        <a:xfrm>
          <a:off x="13703300" y="9654456"/>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53256</xdr:rowOff>
    </xdr:from>
    <xdr:to>
      <xdr:col>19</xdr:col>
      <xdr:colOff>644525</xdr:colOff>
      <xdr:row>56</xdr:row>
      <xdr:rowOff>115729</xdr:rowOff>
    </xdr:to>
    <xdr:cxnSp macro="">
      <xdr:nvCxnSpPr>
        <xdr:cNvPr id="593" name="直線コネクタ 592"/>
        <xdr:cNvCxnSpPr/>
      </xdr:nvCxnSpPr>
      <xdr:spPr>
        <a:xfrm flipV="1">
          <a:off x="12814300" y="9654456"/>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132465</xdr:rowOff>
    </xdr:from>
    <xdr:to>
      <xdr:col>23</xdr:col>
      <xdr:colOff>568325</xdr:colOff>
      <xdr:row>56</xdr:row>
      <xdr:rowOff>62615</xdr:rowOff>
    </xdr:to>
    <xdr:sp macro="" textlink="">
      <xdr:nvSpPr>
        <xdr:cNvPr id="603" name="円/楕円 602"/>
        <xdr:cNvSpPr/>
      </xdr:nvSpPr>
      <xdr:spPr>
        <a:xfrm>
          <a:off x="16268700" y="95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110892</xdr:rowOff>
    </xdr:from>
    <xdr:ext cx="534377" cy="259045"/>
    <xdr:sp macro="" textlink="">
      <xdr:nvSpPr>
        <xdr:cNvPr id="604" name="教育費該当値テキスト"/>
        <xdr:cNvSpPr txBox="1"/>
      </xdr:nvSpPr>
      <xdr:spPr>
        <a:xfrm>
          <a:off x="16370300" y="954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54512</xdr:rowOff>
    </xdr:from>
    <xdr:to>
      <xdr:col>22</xdr:col>
      <xdr:colOff>415925</xdr:colOff>
      <xdr:row>55</xdr:row>
      <xdr:rowOff>156112</xdr:rowOff>
    </xdr:to>
    <xdr:sp macro="" textlink="">
      <xdr:nvSpPr>
        <xdr:cNvPr id="605" name="円/楕円 604"/>
        <xdr:cNvSpPr/>
      </xdr:nvSpPr>
      <xdr:spPr>
        <a:xfrm>
          <a:off x="15430500" y="94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147239</xdr:rowOff>
    </xdr:from>
    <xdr:ext cx="534377" cy="259045"/>
    <xdr:sp macro="" textlink="">
      <xdr:nvSpPr>
        <xdr:cNvPr id="606" name="テキスト ボックス 605"/>
        <xdr:cNvSpPr txBox="1"/>
      </xdr:nvSpPr>
      <xdr:spPr>
        <a:xfrm>
          <a:off x="15214111" y="95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48961</xdr:rowOff>
    </xdr:from>
    <xdr:to>
      <xdr:col>21</xdr:col>
      <xdr:colOff>212725</xdr:colOff>
      <xdr:row>56</xdr:row>
      <xdr:rowOff>150561</xdr:rowOff>
    </xdr:to>
    <xdr:sp macro="" textlink="">
      <xdr:nvSpPr>
        <xdr:cNvPr id="607" name="円/楕円 606"/>
        <xdr:cNvSpPr/>
      </xdr:nvSpPr>
      <xdr:spPr>
        <a:xfrm>
          <a:off x="14541500" y="965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141688</xdr:rowOff>
    </xdr:from>
    <xdr:ext cx="534377" cy="259045"/>
    <xdr:sp macro="" textlink="">
      <xdr:nvSpPr>
        <xdr:cNvPr id="608" name="テキスト ボックス 607"/>
        <xdr:cNvSpPr txBox="1"/>
      </xdr:nvSpPr>
      <xdr:spPr>
        <a:xfrm>
          <a:off x="14325111" y="974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2456</xdr:rowOff>
    </xdr:from>
    <xdr:to>
      <xdr:col>20</xdr:col>
      <xdr:colOff>9525</xdr:colOff>
      <xdr:row>56</xdr:row>
      <xdr:rowOff>104056</xdr:rowOff>
    </xdr:to>
    <xdr:sp macro="" textlink="">
      <xdr:nvSpPr>
        <xdr:cNvPr id="609" name="円/楕円 608"/>
        <xdr:cNvSpPr/>
      </xdr:nvSpPr>
      <xdr:spPr>
        <a:xfrm>
          <a:off x="13652500" y="96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120583</xdr:rowOff>
    </xdr:from>
    <xdr:ext cx="534377" cy="259045"/>
    <xdr:sp macro="" textlink="">
      <xdr:nvSpPr>
        <xdr:cNvPr id="610" name="テキスト ボックス 609"/>
        <xdr:cNvSpPr txBox="1"/>
      </xdr:nvSpPr>
      <xdr:spPr>
        <a:xfrm>
          <a:off x="13436111" y="93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64929</xdr:rowOff>
    </xdr:from>
    <xdr:to>
      <xdr:col>18</xdr:col>
      <xdr:colOff>492125</xdr:colOff>
      <xdr:row>56</xdr:row>
      <xdr:rowOff>166529</xdr:rowOff>
    </xdr:to>
    <xdr:sp macro="" textlink="">
      <xdr:nvSpPr>
        <xdr:cNvPr id="611" name="円/楕円 610"/>
        <xdr:cNvSpPr/>
      </xdr:nvSpPr>
      <xdr:spPr>
        <a:xfrm>
          <a:off x="12763500" y="96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157656</xdr:rowOff>
    </xdr:from>
    <xdr:ext cx="534377" cy="259045"/>
    <xdr:sp macro="" textlink="">
      <xdr:nvSpPr>
        <xdr:cNvPr id="612" name="テキスト ボックス 611"/>
        <xdr:cNvSpPr txBox="1"/>
      </xdr:nvSpPr>
      <xdr:spPr>
        <a:xfrm>
          <a:off x="12547111" y="97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156502</xdr:rowOff>
    </xdr:from>
    <xdr:to>
      <xdr:col>23</xdr:col>
      <xdr:colOff>517525</xdr:colOff>
      <xdr:row>79</xdr:row>
      <xdr:rowOff>10961</xdr:rowOff>
    </xdr:to>
    <xdr:cxnSp macro="">
      <xdr:nvCxnSpPr>
        <xdr:cNvPr id="641" name="直線コネクタ 640"/>
        <xdr:cNvCxnSpPr/>
      </xdr:nvCxnSpPr>
      <xdr:spPr>
        <a:xfrm flipV="1">
          <a:off x="15481300" y="13529602"/>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104360</xdr:rowOff>
    </xdr:from>
    <xdr:ext cx="469744" cy="259045"/>
    <xdr:sp macro="" textlink="">
      <xdr:nvSpPr>
        <xdr:cNvPr id="642" name="災害復旧費平均値テキスト"/>
        <xdr:cNvSpPr txBox="1"/>
      </xdr:nvSpPr>
      <xdr:spPr>
        <a:xfrm>
          <a:off x="16370300" y="13477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1054</xdr:rowOff>
    </xdr:from>
    <xdr:to>
      <xdr:col>22</xdr:col>
      <xdr:colOff>365125</xdr:colOff>
      <xdr:row>79</xdr:row>
      <xdr:rowOff>10961</xdr:rowOff>
    </xdr:to>
    <xdr:cxnSp macro="">
      <xdr:nvCxnSpPr>
        <xdr:cNvPr id="644" name="直線コネクタ 643"/>
        <xdr:cNvCxnSpPr/>
      </xdr:nvCxnSpPr>
      <xdr:spPr>
        <a:xfrm>
          <a:off x="14592300" y="1354560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166790</xdr:rowOff>
    </xdr:from>
    <xdr:to>
      <xdr:col>21</xdr:col>
      <xdr:colOff>161925</xdr:colOff>
      <xdr:row>79</xdr:row>
      <xdr:rowOff>1054</xdr:rowOff>
    </xdr:to>
    <xdr:cxnSp macro="">
      <xdr:nvCxnSpPr>
        <xdr:cNvPr id="647" name="直線コネクタ 646"/>
        <xdr:cNvCxnSpPr/>
      </xdr:nvCxnSpPr>
      <xdr:spPr>
        <a:xfrm>
          <a:off x="13703300" y="1353989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48544</xdr:rowOff>
    </xdr:from>
    <xdr:ext cx="378565" cy="259045"/>
    <xdr:sp macro="" textlink="">
      <xdr:nvSpPr>
        <xdr:cNvPr id="649" name="テキスト ボックス 648"/>
        <xdr:cNvSpPr txBox="1"/>
      </xdr:nvSpPr>
      <xdr:spPr>
        <a:xfrm>
          <a:off x="14403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166790</xdr:rowOff>
    </xdr:from>
    <xdr:to>
      <xdr:col>19</xdr:col>
      <xdr:colOff>644525</xdr:colOff>
      <xdr:row>79</xdr:row>
      <xdr:rowOff>10083</xdr:rowOff>
    </xdr:to>
    <xdr:cxnSp macro="">
      <xdr:nvCxnSpPr>
        <xdr:cNvPr id="650" name="直線コネクタ 649"/>
        <xdr:cNvCxnSpPr/>
      </xdr:nvCxnSpPr>
      <xdr:spPr>
        <a:xfrm flipV="1">
          <a:off x="12814300" y="13539890"/>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105702</xdr:rowOff>
    </xdr:from>
    <xdr:to>
      <xdr:col>23</xdr:col>
      <xdr:colOff>568325</xdr:colOff>
      <xdr:row>79</xdr:row>
      <xdr:rowOff>35852</xdr:rowOff>
    </xdr:to>
    <xdr:sp macro="" textlink="">
      <xdr:nvSpPr>
        <xdr:cNvPr id="660" name="円/楕円 659"/>
        <xdr:cNvSpPr/>
      </xdr:nvSpPr>
      <xdr:spPr>
        <a:xfrm>
          <a:off x="16268700" y="134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65079</xdr:rowOff>
    </xdr:from>
    <xdr:ext cx="469744" cy="259045"/>
    <xdr:sp macro="" textlink="">
      <xdr:nvSpPr>
        <xdr:cNvPr id="661" name="災害復旧費該当値テキスト"/>
        <xdr:cNvSpPr txBox="1"/>
      </xdr:nvSpPr>
      <xdr:spPr>
        <a:xfrm>
          <a:off x="16370300" y="1326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131611</xdr:rowOff>
    </xdr:from>
    <xdr:to>
      <xdr:col>22</xdr:col>
      <xdr:colOff>415925</xdr:colOff>
      <xdr:row>79</xdr:row>
      <xdr:rowOff>61761</xdr:rowOff>
    </xdr:to>
    <xdr:sp macro="" textlink="">
      <xdr:nvSpPr>
        <xdr:cNvPr id="662" name="円/楕円 661"/>
        <xdr:cNvSpPr/>
      </xdr:nvSpPr>
      <xdr:spPr>
        <a:xfrm>
          <a:off x="154305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52888</xdr:rowOff>
    </xdr:from>
    <xdr:ext cx="378565" cy="259045"/>
    <xdr:sp macro="" textlink="">
      <xdr:nvSpPr>
        <xdr:cNvPr id="663" name="テキスト ボックス 662"/>
        <xdr:cNvSpPr txBox="1"/>
      </xdr:nvSpPr>
      <xdr:spPr>
        <a:xfrm>
          <a:off x="15292017" y="13597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121704</xdr:rowOff>
    </xdr:from>
    <xdr:to>
      <xdr:col>21</xdr:col>
      <xdr:colOff>212725</xdr:colOff>
      <xdr:row>79</xdr:row>
      <xdr:rowOff>51854</xdr:rowOff>
    </xdr:to>
    <xdr:sp macro="" textlink="">
      <xdr:nvSpPr>
        <xdr:cNvPr id="664" name="円/楕円 663"/>
        <xdr:cNvSpPr/>
      </xdr:nvSpPr>
      <xdr:spPr>
        <a:xfrm>
          <a:off x="14541500" y="134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68381</xdr:rowOff>
    </xdr:from>
    <xdr:ext cx="469744" cy="259045"/>
    <xdr:sp macro="" textlink="">
      <xdr:nvSpPr>
        <xdr:cNvPr id="665" name="テキスト ボックス 664"/>
        <xdr:cNvSpPr txBox="1"/>
      </xdr:nvSpPr>
      <xdr:spPr>
        <a:xfrm>
          <a:off x="14357427" y="132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115990</xdr:rowOff>
    </xdr:from>
    <xdr:to>
      <xdr:col>20</xdr:col>
      <xdr:colOff>9525</xdr:colOff>
      <xdr:row>79</xdr:row>
      <xdr:rowOff>46140</xdr:rowOff>
    </xdr:to>
    <xdr:sp macro="" textlink="">
      <xdr:nvSpPr>
        <xdr:cNvPr id="666" name="円/楕円 665"/>
        <xdr:cNvSpPr/>
      </xdr:nvSpPr>
      <xdr:spPr>
        <a:xfrm>
          <a:off x="136525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37267</xdr:rowOff>
    </xdr:from>
    <xdr:ext cx="469744" cy="259045"/>
    <xdr:sp macro="" textlink="">
      <xdr:nvSpPr>
        <xdr:cNvPr id="667" name="テキスト ボックス 666"/>
        <xdr:cNvSpPr txBox="1"/>
      </xdr:nvSpPr>
      <xdr:spPr>
        <a:xfrm>
          <a:off x="13468427" y="135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130733</xdr:rowOff>
    </xdr:from>
    <xdr:to>
      <xdr:col>18</xdr:col>
      <xdr:colOff>492125</xdr:colOff>
      <xdr:row>79</xdr:row>
      <xdr:rowOff>60883</xdr:rowOff>
    </xdr:to>
    <xdr:sp macro="" textlink="">
      <xdr:nvSpPr>
        <xdr:cNvPr id="668" name="円/楕円 667"/>
        <xdr:cNvSpPr/>
      </xdr:nvSpPr>
      <xdr:spPr>
        <a:xfrm>
          <a:off x="12763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52010</xdr:rowOff>
    </xdr:from>
    <xdr:ext cx="378565" cy="259045"/>
    <xdr:sp macro="" textlink="">
      <xdr:nvSpPr>
        <xdr:cNvPr id="669" name="テキスト ボックス 668"/>
        <xdr:cNvSpPr txBox="1"/>
      </xdr:nvSpPr>
      <xdr:spPr>
        <a:xfrm>
          <a:off x="12625017" y="1359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133962</xdr:rowOff>
    </xdr:from>
    <xdr:to>
      <xdr:col>23</xdr:col>
      <xdr:colOff>517525</xdr:colOff>
      <xdr:row>95</xdr:row>
      <xdr:rowOff>162216</xdr:rowOff>
    </xdr:to>
    <xdr:cxnSp macro="">
      <xdr:nvCxnSpPr>
        <xdr:cNvPr id="697" name="直線コネクタ 696"/>
        <xdr:cNvCxnSpPr/>
      </xdr:nvCxnSpPr>
      <xdr:spPr>
        <a:xfrm>
          <a:off x="15481300" y="16421712"/>
          <a:ext cx="8382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133962</xdr:rowOff>
    </xdr:from>
    <xdr:to>
      <xdr:col>22</xdr:col>
      <xdr:colOff>365125</xdr:colOff>
      <xdr:row>95</xdr:row>
      <xdr:rowOff>143495</xdr:rowOff>
    </xdr:to>
    <xdr:cxnSp macro="">
      <xdr:nvCxnSpPr>
        <xdr:cNvPr id="700" name="直線コネクタ 699"/>
        <xdr:cNvCxnSpPr/>
      </xdr:nvCxnSpPr>
      <xdr:spPr>
        <a:xfrm flipV="1">
          <a:off x="14592300" y="16421712"/>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137139</xdr:rowOff>
    </xdr:from>
    <xdr:to>
      <xdr:col>21</xdr:col>
      <xdr:colOff>161925</xdr:colOff>
      <xdr:row>95</xdr:row>
      <xdr:rowOff>143495</xdr:rowOff>
    </xdr:to>
    <xdr:cxnSp macro="">
      <xdr:nvCxnSpPr>
        <xdr:cNvPr id="703" name="直線コネクタ 702"/>
        <xdr:cNvCxnSpPr/>
      </xdr:nvCxnSpPr>
      <xdr:spPr>
        <a:xfrm>
          <a:off x="13703300" y="16424889"/>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123241</xdr:rowOff>
    </xdr:from>
    <xdr:to>
      <xdr:col>19</xdr:col>
      <xdr:colOff>644525</xdr:colOff>
      <xdr:row>95</xdr:row>
      <xdr:rowOff>137139</xdr:rowOff>
    </xdr:to>
    <xdr:cxnSp macro="">
      <xdr:nvCxnSpPr>
        <xdr:cNvPr id="706" name="直線コネクタ 705"/>
        <xdr:cNvCxnSpPr/>
      </xdr:nvCxnSpPr>
      <xdr:spPr>
        <a:xfrm>
          <a:off x="12814300" y="16410991"/>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111416</xdr:rowOff>
    </xdr:from>
    <xdr:to>
      <xdr:col>23</xdr:col>
      <xdr:colOff>568325</xdr:colOff>
      <xdr:row>96</xdr:row>
      <xdr:rowOff>41566</xdr:rowOff>
    </xdr:to>
    <xdr:sp macro="" textlink="">
      <xdr:nvSpPr>
        <xdr:cNvPr id="716" name="円/楕円 715"/>
        <xdr:cNvSpPr/>
      </xdr:nvSpPr>
      <xdr:spPr>
        <a:xfrm>
          <a:off x="16268700" y="163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134293</xdr:rowOff>
    </xdr:from>
    <xdr:ext cx="534377" cy="259045"/>
    <xdr:sp macro="" textlink="">
      <xdr:nvSpPr>
        <xdr:cNvPr id="717" name="公債費該当値テキスト"/>
        <xdr:cNvSpPr txBox="1"/>
      </xdr:nvSpPr>
      <xdr:spPr>
        <a:xfrm>
          <a:off x="16370300" y="162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83162</xdr:rowOff>
    </xdr:from>
    <xdr:to>
      <xdr:col>22</xdr:col>
      <xdr:colOff>415925</xdr:colOff>
      <xdr:row>96</xdr:row>
      <xdr:rowOff>13312</xdr:rowOff>
    </xdr:to>
    <xdr:sp macro="" textlink="">
      <xdr:nvSpPr>
        <xdr:cNvPr id="718" name="円/楕円 717"/>
        <xdr:cNvSpPr/>
      </xdr:nvSpPr>
      <xdr:spPr>
        <a:xfrm>
          <a:off x="15430500" y="163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29839</xdr:rowOff>
    </xdr:from>
    <xdr:ext cx="534377" cy="259045"/>
    <xdr:sp macro="" textlink="">
      <xdr:nvSpPr>
        <xdr:cNvPr id="719" name="テキスト ボックス 718"/>
        <xdr:cNvSpPr txBox="1"/>
      </xdr:nvSpPr>
      <xdr:spPr>
        <a:xfrm>
          <a:off x="15214111" y="1614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92695</xdr:rowOff>
    </xdr:from>
    <xdr:to>
      <xdr:col>21</xdr:col>
      <xdr:colOff>212725</xdr:colOff>
      <xdr:row>96</xdr:row>
      <xdr:rowOff>22845</xdr:rowOff>
    </xdr:to>
    <xdr:sp macro="" textlink="">
      <xdr:nvSpPr>
        <xdr:cNvPr id="720" name="円/楕円 719"/>
        <xdr:cNvSpPr/>
      </xdr:nvSpPr>
      <xdr:spPr>
        <a:xfrm>
          <a:off x="14541500" y="163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39372</xdr:rowOff>
    </xdr:from>
    <xdr:ext cx="534377" cy="259045"/>
    <xdr:sp macro="" textlink="">
      <xdr:nvSpPr>
        <xdr:cNvPr id="721" name="テキスト ボックス 720"/>
        <xdr:cNvSpPr txBox="1"/>
      </xdr:nvSpPr>
      <xdr:spPr>
        <a:xfrm>
          <a:off x="14325111" y="1615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86339</xdr:rowOff>
    </xdr:from>
    <xdr:to>
      <xdr:col>20</xdr:col>
      <xdr:colOff>9525</xdr:colOff>
      <xdr:row>96</xdr:row>
      <xdr:rowOff>16489</xdr:rowOff>
    </xdr:to>
    <xdr:sp macro="" textlink="">
      <xdr:nvSpPr>
        <xdr:cNvPr id="722" name="円/楕円 721"/>
        <xdr:cNvSpPr/>
      </xdr:nvSpPr>
      <xdr:spPr>
        <a:xfrm>
          <a:off x="13652500" y="163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33016</xdr:rowOff>
    </xdr:from>
    <xdr:ext cx="534377" cy="259045"/>
    <xdr:sp macro="" textlink="">
      <xdr:nvSpPr>
        <xdr:cNvPr id="723" name="テキスト ボックス 722"/>
        <xdr:cNvSpPr txBox="1"/>
      </xdr:nvSpPr>
      <xdr:spPr>
        <a:xfrm>
          <a:off x="13436111" y="16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72441</xdr:rowOff>
    </xdr:from>
    <xdr:to>
      <xdr:col>18</xdr:col>
      <xdr:colOff>492125</xdr:colOff>
      <xdr:row>96</xdr:row>
      <xdr:rowOff>2591</xdr:rowOff>
    </xdr:to>
    <xdr:sp macro="" textlink="">
      <xdr:nvSpPr>
        <xdr:cNvPr id="724" name="円/楕円 723"/>
        <xdr:cNvSpPr/>
      </xdr:nvSpPr>
      <xdr:spPr>
        <a:xfrm>
          <a:off x="127635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165168</xdr:rowOff>
    </xdr:from>
    <xdr:ext cx="534377" cy="259045"/>
    <xdr:sp macro="" textlink="">
      <xdr:nvSpPr>
        <xdr:cNvPr id="725" name="テキスト ボックス 724"/>
        <xdr:cNvSpPr txBox="1"/>
      </xdr:nvSpPr>
      <xdr:spPr>
        <a:xfrm>
          <a:off x="12547111" y="164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77978</xdr:rowOff>
    </xdr:from>
    <xdr:to>
      <xdr:col>32</xdr:col>
      <xdr:colOff>187325</xdr:colOff>
      <xdr:row>37</xdr:row>
      <xdr:rowOff>81570</xdr:rowOff>
    </xdr:to>
    <xdr:cxnSp macro="">
      <xdr:nvCxnSpPr>
        <xdr:cNvPr id="756" name="直線コネクタ 755"/>
        <xdr:cNvCxnSpPr/>
      </xdr:nvCxnSpPr>
      <xdr:spPr>
        <a:xfrm>
          <a:off x="21323300" y="6250178"/>
          <a:ext cx="838200" cy="1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67001</xdr:rowOff>
    </xdr:from>
    <xdr:ext cx="378565" cy="259045"/>
    <xdr:sp macro="" textlink="">
      <xdr:nvSpPr>
        <xdr:cNvPr id="757" name="諸支出金平均値テキスト"/>
        <xdr:cNvSpPr txBox="1"/>
      </xdr:nvSpPr>
      <xdr:spPr>
        <a:xfrm>
          <a:off x="22212300" y="6582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77978</xdr:rowOff>
    </xdr:from>
    <xdr:to>
      <xdr:col>31</xdr:col>
      <xdr:colOff>34925</xdr:colOff>
      <xdr:row>37</xdr:row>
      <xdr:rowOff>76019</xdr:rowOff>
    </xdr:to>
    <xdr:cxnSp macro="">
      <xdr:nvCxnSpPr>
        <xdr:cNvPr id="759" name="直線コネクタ 758"/>
        <xdr:cNvCxnSpPr/>
      </xdr:nvCxnSpPr>
      <xdr:spPr>
        <a:xfrm flipV="1">
          <a:off x="20434300" y="6250178"/>
          <a:ext cx="889000" cy="16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67327</xdr:rowOff>
    </xdr:from>
    <xdr:ext cx="378565" cy="259045"/>
    <xdr:sp macro="" textlink="">
      <xdr:nvSpPr>
        <xdr:cNvPr id="761" name="テキスト ボックス 760"/>
        <xdr:cNvSpPr txBox="1"/>
      </xdr:nvSpPr>
      <xdr:spPr>
        <a:xfrm>
          <a:off x="21134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76019</xdr:rowOff>
    </xdr:from>
    <xdr:to>
      <xdr:col>29</xdr:col>
      <xdr:colOff>517525</xdr:colOff>
      <xdr:row>37</xdr:row>
      <xdr:rowOff>85816</xdr:rowOff>
    </xdr:to>
    <xdr:cxnSp macro="">
      <xdr:nvCxnSpPr>
        <xdr:cNvPr id="762" name="直線コネクタ 761"/>
        <xdr:cNvCxnSpPr/>
      </xdr:nvCxnSpPr>
      <xdr:spPr>
        <a:xfrm flipV="1">
          <a:off x="19545300" y="6419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29445</xdr:rowOff>
    </xdr:from>
    <xdr:ext cx="378565" cy="259045"/>
    <xdr:sp macro="" textlink="">
      <xdr:nvSpPr>
        <xdr:cNvPr id="764" name="テキスト ボックス 763"/>
        <xdr:cNvSpPr txBox="1"/>
      </xdr:nvSpPr>
      <xdr:spPr>
        <a:xfrm>
          <a:off x="20245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85816</xdr:rowOff>
    </xdr:from>
    <xdr:to>
      <xdr:col>28</xdr:col>
      <xdr:colOff>314325</xdr:colOff>
      <xdr:row>37</xdr:row>
      <xdr:rowOff>92021</xdr:rowOff>
    </xdr:to>
    <xdr:cxnSp macro="">
      <xdr:nvCxnSpPr>
        <xdr:cNvPr id="765" name="直線コネクタ 764"/>
        <xdr:cNvCxnSpPr/>
      </xdr:nvCxnSpPr>
      <xdr:spPr>
        <a:xfrm flipV="1">
          <a:off x="18656300" y="642946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9" name="テキスト ボックス 768"/>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30770</xdr:rowOff>
    </xdr:from>
    <xdr:to>
      <xdr:col>32</xdr:col>
      <xdr:colOff>238125</xdr:colOff>
      <xdr:row>37</xdr:row>
      <xdr:rowOff>132370</xdr:rowOff>
    </xdr:to>
    <xdr:sp macro="" textlink="">
      <xdr:nvSpPr>
        <xdr:cNvPr id="775" name="円/楕円 774"/>
        <xdr:cNvSpPr/>
      </xdr:nvSpPr>
      <xdr:spPr>
        <a:xfrm>
          <a:off x="221107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53647</xdr:rowOff>
    </xdr:from>
    <xdr:ext cx="469744" cy="259045"/>
    <xdr:sp macro="" textlink="">
      <xdr:nvSpPr>
        <xdr:cNvPr id="776" name="諸支出金該当値テキスト"/>
        <xdr:cNvSpPr txBox="1"/>
      </xdr:nvSpPr>
      <xdr:spPr>
        <a:xfrm>
          <a:off x="22212300" y="62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27178</xdr:rowOff>
    </xdr:from>
    <xdr:to>
      <xdr:col>31</xdr:col>
      <xdr:colOff>85725</xdr:colOff>
      <xdr:row>36</xdr:row>
      <xdr:rowOff>128778</xdr:rowOff>
    </xdr:to>
    <xdr:sp macro="" textlink="">
      <xdr:nvSpPr>
        <xdr:cNvPr id="777" name="円/楕円 776"/>
        <xdr:cNvSpPr/>
      </xdr:nvSpPr>
      <xdr:spPr>
        <a:xfrm>
          <a:off x="21272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145305</xdr:rowOff>
    </xdr:from>
    <xdr:ext cx="469744" cy="259045"/>
    <xdr:sp macro="" textlink="">
      <xdr:nvSpPr>
        <xdr:cNvPr id="778" name="テキスト ボックス 777"/>
        <xdr:cNvSpPr txBox="1"/>
      </xdr:nvSpPr>
      <xdr:spPr>
        <a:xfrm>
          <a:off x="21088427"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25219</xdr:rowOff>
    </xdr:from>
    <xdr:to>
      <xdr:col>29</xdr:col>
      <xdr:colOff>568325</xdr:colOff>
      <xdr:row>37</xdr:row>
      <xdr:rowOff>126819</xdr:rowOff>
    </xdr:to>
    <xdr:sp macro="" textlink="">
      <xdr:nvSpPr>
        <xdr:cNvPr id="779" name="円/楕円 778"/>
        <xdr:cNvSpPr/>
      </xdr:nvSpPr>
      <xdr:spPr>
        <a:xfrm>
          <a:off x="20383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143346</xdr:rowOff>
    </xdr:from>
    <xdr:ext cx="469744" cy="259045"/>
    <xdr:sp macro="" textlink="">
      <xdr:nvSpPr>
        <xdr:cNvPr id="780" name="テキスト ボックス 779"/>
        <xdr:cNvSpPr txBox="1"/>
      </xdr:nvSpPr>
      <xdr:spPr>
        <a:xfrm>
          <a:off x="20199427"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35016</xdr:rowOff>
    </xdr:from>
    <xdr:to>
      <xdr:col>28</xdr:col>
      <xdr:colOff>365125</xdr:colOff>
      <xdr:row>37</xdr:row>
      <xdr:rowOff>136616</xdr:rowOff>
    </xdr:to>
    <xdr:sp macro="" textlink="">
      <xdr:nvSpPr>
        <xdr:cNvPr id="781" name="円/楕円 780"/>
        <xdr:cNvSpPr/>
      </xdr:nvSpPr>
      <xdr:spPr>
        <a:xfrm>
          <a:off x="19494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153143</xdr:rowOff>
    </xdr:from>
    <xdr:ext cx="469744" cy="259045"/>
    <xdr:sp macro="" textlink="">
      <xdr:nvSpPr>
        <xdr:cNvPr id="782" name="テキスト ボックス 781"/>
        <xdr:cNvSpPr txBox="1"/>
      </xdr:nvSpPr>
      <xdr:spPr>
        <a:xfrm>
          <a:off x="19310427" y="61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41221</xdr:rowOff>
    </xdr:from>
    <xdr:to>
      <xdr:col>27</xdr:col>
      <xdr:colOff>161925</xdr:colOff>
      <xdr:row>37</xdr:row>
      <xdr:rowOff>142821</xdr:rowOff>
    </xdr:to>
    <xdr:sp macro="" textlink="">
      <xdr:nvSpPr>
        <xdr:cNvPr id="783" name="円/楕円 782"/>
        <xdr:cNvSpPr/>
      </xdr:nvSpPr>
      <xdr:spPr>
        <a:xfrm>
          <a:off x="18605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159348</xdr:rowOff>
    </xdr:from>
    <xdr:ext cx="469744" cy="259045"/>
    <xdr:sp macro="" textlink="">
      <xdr:nvSpPr>
        <xdr:cNvPr id="784" name="テキスト ボックス 783"/>
        <xdr:cNvSpPr txBox="1"/>
      </xdr:nvSpPr>
      <xdr:spPr>
        <a:xfrm>
          <a:off x="18421427" y="61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生活保護費や子育てに要する経費、高齢者医療費の増等による扶助費の増により民生費が類似団体の平均値より高くなっている。</a:t>
          </a:r>
        </a:p>
        <a:p>
          <a:r>
            <a:rPr kumimoji="1" lang="ja-JP" altLang="en-US" sz="1300">
              <a:latin typeface="ＭＳ Ｐゴシック"/>
            </a:rPr>
            <a:t>　社会保障費については今後も増加が見込まれるが、市単独事業については、改めて費用対効果等を検証して、見直しを行うなど、</a:t>
          </a:r>
        </a:p>
        <a:p>
          <a:r>
            <a:rPr kumimoji="1" lang="ja-JP" altLang="en-US" sz="1300">
              <a:latin typeface="ＭＳ Ｐゴシック"/>
            </a:rPr>
            <a:t>扶助費の抑制に努める。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標準財政規模に対する財政調整基金残高、実質収支額、実質単年度収支ともに健全な財政を維持していると考えている。</a:t>
          </a:r>
        </a:p>
        <a:p>
          <a:r>
            <a:rPr kumimoji="1" lang="ja-JP" altLang="en-US" sz="1400">
              <a:latin typeface="ＭＳ ゴシック" pitchFamily="49" charset="-128"/>
              <a:ea typeface="ＭＳ ゴシック" pitchFamily="49" charset="-128"/>
            </a:rPr>
            <a:t>　財政環境が一段と厳しくなることが予想される中、持続可能なまちづくりを進めるためには、基金の計画的かつ効果的活用がますます重要となることから、可能な限り基金残高を確保するとともに、実質収支、実質単年度収支についても黒字にな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赤字が発生している会計もあるが、黒字になっている会計が上回っており、全体としては、健全な財政が維持できている。</a:t>
          </a:r>
        </a:p>
        <a:p>
          <a:r>
            <a:rPr kumimoji="1" lang="ja-JP" altLang="en-US" sz="1400">
              <a:latin typeface="ＭＳ ゴシック" pitchFamily="49" charset="-128"/>
              <a:ea typeface="ＭＳ ゴシック" pitchFamily="49" charset="-128"/>
            </a:rPr>
            <a:t>　今後も、各会計において独立採算制の原則のもと、財政健全化に向けた取組みを進めることで、市全体として健全な財政に努める。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250880117</v>
      </c>
      <c r="BO4" s="379"/>
      <c r="BP4" s="379"/>
      <c r="BQ4" s="379"/>
      <c r="BR4" s="379"/>
      <c r="BS4" s="379"/>
      <c r="BT4" s="379"/>
      <c r="BU4" s="380"/>
      <c r="BV4" s="378">
        <v>254363583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240483304</v>
      </c>
      <c r="BO5" s="416"/>
      <c r="BP5" s="416"/>
      <c r="BQ5" s="416"/>
      <c r="BR5" s="416"/>
      <c r="BS5" s="416"/>
      <c r="BT5" s="416"/>
      <c r="BU5" s="417"/>
      <c r="BV5" s="415">
        <v>247017543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88.7</v>
      </c>
      <c r="CU5" s="413"/>
      <c r="CV5" s="413"/>
      <c r="CW5" s="413"/>
      <c r="CX5" s="413"/>
      <c r="CY5" s="413"/>
      <c r="CZ5" s="413"/>
      <c r="DA5" s="414"/>
      <c r="DB5" s="412">
        <v>90.4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10396813</v>
      </c>
      <c r="BO6" s="416"/>
      <c r="BP6" s="416"/>
      <c r="BQ6" s="416"/>
      <c r="BR6" s="416"/>
      <c r="BS6" s="416"/>
      <c r="BT6" s="416"/>
      <c r="BU6" s="417"/>
      <c r="BV6" s="415">
        <v>7346040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95.9</v>
      </c>
      <c r="CU6" s="453"/>
      <c r="CV6" s="453"/>
      <c r="CW6" s="453"/>
      <c r="CX6" s="453"/>
      <c r="CY6" s="453"/>
      <c r="CZ6" s="453"/>
      <c r="DA6" s="454"/>
      <c r="DB6" s="452">
        <v>98.6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3328174</v>
      </c>
      <c r="BO7" s="416"/>
      <c r="BP7" s="416"/>
      <c r="BQ7" s="416"/>
      <c r="BR7" s="416"/>
      <c r="BS7" s="416"/>
      <c r="BT7" s="416"/>
      <c r="BU7" s="417"/>
      <c r="BV7" s="415">
        <v>1911324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130234644</v>
      </c>
      <c r="CU7" s="416"/>
      <c r="CV7" s="416"/>
      <c r="CW7" s="416"/>
      <c r="CX7" s="416"/>
      <c r="CY7" s="416"/>
      <c r="CZ7" s="416"/>
      <c r="DA7" s="417"/>
      <c r="DB7" s="415">
        <v>130727406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7068639</v>
      </c>
      <c r="BO8" s="416"/>
      <c r="BP8" s="416"/>
      <c r="BQ8" s="416"/>
      <c r="BR8" s="416"/>
      <c r="BS8" s="416"/>
      <c r="BT8" s="416"/>
      <c r="BU8" s="417"/>
      <c r="BV8" s="415">
        <v>5434716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v>
      </c>
      <c r="CU8" s="456"/>
      <c r="CV8" s="456"/>
      <c r="CW8" s="456"/>
      <c r="CX8" s="456"/>
      <c r="CY8" s="456"/>
      <c r="CZ8" s="456"/>
      <c r="DA8" s="457"/>
      <c r="DB8" s="455">
        <v>0.69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599814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1633923</v>
      </c>
      <c r="BO9" s="416"/>
      <c r="BP9" s="416"/>
      <c r="BQ9" s="416"/>
      <c r="BR9" s="416"/>
      <c r="BS9" s="416"/>
      <c r="BT9" s="416"/>
      <c r="BU9" s="417"/>
      <c r="BV9" s="415">
        <v>-754548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15.7</v>
      </c>
      <c r="CU9" s="413"/>
      <c r="CV9" s="413"/>
      <c r="CW9" s="413"/>
      <c r="CX9" s="413"/>
      <c r="CY9" s="413"/>
      <c r="CZ9" s="413"/>
      <c r="DA9" s="414"/>
      <c r="DB9" s="412">
        <v>16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605846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1014786</v>
      </c>
      <c r="BO10" s="416"/>
      <c r="BP10" s="416"/>
      <c r="BQ10" s="416"/>
      <c r="BR10" s="416"/>
      <c r="BS10" s="416"/>
      <c r="BT10" s="416"/>
      <c r="BU10" s="417"/>
      <c r="BV10" s="415">
        <v>2464601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607382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1300000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605161</v>
      </c>
      <c r="S13" s="497"/>
      <c r="T13" s="497"/>
      <c r="U13" s="497"/>
      <c r="V13" s="498"/>
      <c r="W13" s="431" t="s">
        <v>121</v>
      </c>
      <c r="X13" s="432"/>
      <c r="Y13" s="432"/>
      <c r="Z13" s="432"/>
      <c r="AA13" s="432"/>
      <c r="AB13" s="422"/>
      <c r="AC13" s="466">
        <v>3700</v>
      </c>
      <c r="AD13" s="467"/>
      <c r="AE13" s="467"/>
      <c r="AF13" s="467"/>
      <c r="AG13" s="506"/>
      <c r="AH13" s="466">
        <v>4856</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2648709</v>
      </c>
      <c r="BO13" s="416"/>
      <c r="BP13" s="416"/>
      <c r="BQ13" s="416"/>
      <c r="BR13" s="416"/>
      <c r="BS13" s="416"/>
      <c r="BT13" s="416"/>
      <c r="BU13" s="417"/>
      <c r="BV13" s="415">
        <v>410053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3.9</v>
      </c>
      <c r="CU13" s="413"/>
      <c r="CV13" s="413"/>
      <c r="CW13" s="413"/>
      <c r="CX13" s="413"/>
      <c r="CY13" s="413"/>
      <c r="CZ13" s="413"/>
      <c r="DA13" s="414"/>
      <c r="DB13" s="412">
        <v>4.2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608240</v>
      </c>
      <c r="S14" s="497"/>
      <c r="T14" s="497"/>
      <c r="U14" s="497"/>
      <c r="V14" s="498"/>
      <c r="W14" s="405"/>
      <c r="X14" s="406"/>
      <c r="Y14" s="406"/>
      <c r="Z14" s="406"/>
      <c r="AA14" s="406"/>
      <c r="AB14" s="395"/>
      <c r="AC14" s="499">
        <v>1.4</v>
      </c>
      <c r="AD14" s="500"/>
      <c r="AE14" s="500"/>
      <c r="AF14" s="500"/>
      <c r="AG14" s="501"/>
      <c r="AH14" s="499">
        <v>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24.4</v>
      </c>
      <c r="CU14" s="511"/>
      <c r="CV14" s="511"/>
      <c r="CW14" s="511"/>
      <c r="CX14" s="511"/>
      <c r="CY14" s="511"/>
      <c r="CZ14" s="511"/>
      <c r="DA14" s="512"/>
      <c r="DB14" s="510">
        <v>25.6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606115</v>
      </c>
      <c r="S15" s="497"/>
      <c r="T15" s="497"/>
      <c r="U15" s="497"/>
      <c r="V15" s="498"/>
      <c r="W15" s="431" t="s">
        <v>127</v>
      </c>
      <c r="X15" s="432"/>
      <c r="Y15" s="432"/>
      <c r="Z15" s="432"/>
      <c r="AA15" s="432"/>
      <c r="AB15" s="422"/>
      <c r="AC15" s="466">
        <v>39284</v>
      </c>
      <c r="AD15" s="467"/>
      <c r="AE15" s="467"/>
      <c r="AF15" s="467"/>
      <c r="AG15" s="506"/>
      <c r="AH15" s="466">
        <v>46879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69767666</v>
      </c>
      <c r="BO15" s="379"/>
      <c r="BP15" s="379"/>
      <c r="BQ15" s="379"/>
      <c r="BR15" s="379"/>
      <c r="BS15" s="379"/>
      <c r="BT15" s="379"/>
      <c r="BU15" s="380"/>
      <c r="BV15" s="378">
        <v>67019084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15.2</v>
      </c>
      <c r="AD16" s="500"/>
      <c r="AE16" s="500"/>
      <c r="AF16" s="500"/>
      <c r="AG16" s="501"/>
      <c r="AH16" s="499">
        <v>17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97693831</v>
      </c>
      <c r="BO16" s="416"/>
      <c r="BP16" s="416"/>
      <c r="BQ16" s="416"/>
      <c r="BR16" s="416"/>
      <c r="BS16" s="416"/>
      <c r="BT16" s="416"/>
      <c r="BU16" s="417"/>
      <c r="BV16" s="415">
        <v>96278066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214720</v>
      </c>
      <c r="AD17" s="467"/>
      <c r="AE17" s="467"/>
      <c r="AF17" s="467"/>
      <c r="AG17" s="506"/>
      <c r="AH17" s="466">
        <v>222690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89619728</v>
      </c>
      <c r="BO17" s="416"/>
      <c r="BP17" s="416"/>
      <c r="BQ17" s="416"/>
      <c r="BR17" s="416"/>
      <c r="BS17" s="416"/>
      <c r="BT17" s="416"/>
      <c r="BU17" s="417"/>
      <c r="BV17" s="415">
        <v>86970113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547.54999999999995</v>
      </c>
      <c r="M18" s="528"/>
      <c r="N18" s="528"/>
      <c r="O18" s="528"/>
      <c r="P18" s="528"/>
      <c r="Q18" s="528"/>
      <c r="R18" s="529"/>
      <c r="S18" s="529"/>
      <c r="T18" s="529"/>
      <c r="U18" s="529"/>
      <c r="V18" s="530"/>
      <c r="W18" s="433"/>
      <c r="X18" s="434"/>
      <c r="Y18" s="434"/>
      <c r="Z18" s="434"/>
      <c r="AA18" s="434"/>
      <c r="AB18" s="425"/>
      <c r="AC18" s="531">
        <v>83.3</v>
      </c>
      <c r="AD18" s="532"/>
      <c r="AE18" s="532"/>
      <c r="AF18" s="532"/>
      <c r="AG18" s="533"/>
      <c r="AH18" s="531">
        <v>80.599999999999994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119208374</v>
      </c>
      <c r="BO18" s="416"/>
      <c r="BP18" s="416"/>
      <c r="BQ18" s="416"/>
      <c r="BR18" s="416"/>
      <c r="BS18" s="416"/>
      <c r="BT18" s="416"/>
      <c r="BU18" s="417"/>
      <c r="BV18" s="415">
        <v>120112446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1095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158028336</v>
      </c>
      <c r="BO19" s="416"/>
      <c r="BP19" s="416"/>
      <c r="BQ19" s="416"/>
      <c r="BR19" s="416"/>
      <c r="BS19" s="416"/>
      <c r="BT19" s="416"/>
      <c r="BU19" s="417"/>
      <c r="BV19" s="415">
        <v>160377241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270269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280123635</v>
      </c>
      <c r="BO23" s="416"/>
      <c r="BP23" s="416"/>
      <c r="BQ23" s="416"/>
      <c r="BR23" s="416"/>
      <c r="BS23" s="416"/>
      <c r="BT23" s="416"/>
      <c r="BU23" s="417"/>
      <c r="BV23" s="415">
        <v>280358379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11540</v>
      </c>
      <c r="R24" s="467"/>
      <c r="S24" s="467"/>
      <c r="T24" s="467"/>
      <c r="U24" s="467"/>
      <c r="V24" s="506"/>
      <c r="W24" s="561"/>
      <c r="X24" s="549"/>
      <c r="Y24" s="550"/>
      <c r="Z24" s="465" t="s">
        <v>151</v>
      </c>
      <c r="AA24" s="445"/>
      <c r="AB24" s="445"/>
      <c r="AC24" s="445"/>
      <c r="AD24" s="445"/>
      <c r="AE24" s="445"/>
      <c r="AF24" s="445"/>
      <c r="AG24" s="446"/>
      <c r="AH24" s="466">
        <v>3433</v>
      </c>
      <c r="AI24" s="467"/>
      <c r="AJ24" s="467"/>
      <c r="AK24" s="467"/>
      <c r="AL24" s="506"/>
      <c r="AM24" s="466">
        <v>11088590</v>
      </c>
      <c r="AN24" s="467"/>
      <c r="AO24" s="467"/>
      <c r="AP24" s="467"/>
      <c r="AQ24" s="467"/>
      <c r="AR24" s="506"/>
      <c r="AS24" s="466">
        <v>3230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205394405</v>
      </c>
      <c r="BO24" s="416"/>
      <c r="BP24" s="416"/>
      <c r="BQ24" s="416"/>
      <c r="BR24" s="416"/>
      <c r="BS24" s="416"/>
      <c r="BT24" s="416"/>
      <c r="BU24" s="417"/>
      <c r="BV24" s="415">
        <v>203784367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9310</v>
      </c>
      <c r="R25" s="467"/>
      <c r="S25" s="467"/>
      <c r="T25" s="467"/>
      <c r="U25" s="467"/>
      <c r="V25" s="506"/>
      <c r="W25" s="561"/>
      <c r="X25" s="549"/>
      <c r="Y25" s="550"/>
      <c r="Z25" s="465" t="s">
        <v>154</v>
      </c>
      <c r="AA25" s="445"/>
      <c r="AB25" s="445"/>
      <c r="AC25" s="445"/>
      <c r="AD25" s="445"/>
      <c r="AE25" s="445"/>
      <c r="AF25" s="445"/>
      <c r="AG25" s="446"/>
      <c r="AH25" s="466">
        <v>500</v>
      </c>
      <c r="AI25" s="467"/>
      <c r="AJ25" s="467"/>
      <c r="AK25" s="467"/>
      <c r="AL25" s="506"/>
      <c r="AM25" s="466">
        <v>1487500</v>
      </c>
      <c r="AN25" s="467"/>
      <c r="AO25" s="467"/>
      <c r="AP25" s="467"/>
      <c r="AQ25" s="467"/>
      <c r="AR25" s="506"/>
      <c r="AS25" s="466">
        <v>2975</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28794661</v>
      </c>
      <c r="BO25" s="379"/>
      <c r="BP25" s="379"/>
      <c r="BQ25" s="379"/>
      <c r="BR25" s="379"/>
      <c r="BS25" s="379"/>
      <c r="BT25" s="379"/>
      <c r="BU25" s="380"/>
      <c r="BV25" s="378">
        <v>14507164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8130</v>
      </c>
      <c r="R26" s="467"/>
      <c r="S26" s="467"/>
      <c r="T26" s="467"/>
      <c r="U26" s="467"/>
      <c r="V26" s="506"/>
      <c r="W26" s="561"/>
      <c r="X26" s="549"/>
      <c r="Y26" s="550"/>
      <c r="Z26" s="465" t="s">
        <v>157</v>
      </c>
      <c r="AA26" s="571"/>
      <c r="AB26" s="571"/>
      <c r="AC26" s="571"/>
      <c r="AD26" s="571"/>
      <c r="AE26" s="571"/>
      <c r="AF26" s="571"/>
      <c r="AG26" s="572"/>
      <c r="AH26" s="466">
        <v>524</v>
      </c>
      <c r="AI26" s="467"/>
      <c r="AJ26" s="467"/>
      <c r="AK26" s="467"/>
      <c r="AL26" s="506"/>
      <c r="AM26" s="466">
        <v>1820900</v>
      </c>
      <c r="AN26" s="467"/>
      <c r="AO26" s="467"/>
      <c r="AP26" s="467"/>
      <c r="AQ26" s="467"/>
      <c r="AR26" s="506"/>
      <c r="AS26" s="466">
        <v>3475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7900</v>
      </c>
      <c r="R27" s="467"/>
      <c r="S27" s="467"/>
      <c r="T27" s="467"/>
      <c r="U27" s="467"/>
      <c r="V27" s="506"/>
      <c r="W27" s="561"/>
      <c r="X27" s="549"/>
      <c r="Y27" s="550"/>
      <c r="Z27" s="465" t="s">
        <v>160</v>
      </c>
      <c r="AA27" s="445"/>
      <c r="AB27" s="445"/>
      <c r="AC27" s="445"/>
      <c r="AD27" s="445"/>
      <c r="AE27" s="445"/>
      <c r="AF27" s="445"/>
      <c r="AG27" s="446"/>
      <c r="AH27" s="466">
        <v>236</v>
      </c>
      <c r="AI27" s="467"/>
      <c r="AJ27" s="467"/>
      <c r="AK27" s="467"/>
      <c r="AL27" s="506"/>
      <c r="AM27" s="466">
        <v>932020</v>
      </c>
      <c r="AN27" s="467"/>
      <c r="AO27" s="467"/>
      <c r="AP27" s="467"/>
      <c r="AQ27" s="467"/>
      <c r="AR27" s="506"/>
      <c r="AS27" s="466">
        <v>3949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5000000</v>
      </c>
      <c r="BO27" s="585"/>
      <c r="BP27" s="585"/>
      <c r="BQ27" s="585"/>
      <c r="BR27" s="585"/>
      <c r="BS27" s="585"/>
      <c r="BT27" s="585"/>
      <c r="BU27" s="586"/>
      <c r="BV27" s="584">
        <v>5000000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7380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12199749</v>
      </c>
      <c r="BO28" s="379"/>
      <c r="BP28" s="379"/>
      <c r="BQ28" s="379"/>
      <c r="BR28" s="379"/>
      <c r="BS28" s="379"/>
      <c r="BT28" s="379"/>
      <c r="BU28" s="380"/>
      <c r="BV28" s="378">
        <v>11184963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48</v>
      </c>
      <c r="M29" s="467"/>
      <c r="N29" s="467"/>
      <c r="O29" s="467"/>
      <c r="P29" s="506"/>
      <c r="Q29" s="466">
        <v>6860</v>
      </c>
      <c r="R29" s="467"/>
      <c r="S29" s="467"/>
      <c r="T29" s="467"/>
      <c r="U29" s="467"/>
      <c r="V29" s="506"/>
      <c r="W29" s="562"/>
      <c r="X29" s="563"/>
      <c r="Y29" s="564"/>
      <c r="Z29" s="465" t="s">
        <v>167</v>
      </c>
      <c r="AA29" s="445"/>
      <c r="AB29" s="445"/>
      <c r="AC29" s="445"/>
      <c r="AD29" s="445"/>
      <c r="AE29" s="445"/>
      <c r="AF29" s="445"/>
      <c r="AG29" s="446"/>
      <c r="AH29" s="466">
        <v>3669</v>
      </c>
      <c r="AI29" s="467"/>
      <c r="AJ29" s="467"/>
      <c r="AK29" s="467"/>
      <c r="AL29" s="506"/>
      <c r="AM29" s="466">
        <v>12020610</v>
      </c>
      <c r="AN29" s="467"/>
      <c r="AO29" s="467"/>
      <c r="AP29" s="467"/>
      <c r="AQ29" s="467"/>
      <c r="AR29" s="506"/>
      <c r="AS29" s="466">
        <v>3276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13647285</v>
      </c>
      <c r="BO29" s="416"/>
      <c r="BP29" s="416"/>
      <c r="BQ29" s="416"/>
      <c r="BR29" s="416"/>
      <c r="BS29" s="416"/>
      <c r="BT29" s="416"/>
      <c r="BU29" s="417"/>
      <c r="BV29" s="415">
        <v>13928913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24895516</v>
      </c>
      <c r="BO30" s="585"/>
      <c r="BP30" s="585"/>
      <c r="BQ30" s="585"/>
      <c r="BR30" s="585"/>
      <c r="BS30" s="585"/>
      <c r="BT30" s="585"/>
      <c r="BU30" s="586"/>
      <c r="BV30" s="584">
        <v>27095145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鹿児島市国民健康保険事業特別会計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鹿児島市病院事業特別会計</v>
      </c>
      <c r="AP34" s="597"/>
      <c r="AQ34" s="597"/>
      <c r="AR34" s="597"/>
      <c r="AS34" s="597"/>
      <c r="AT34" s="597"/>
      <c r="AU34" s="597"/>
      <c r="AV34" s="597"/>
      <c r="AW34" s="597"/>
      <c r="AX34" s="597"/>
      <c r="AY34" s="597"/>
      <c r="AZ34" s="597"/>
      <c r="BA34" s="597"/>
      <c r="BB34" s="597"/>
      <c r="BC34" s="597"/>
      <c r="BD34" s="165"/>
      <c r="BE34" s="596">
        <f>IF(BG34="","",MAX(C34:D43,U34:V43,AM34:AN43)+1)</f>
        <v>14</v>
      </c>
      <c r="BF34" s="596"/>
      <c r="BG34" s="597" t="str">
        <f>IF('各会計、関係団体の財政状況及び健全化判断比率'!B37="","",'各会計、関係団体の財政状況及び健全化判断比率'!B37)</f>
        <v>鹿児島市中央卸売市場特別会計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鹿児島市衛生公社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鹿児島市土地区画整理事業清算特別会計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鹿児島市介護保険特別会計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鹿児島市交通事業特別会計</v>
      </c>
      <c r="AP35" s="597"/>
      <c r="AQ35" s="597"/>
      <c r="AR35" s="597"/>
      <c r="AS35" s="597"/>
      <c r="AT35" s="597"/>
      <c r="AU35" s="597"/>
      <c r="AV35" s="597"/>
      <c r="AW35" s="597"/>
      <c r="AX35" s="597"/>
      <c r="AY35" s="597"/>
      <c r="AZ35" s="597"/>
      <c r="BA35" s="597"/>
      <c r="BB35" s="597"/>
      <c r="BC35" s="597"/>
      <c r="BD35" s="165"/>
      <c r="BE35" s="596">
        <f t="shared" ref="BE35:BE43" si="1">IF(BG35="","",BE34+1)</f>
        <v>15</v>
      </c>
      <c r="BF35" s="596"/>
      <c r="BG35" s="597" t="str">
        <f>IF('各会計、関係団体の財政状況及び健全化判断比率'!B38="","",'各会計、関係団体の財政状況及び健全化判断比率'!B38)</f>
        <v>鹿児島市桜島観光施設特別会計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鹿児島県後期高齢者医療広域連合（一般会計）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鹿児島まちづくり土地区画整理協会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鹿児島市地域下水道事業特別会計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鹿児島市後期高齢者医療特別会計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IF('各会計、関係団体の財政状況及び健全化判断比率'!B33="","",'各会計、関係団体の財政状況及び健全化判断比率'!B33)</f>
        <v>鹿児島市水道事業特別会計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鹿児島県後期高齢者医療広域連合（特別会計）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鹿児島市中小企業勤労者福祉サービスセンター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鹿児島市母子寡婦福祉資金貸付事業特別会計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f t="shared" si="0"/>
        <v>11</v>
      </c>
      <c r="AN37" s="596"/>
      <c r="AO37" s="597" t="str">
        <f>IF('各会計、関係団体の財政状況及び健全化判断比率'!B34="","",'各会計、関係団体の財政状況及び健全化判断比率'!B34)</f>
        <v>鹿児島市工業用水道事業特別会計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かごしま教育文化振興財団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f t="shared" si="0"/>
        <v>12</v>
      </c>
      <c r="AN38" s="596"/>
      <c r="AO38" s="597" t="str">
        <f>IF('各会計、関係団体の財政状況及び健全化判断比率'!B35="","",'各会計、関係団体の財政状況及び健全化判断比率'!B35)</f>
        <v>鹿児島市公共下水道事業特別会計</v>
      </c>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鹿児島市土地開発公社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f t="shared" si="0"/>
        <v>13</v>
      </c>
      <c r="AN39" s="596"/>
      <c r="AO39" s="597" t="str">
        <f>IF('各会計、関係団体の財政状況及び健全化判断比率'!B36="","",'各会計、関係団体の財政状況及び健全化判断比率'!B36)</f>
        <v>鹿児島市船舶事業特別会計</v>
      </c>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24</v>
      </c>
      <c r="CP39" s="596"/>
      <c r="CQ39" s="597" t="str">
        <f>IF('各会計、関係団体の財政状況及び健全化判断比率'!BS12="","",'各会計、関係団体の財政状況及び健全化判断比率'!BS12)</f>
        <v>鹿児島市水族館公社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25</v>
      </c>
      <c r="CP40" s="596"/>
      <c r="CQ40" s="597" t="str">
        <f>IF('各会計、関係団体の財政状況及び健全化判断比率'!BS13="","",'各会計、関係団体の財政状況及び健全化判断比率'!BS13)</f>
        <v>鹿児島市健康交流推進財団</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26</v>
      </c>
      <c r="CP41" s="596"/>
      <c r="CQ41" s="597" t="str">
        <f>IF('各会計、関係団体の財政状況及び健全化判断比率'!BS14="","",'各会計、関係団体の財政状況及び健全化判断比率'!BS14)</f>
        <v>鹿児島中央地下駐車場</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27</v>
      </c>
      <c r="CP42" s="596"/>
      <c r="CQ42" s="597" t="str">
        <f>IF('各会計、関係団体の財政状況及び健全化判断比率'!BS15="","",'各会計、関係団体の財政状況及び健全化判断比率'!BS15)</f>
        <v>西郷南洲顕彰会</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28</v>
      </c>
      <c r="CP43" s="596"/>
      <c r="CQ43" s="597" t="str">
        <f>IF('各会計、関係団体の財政状況及び健全化判断比率'!BS16="","",'各会計、関係団体の財政状況及び健全化判断比率'!BS16)</f>
        <v>鹿児島観光コンベンション協会</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535</v>
      </c>
      <c r="D34" s="1181"/>
      <c r="E34" s="1182"/>
      <c r="F34" s="32" t="s">
        <v>536</v>
      </c>
      <c r="G34" s="33" t="s">
        <v>537</v>
      </c>
      <c r="H34" s="33" t="s">
        <v>538</v>
      </c>
      <c r="I34" s="33" t="s">
        <v>539</v>
      </c>
      <c r="J34" s="34" t="s">
        <v>540</v>
      </c>
      <c r="K34" s="22"/>
      <c r="L34" s="22"/>
      <c r="M34" s="22"/>
      <c r="N34" s="22"/>
      <c r="O34" s="22"/>
      <c r="P34" s="22"/>
    </row>
    <row r="35" spans="1:16" ht="39" customHeight="1">
      <c r="A35" s="22"/>
      <c r="B35" s="35"/>
      <c r="C35" s="1175" t="s">
        <v>541</v>
      </c>
      <c r="D35" s="1176"/>
      <c r="E35" s="1177"/>
      <c r="F35" s="36">
        <v>4.38</v>
      </c>
      <c r="G35" s="37">
        <v>5.3</v>
      </c>
      <c r="H35" s="37">
        <v>6.13</v>
      </c>
      <c r="I35" s="37">
        <v>6.74</v>
      </c>
      <c r="J35" s="38">
        <v>7.52</v>
      </c>
      <c r="K35" s="22"/>
      <c r="L35" s="22"/>
      <c r="M35" s="22"/>
      <c r="N35" s="22"/>
      <c r="O35" s="22"/>
      <c r="P35" s="22"/>
    </row>
    <row r="36" spans="1:16" ht="39" customHeight="1">
      <c r="A36" s="22"/>
      <c r="B36" s="35"/>
      <c r="C36" s="1175" t="s">
        <v>542</v>
      </c>
      <c r="D36" s="1176"/>
      <c r="E36" s="1177"/>
      <c r="F36" s="36">
        <v>4.9400000000000004</v>
      </c>
      <c r="G36" s="37">
        <v>4.9800000000000004</v>
      </c>
      <c r="H36" s="37">
        <v>4.66</v>
      </c>
      <c r="I36" s="37">
        <v>3.95</v>
      </c>
      <c r="J36" s="38">
        <v>5.1100000000000003</v>
      </c>
      <c r="K36" s="22"/>
      <c r="L36" s="22"/>
      <c r="M36" s="22"/>
      <c r="N36" s="22"/>
      <c r="O36" s="22"/>
      <c r="P36" s="22"/>
    </row>
    <row r="37" spans="1:16" ht="39" customHeight="1">
      <c r="A37" s="22"/>
      <c r="B37" s="35"/>
      <c r="C37" s="1175" t="s">
        <v>543</v>
      </c>
      <c r="D37" s="1176"/>
      <c r="E37" s="1177"/>
      <c r="F37" s="36">
        <v>7.68</v>
      </c>
      <c r="G37" s="37">
        <v>8.33</v>
      </c>
      <c r="H37" s="37">
        <v>8.58</v>
      </c>
      <c r="I37" s="37">
        <v>4.96</v>
      </c>
      <c r="J37" s="38">
        <v>4.2300000000000004</v>
      </c>
      <c r="K37" s="22"/>
      <c r="L37" s="22"/>
      <c r="M37" s="22"/>
      <c r="N37" s="22"/>
      <c r="O37" s="22"/>
      <c r="P37" s="22"/>
    </row>
    <row r="38" spans="1:16" ht="39" customHeight="1">
      <c r="A38" s="22"/>
      <c r="B38" s="35"/>
      <c r="C38" s="1175" t="s">
        <v>544</v>
      </c>
      <c r="D38" s="1176"/>
      <c r="E38" s="1177"/>
      <c r="F38" s="36">
        <v>1.62</v>
      </c>
      <c r="G38" s="37">
        <v>2.0099999999999998</v>
      </c>
      <c r="H38" s="37">
        <v>2.38</v>
      </c>
      <c r="I38" s="37">
        <v>2.46</v>
      </c>
      <c r="J38" s="38">
        <v>2.81</v>
      </c>
      <c r="K38" s="22"/>
      <c r="L38" s="22"/>
      <c r="M38" s="22"/>
      <c r="N38" s="22"/>
      <c r="O38" s="22"/>
      <c r="P38" s="22"/>
    </row>
    <row r="39" spans="1:16" ht="39" customHeight="1">
      <c r="A39" s="22"/>
      <c r="B39" s="35"/>
      <c r="C39" s="1175" t="s">
        <v>545</v>
      </c>
      <c r="D39" s="1176"/>
      <c r="E39" s="1177"/>
      <c r="F39" s="36">
        <v>0.73</v>
      </c>
      <c r="G39" s="37">
        <v>0.78</v>
      </c>
      <c r="H39" s="37">
        <v>0.82</v>
      </c>
      <c r="I39" s="37">
        <v>0.89</v>
      </c>
      <c r="J39" s="38">
        <v>0.86</v>
      </c>
      <c r="K39" s="22"/>
      <c r="L39" s="22"/>
      <c r="M39" s="22"/>
      <c r="N39" s="22"/>
      <c r="O39" s="22"/>
      <c r="P39" s="22"/>
    </row>
    <row r="40" spans="1:16" ht="39" customHeight="1">
      <c r="A40" s="22"/>
      <c r="B40" s="35"/>
      <c r="C40" s="1175" t="s">
        <v>546</v>
      </c>
      <c r="D40" s="1176"/>
      <c r="E40" s="1177"/>
      <c r="F40" s="36" t="s">
        <v>547</v>
      </c>
      <c r="G40" s="37">
        <v>0.01</v>
      </c>
      <c r="H40" s="37">
        <v>0.32</v>
      </c>
      <c r="I40" s="37">
        <v>0.22</v>
      </c>
      <c r="J40" s="38">
        <v>0.54</v>
      </c>
      <c r="K40" s="22"/>
      <c r="L40" s="22"/>
      <c r="M40" s="22"/>
      <c r="N40" s="22"/>
      <c r="O40" s="22"/>
      <c r="P40" s="22"/>
    </row>
    <row r="41" spans="1:16" ht="39" customHeight="1">
      <c r="A41" s="22"/>
      <c r="B41" s="35"/>
      <c r="C41" s="1175" t="s">
        <v>548</v>
      </c>
      <c r="D41" s="1176"/>
      <c r="E41" s="1177"/>
      <c r="F41" s="36">
        <v>0.27</v>
      </c>
      <c r="G41" s="37">
        <v>0.09</v>
      </c>
      <c r="H41" s="37">
        <v>0.11</v>
      </c>
      <c r="I41" s="37">
        <v>0.2</v>
      </c>
      <c r="J41" s="38">
        <v>0.3</v>
      </c>
      <c r="K41" s="22"/>
      <c r="L41" s="22"/>
      <c r="M41" s="22"/>
      <c r="N41" s="22"/>
      <c r="O41" s="22"/>
      <c r="P41" s="22"/>
    </row>
    <row r="42" spans="1:16" ht="39" customHeight="1">
      <c r="A42" s="22"/>
      <c r="B42" s="39"/>
      <c r="C42" s="1175" t="s">
        <v>549</v>
      </c>
      <c r="D42" s="1176"/>
      <c r="E42" s="1177"/>
      <c r="F42" s="36" t="s">
        <v>550</v>
      </c>
      <c r="G42" s="37" t="s">
        <v>551</v>
      </c>
      <c r="H42" s="37" t="s">
        <v>552</v>
      </c>
      <c r="I42" s="37" t="s">
        <v>553</v>
      </c>
      <c r="J42" s="38" t="s">
        <v>491</v>
      </c>
      <c r="K42" s="22"/>
      <c r="L42" s="22"/>
      <c r="M42" s="22"/>
      <c r="N42" s="22"/>
      <c r="O42" s="22"/>
      <c r="P42" s="22"/>
    </row>
    <row r="43" spans="1:16" ht="39" customHeight="1" thickBot="1">
      <c r="A43" s="22"/>
      <c r="B43" s="40"/>
      <c r="C43" s="1178" t="s">
        <v>554</v>
      </c>
      <c r="D43" s="1179"/>
      <c r="E43" s="1180"/>
      <c r="F43" s="41">
        <v>0.13</v>
      </c>
      <c r="G43" s="42">
        <v>0.18</v>
      </c>
      <c r="H43" s="42">
        <v>0.2</v>
      </c>
      <c r="I43" s="42">
        <v>0.19</v>
      </c>
      <c r="J43" s="43">
        <v>0.26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25847</v>
      </c>
      <c r="L45" s="60">
        <v>25653</v>
      </c>
      <c r="M45" s="60">
        <v>25766</v>
      </c>
      <c r="N45" s="60">
        <v>26003</v>
      </c>
      <c r="O45" s="61">
        <v>25216</v>
      </c>
      <c r="P45" s="48"/>
      <c r="Q45" s="48"/>
      <c r="R45" s="48"/>
      <c r="S45" s="48"/>
      <c r="T45" s="48"/>
      <c r="U45" s="48"/>
    </row>
    <row r="46" spans="1:21" ht="30.75" customHeight="1">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c r="A48" s="48"/>
      <c r="B48" s="1193"/>
      <c r="C48" s="1194"/>
      <c r="D48" s="62"/>
      <c r="E48" s="1185" t="s">
        <v>15</v>
      </c>
      <c r="F48" s="1185"/>
      <c r="G48" s="1185"/>
      <c r="H48" s="1185"/>
      <c r="I48" s="1185"/>
      <c r="J48" s="1186"/>
      <c r="K48" s="63">
        <v>1612</v>
      </c>
      <c r="L48" s="64">
        <v>1393</v>
      </c>
      <c r="M48" s="64">
        <v>1400</v>
      </c>
      <c r="N48" s="64">
        <v>1596</v>
      </c>
      <c r="O48" s="65">
        <v>1663</v>
      </c>
      <c r="P48" s="48"/>
      <c r="Q48" s="48"/>
      <c r="R48" s="48"/>
      <c r="S48" s="48"/>
      <c r="T48" s="48"/>
      <c r="U48" s="48"/>
    </row>
    <row r="49" spans="1:21" ht="30.75" customHeight="1">
      <c r="A49" s="48"/>
      <c r="B49" s="1193"/>
      <c r="C49" s="1194"/>
      <c r="D49" s="62"/>
      <c r="E49" s="1185" t="s">
        <v>16</v>
      </c>
      <c r="F49" s="1185"/>
      <c r="G49" s="1185"/>
      <c r="H49" s="1185"/>
      <c r="I49" s="1185"/>
      <c r="J49" s="1186"/>
      <c r="K49" s="63" t="s">
        <v>491</v>
      </c>
      <c r="L49" s="64" t="s">
        <v>491</v>
      </c>
      <c r="M49" s="64" t="s">
        <v>491</v>
      </c>
      <c r="N49" s="64" t="s">
        <v>491</v>
      </c>
      <c r="O49" s="65" t="s">
        <v>491</v>
      </c>
      <c r="P49" s="48"/>
      <c r="Q49" s="48"/>
      <c r="R49" s="48"/>
      <c r="S49" s="48"/>
      <c r="T49" s="48"/>
      <c r="U49" s="48"/>
    </row>
    <row r="50" spans="1:21" ht="30.75" customHeight="1">
      <c r="A50" s="48"/>
      <c r="B50" s="1193"/>
      <c r="C50" s="1194"/>
      <c r="D50" s="62"/>
      <c r="E50" s="1185" t="s">
        <v>17</v>
      </c>
      <c r="F50" s="1185"/>
      <c r="G50" s="1185"/>
      <c r="H50" s="1185"/>
      <c r="I50" s="1185"/>
      <c r="J50" s="1186"/>
      <c r="K50" s="63">
        <v>68</v>
      </c>
      <c r="L50" s="64">
        <v>63</v>
      </c>
      <c r="M50" s="64">
        <v>60</v>
      </c>
      <c r="N50" s="64">
        <v>66</v>
      </c>
      <c r="O50" s="65">
        <v>67</v>
      </c>
      <c r="P50" s="48"/>
      <c r="Q50" s="48"/>
      <c r="R50" s="48"/>
      <c r="S50" s="48"/>
      <c r="T50" s="48"/>
      <c r="U50" s="48"/>
    </row>
    <row r="51" spans="1:21" ht="30.75" customHeight="1">
      <c r="A51" s="48"/>
      <c r="B51" s="1195"/>
      <c r="C51" s="1196"/>
      <c r="D51" s="66"/>
      <c r="E51" s="1185" t="s">
        <v>18</v>
      </c>
      <c r="F51" s="1185"/>
      <c r="G51" s="1185"/>
      <c r="H51" s="1185"/>
      <c r="I51" s="1185"/>
      <c r="J51" s="1186"/>
      <c r="K51" s="63" t="s">
        <v>491</v>
      </c>
      <c r="L51" s="64" t="s">
        <v>491</v>
      </c>
      <c r="M51" s="64" t="s">
        <v>491</v>
      </c>
      <c r="N51" s="64" t="s">
        <v>491</v>
      </c>
      <c r="O51" s="65" t="s">
        <v>491</v>
      </c>
      <c r="P51" s="48"/>
      <c r="Q51" s="48"/>
      <c r="R51" s="48"/>
      <c r="S51" s="48"/>
      <c r="T51" s="48"/>
      <c r="U51" s="48"/>
    </row>
    <row r="52" spans="1:21" ht="30.75" customHeight="1">
      <c r="A52" s="48"/>
      <c r="B52" s="1183" t="s">
        <v>19</v>
      </c>
      <c r="C52" s="1184"/>
      <c r="D52" s="66"/>
      <c r="E52" s="1185" t="s">
        <v>20</v>
      </c>
      <c r="F52" s="1185"/>
      <c r="G52" s="1185"/>
      <c r="H52" s="1185"/>
      <c r="I52" s="1185"/>
      <c r="J52" s="1186"/>
      <c r="K52" s="63">
        <v>21704</v>
      </c>
      <c r="L52" s="64">
        <v>22130</v>
      </c>
      <c r="M52" s="64">
        <v>22450</v>
      </c>
      <c r="N52" s="64">
        <v>23262</v>
      </c>
      <c r="O52" s="65">
        <v>22902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5823</v>
      </c>
      <c r="L53" s="69">
        <v>4979</v>
      </c>
      <c r="M53" s="69">
        <v>4776</v>
      </c>
      <c r="N53" s="69">
        <v>4403</v>
      </c>
      <c r="O53" s="70">
        <v>4044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99" t="s">
        <v>24</v>
      </c>
      <c r="C41" s="1200"/>
      <c r="D41" s="81"/>
      <c r="E41" s="1205" t="s">
        <v>25</v>
      </c>
      <c r="F41" s="1205"/>
      <c r="G41" s="1205"/>
      <c r="H41" s="1206"/>
      <c r="I41" s="82">
        <v>262275</v>
      </c>
      <c r="J41" s="83">
        <v>265230</v>
      </c>
      <c r="K41" s="83">
        <v>271054</v>
      </c>
      <c r="L41" s="83">
        <v>280358</v>
      </c>
      <c r="M41" s="84">
        <v>280124</v>
      </c>
    </row>
    <row r="42" spans="2:13" ht="27.75" customHeight="1">
      <c r="B42" s="1201"/>
      <c r="C42" s="1202"/>
      <c r="D42" s="85"/>
      <c r="E42" s="1207" t="s">
        <v>26</v>
      </c>
      <c r="F42" s="1207"/>
      <c r="G42" s="1207"/>
      <c r="H42" s="1208"/>
      <c r="I42" s="86">
        <v>814</v>
      </c>
      <c r="J42" s="87">
        <v>732</v>
      </c>
      <c r="K42" s="87">
        <v>692</v>
      </c>
      <c r="L42" s="87">
        <v>636</v>
      </c>
      <c r="M42" s="88">
        <v>580</v>
      </c>
    </row>
    <row r="43" spans="2:13" ht="27.75" customHeight="1">
      <c r="B43" s="1201"/>
      <c r="C43" s="1202"/>
      <c r="D43" s="85"/>
      <c r="E43" s="1207" t="s">
        <v>27</v>
      </c>
      <c r="F43" s="1207"/>
      <c r="G43" s="1207"/>
      <c r="H43" s="1208"/>
      <c r="I43" s="86">
        <v>20096</v>
      </c>
      <c r="J43" s="87">
        <v>21847</v>
      </c>
      <c r="K43" s="87">
        <v>21102</v>
      </c>
      <c r="L43" s="87">
        <v>24947</v>
      </c>
      <c r="M43" s="88">
        <v>24509</v>
      </c>
    </row>
    <row r="44" spans="2:13" ht="27.75" customHeight="1">
      <c r="B44" s="1201"/>
      <c r="C44" s="1202"/>
      <c r="D44" s="85"/>
      <c r="E44" s="1207" t="s">
        <v>28</v>
      </c>
      <c r="F44" s="1207"/>
      <c r="G44" s="1207"/>
      <c r="H44" s="1208"/>
      <c r="I44" s="86" t="s">
        <v>491</v>
      </c>
      <c r="J44" s="87" t="s">
        <v>491</v>
      </c>
      <c r="K44" s="87" t="s">
        <v>491</v>
      </c>
      <c r="L44" s="87" t="s">
        <v>491</v>
      </c>
      <c r="M44" s="88" t="s">
        <v>491</v>
      </c>
    </row>
    <row r="45" spans="2:13" ht="27.75" customHeight="1">
      <c r="B45" s="1201"/>
      <c r="C45" s="1202"/>
      <c r="D45" s="85"/>
      <c r="E45" s="1207" t="s">
        <v>29</v>
      </c>
      <c r="F45" s="1207"/>
      <c r="G45" s="1207"/>
      <c r="H45" s="1208"/>
      <c r="I45" s="86">
        <v>35993</v>
      </c>
      <c r="J45" s="87">
        <v>36408</v>
      </c>
      <c r="K45" s="87">
        <v>35191</v>
      </c>
      <c r="L45" s="87">
        <v>33266</v>
      </c>
      <c r="M45" s="88">
        <v>33941</v>
      </c>
    </row>
    <row r="46" spans="2:13" ht="27.75" customHeight="1">
      <c r="B46" s="1201"/>
      <c r="C46" s="1202"/>
      <c r="D46" s="85"/>
      <c r="E46" s="1207" t="s">
        <v>30</v>
      </c>
      <c r="F46" s="1207"/>
      <c r="G46" s="1207"/>
      <c r="H46" s="1208"/>
      <c r="I46" s="86">
        <v>2610</v>
      </c>
      <c r="J46" s="87">
        <v>2537</v>
      </c>
      <c r="K46" s="87">
        <v>2067</v>
      </c>
      <c r="L46" s="87">
        <v>285</v>
      </c>
      <c r="M46" s="88">
        <v>290</v>
      </c>
    </row>
    <row r="47" spans="2:13" ht="27.75" customHeight="1">
      <c r="B47" s="1201"/>
      <c r="C47" s="1202"/>
      <c r="D47" s="85"/>
      <c r="E47" s="1207" t="s">
        <v>31</v>
      </c>
      <c r="F47" s="1207"/>
      <c r="G47" s="1207"/>
      <c r="H47" s="1208"/>
      <c r="I47" s="86" t="s">
        <v>491</v>
      </c>
      <c r="J47" s="87" t="s">
        <v>491</v>
      </c>
      <c r="K47" s="87" t="s">
        <v>491</v>
      </c>
      <c r="L47" s="87" t="s">
        <v>491</v>
      </c>
      <c r="M47" s="88" t="s">
        <v>491</v>
      </c>
    </row>
    <row r="48" spans="2:13" ht="27.75" customHeight="1">
      <c r="B48" s="1203"/>
      <c r="C48" s="1204"/>
      <c r="D48" s="85"/>
      <c r="E48" s="1207" t="s">
        <v>32</v>
      </c>
      <c r="F48" s="1207"/>
      <c r="G48" s="1207"/>
      <c r="H48" s="1208"/>
      <c r="I48" s="86" t="s">
        <v>491</v>
      </c>
      <c r="J48" s="87" t="s">
        <v>491</v>
      </c>
      <c r="K48" s="87" t="s">
        <v>491</v>
      </c>
      <c r="L48" s="87" t="s">
        <v>491</v>
      </c>
      <c r="M48" s="88" t="s">
        <v>491</v>
      </c>
    </row>
    <row r="49" spans="2:13" ht="27.75" customHeight="1">
      <c r="B49" s="1209" t="s">
        <v>33</v>
      </c>
      <c r="C49" s="1210"/>
      <c r="D49" s="89"/>
      <c r="E49" s="1207" t="s">
        <v>34</v>
      </c>
      <c r="F49" s="1207"/>
      <c r="G49" s="1207"/>
      <c r="H49" s="1208"/>
      <c r="I49" s="86">
        <v>43460</v>
      </c>
      <c r="J49" s="87">
        <v>35427</v>
      </c>
      <c r="K49" s="87">
        <v>47607</v>
      </c>
      <c r="L49" s="87">
        <v>50920</v>
      </c>
      <c r="M49" s="88">
        <v>49710</v>
      </c>
    </row>
    <row r="50" spans="2:13" ht="27.75" customHeight="1">
      <c r="B50" s="1201"/>
      <c r="C50" s="1202"/>
      <c r="D50" s="85"/>
      <c r="E50" s="1207" t="s">
        <v>35</v>
      </c>
      <c r="F50" s="1207"/>
      <c r="G50" s="1207"/>
      <c r="H50" s="1208"/>
      <c r="I50" s="86">
        <v>62423</v>
      </c>
      <c r="J50" s="87">
        <v>56195</v>
      </c>
      <c r="K50" s="87">
        <v>57667</v>
      </c>
      <c r="L50" s="87">
        <v>57828</v>
      </c>
      <c r="M50" s="88">
        <v>58597</v>
      </c>
    </row>
    <row r="51" spans="2:13" ht="27.75" customHeight="1">
      <c r="B51" s="1203"/>
      <c r="C51" s="1204"/>
      <c r="D51" s="85"/>
      <c r="E51" s="1207" t="s">
        <v>36</v>
      </c>
      <c r="F51" s="1207"/>
      <c r="G51" s="1207"/>
      <c r="H51" s="1208"/>
      <c r="I51" s="86">
        <v>183205</v>
      </c>
      <c r="J51" s="87">
        <v>192344</v>
      </c>
      <c r="K51" s="87">
        <v>199339</v>
      </c>
      <c r="L51" s="87">
        <v>201802</v>
      </c>
      <c r="M51" s="88">
        <v>203650</v>
      </c>
    </row>
    <row r="52" spans="2:13" ht="27.75" customHeight="1" thickBot="1">
      <c r="B52" s="1211" t="s">
        <v>37</v>
      </c>
      <c r="C52" s="1212"/>
      <c r="D52" s="90"/>
      <c r="E52" s="1213" t="s">
        <v>38</v>
      </c>
      <c r="F52" s="1213"/>
      <c r="G52" s="1213"/>
      <c r="H52" s="1214"/>
      <c r="I52" s="91">
        <v>32701</v>
      </c>
      <c r="J52" s="92">
        <v>42788</v>
      </c>
      <c r="K52" s="92">
        <v>25493</v>
      </c>
      <c r="L52" s="92">
        <v>28943</v>
      </c>
      <c r="M52" s="93">
        <v>27486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578</v>
      </c>
      <c r="C41" s="246"/>
      <c r="D41" s="246"/>
      <c r="E41" s="246"/>
      <c r="F41" s="246"/>
      <c r="G41" s="246"/>
      <c r="H41" s="246"/>
      <c r="I41" s="246"/>
      <c r="J41" s="246"/>
      <c r="K41" s="246"/>
      <c r="L41" s="246"/>
      <c r="M41" s="246"/>
      <c r="N41" s="246"/>
      <c r="O41" s="246"/>
      <c r="P41" s="247"/>
    </row>
    <row r="42" spans="2:17">
      <c r="B42" s="248"/>
      <c r="C42" s="244"/>
      <c r="D42" s="244"/>
      <c r="E42" s="244"/>
      <c r="F42" s="244"/>
      <c r="G42" s="351" t="s">
        <v>579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580</v>
      </c>
    </row>
    <row r="50" spans="1:17">
      <c r="B50" s="248"/>
      <c r="C50" s="244"/>
      <c r="D50" s="244"/>
      <c r="E50" s="244"/>
      <c r="F50" s="244"/>
      <c r="G50" s="1224"/>
      <c r="H50" s="1225"/>
      <c r="I50" s="1225"/>
      <c r="J50" s="1226"/>
      <c r="K50" s="354" t="s">
        <v>530</v>
      </c>
      <c r="L50" s="354" t="s">
        <v>531</v>
      </c>
      <c r="M50" s="354" t="s">
        <v>532</v>
      </c>
      <c r="N50" s="354" t="s">
        <v>533</v>
      </c>
      <c r="O50" s="354" t="s">
        <v>534</v>
      </c>
    </row>
    <row r="51" spans="1:17">
      <c r="B51" s="248"/>
      <c r="C51" s="244"/>
      <c r="D51" s="244"/>
      <c r="E51" s="244"/>
      <c r="F51" s="244"/>
      <c r="G51" s="1227" t="s">
        <v>581</v>
      </c>
      <c r="H51" s="1228"/>
      <c r="I51" s="1233" t="s">
        <v>582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583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584</v>
      </c>
      <c r="H55" s="1241"/>
      <c r="I55" s="1237" t="s">
        <v>582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583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585</v>
      </c>
      <c r="C63" s="244"/>
      <c r="D63" s="244"/>
      <c r="E63" s="244"/>
      <c r="F63" s="244"/>
      <c r="G63" s="244"/>
      <c r="H63" s="244"/>
      <c r="I63" s="244"/>
      <c r="J63" s="244"/>
      <c r="K63" s="244"/>
      <c r="L63" s="244"/>
      <c r="M63" s="244"/>
      <c r="N63" s="244"/>
      <c r="O63" s="244"/>
    </row>
    <row r="64" spans="1:17">
      <c r="B64" s="248"/>
      <c r="C64" s="244"/>
      <c r="D64" s="244"/>
      <c r="E64" s="244"/>
      <c r="F64" s="244"/>
      <c r="G64" s="351" t="s">
        <v>579</v>
      </c>
      <c r="I64" s="352"/>
      <c r="J64" s="352"/>
      <c r="K64" s="352"/>
      <c r="L64" s="244"/>
      <c r="M64" s="244"/>
      <c r="N64" s="244"/>
      <c r="O64" s="244"/>
    </row>
    <row r="65" spans="2:30">
      <c r="B65" s="248"/>
      <c r="C65" s="244"/>
      <c r="D65" s="244"/>
      <c r="E65" s="244"/>
      <c r="F65" s="244"/>
      <c r="G65" s="1247" t="s">
        <v>588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586</v>
      </c>
      <c r="I71" s="368"/>
      <c r="J71" s="364"/>
      <c r="K71" s="364"/>
      <c r="L71" s="365"/>
      <c r="M71" s="364"/>
      <c r="N71" s="365"/>
      <c r="O71" s="366"/>
    </row>
    <row r="72" spans="2:30">
      <c r="B72" s="248"/>
      <c r="C72" s="244"/>
      <c r="D72" s="244"/>
      <c r="E72" s="244"/>
      <c r="F72" s="244"/>
      <c r="G72" s="1224"/>
      <c r="H72" s="1225"/>
      <c r="I72" s="1225"/>
      <c r="J72" s="1226"/>
      <c r="K72" s="354" t="s">
        <v>530</v>
      </c>
      <c r="L72" s="354" t="s">
        <v>531</v>
      </c>
      <c r="M72" s="354" t="s">
        <v>532</v>
      </c>
      <c r="N72" s="354" t="s">
        <v>533</v>
      </c>
      <c r="O72" s="354" t="s">
        <v>534</v>
      </c>
    </row>
    <row r="73" spans="2:30">
      <c r="B73" s="248"/>
      <c r="C73" s="244"/>
      <c r="D73" s="244"/>
      <c r="E73" s="244"/>
      <c r="F73" s="244"/>
      <c r="G73" s="1227" t="s">
        <v>581</v>
      </c>
      <c r="H73" s="1228"/>
      <c r="I73" s="1233" t="s">
        <v>582</v>
      </c>
      <c r="J73" s="1233"/>
      <c r="K73" s="1248">
        <v>29.6</v>
      </c>
      <c r="L73" s="1248">
        <v>38.700000000000003</v>
      </c>
      <c r="M73" s="1236">
        <v>22.7</v>
      </c>
      <c r="N73" s="1236">
        <v>25.6</v>
      </c>
      <c r="O73" s="1236">
        <v>24.4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587</v>
      </c>
      <c r="J75" s="1237"/>
      <c r="K75" s="1249">
        <v>5.6</v>
      </c>
      <c r="L75" s="1249">
        <v>5.0999999999999996</v>
      </c>
      <c r="M75" s="1249">
        <v>4.5999999999999996</v>
      </c>
      <c r="N75" s="1249">
        <v>4.2</v>
      </c>
      <c r="O75" s="1249">
        <v>3.9</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584</v>
      </c>
      <c r="H77" s="1241"/>
      <c r="I77" s="1237" t="s">
        <v>582</v>
      </c>
      <c r="J77" s="1237"/>
      <c r="K77" s="1248">
        <v>74</v>
      </c>
      <c r="L77" s="1248">
        <v>62.7</v>
      </c>
      <c r="M77" s="1236">
        <v>54.4</v>
      </c>
      <c r="N77" s="1236">
        <v>47</v>
      </c>
      <c r="O77" s="1236">
        <v>41.4</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587</v>
      </c>
      <c r="J79" s="1246"/>
      <c r="K79" s="1251">
        <v>9.1999999999999993</v>
      </c>
      <c r="L79" s="1251">
        <v>8.6</v>
      </c>
      <c r="M79" s="1251">
        <v>8.1</v>
      </c>
      <c r="N79" s="1251">
        <v>7.3</v>
      </c>
      <c r="O79" s="1251">
        <v>6.7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65061</v>
      </c>
      <c r="E3" s="116"/>
      <c r="F3" s="117">
        <v>43858</v>
      </c>
      <c r="G3" s="118"/>
      <c r="H3" s="119"/>
    </row>
    <row r="4" spans="1:8">
      <c r="A4" s="120"/>
      <c r="B4" s="121"/>
      <c r="C4" s="122"/>
      <c r="D4" s="123">
        <v>38302</v>
      </c>
      <c r="E4" s="124"/>
      <c r="F4" s="125">
        <v>23714</v>
      </c>
      <c r="G4" s="126"/>
      <c r="H4" s="127"/>
    </row>
    <row r="5" spans="1:8">
      <c r="A5" s="108" t="s">
        <v>524</v>
      </c>
      <c r="B5" s="113"/>
      <c r="C5" s="114"/>
      <c r="D5" s="115">
        <v>64500</v>
      </c>
      <c r="E5" s="116"/>
      <c r="F5" s="117">
        <v>41705</v>
      </c>
      <c r="G5" s="118"/>
      <c r="H5" s="119"/>
    </row>
    <row r="6" spans="1:8">
      <c r="A6" s="120"/>
      <c r="B6" s="121"/>
      <c r="C6" s="122"/>
      <c r="D6" s="123">
        <v>38183</v>
      </c>
      <c r="E6" s="124"/>
      <c r="F6" s="125">
        <v>22742</v>
      </c>
      <c r="G6" s="126"/>
      <c r="H6" s="127"/>
    </row>
    <row r="7" spans="1:8">
      <c r="A7" s="108" t="s">
        <v>525</v>
      </c>
      <c r="B7" s="113"/>
      <c r="C7" s="114"/>
      <c r="D7" s="115">
        <v>62825</v>
      </c>
      <c r="E7" s="116"/>
      <c r="F7" s="117">
        <v>47677</v>
      </c>
      <c r="G7" s="118"/>
      <c r="H7" s="119"/>
    </row>
    <row r="8" spans="1:8">
      <c r="A8" s="120"/>
      <c r="B8" s="121"/>
      <c r="C8" s="122"/>
      <c r="D8" s="123">
        <v>33735</v>
      </c>
      <c r="E8" s="124"/>
      <c r="F8" s="125">
        <v>23360</v>
      </c>
      <c r="G8" s="126"/>
      <c r="H8" s="127"/>
    </row>
    <row r="9" spans="1:8">
      <c r="A9" s="108" t="s">
        <v>526</v>
      </c>
      <c r="B9" s="113"/>
      <c r="C9" s="114"/>
      <c r="D9" s="115">
        <v>70007</v>
      </c>
      <c r="E9" s="116"/>
      <c r="F9" s="117">
        <v>51613</v>
      </c>
      <c r="G9" s="118"/>
      <c r="H9" s="119"/>
    </row>
    <row r="10" spans="1:8">
      <c r="A10" s="120"/>
      <c r="B10" s="121"/>
      <c r="C10" s="122"/>
      <c r="D10" s="123">
        <v>39186</v>
      </c>
      <c r="E10" s="124"/>
      <c r="F10" s="125">
        <v>25872</v>
      </c>
      <c r="G10" s="126"/>
      <c r="H10" s="127"/>
    </row>
    <row r="11" spans="1:8">
      <c r="A11" s="108" t="s">
        <v>527</v>
      </c>
      <c r="B11" s="113"/>
      <c r="C11" s="114"/>
      <c r="D11" s="115">
        <v>61544</v>
      </c>
      <c r="E11" s="116"/>
      <c r="F11" s="117">
        <v>50880</v>
      </c>
      <c r="G11" s="118"/>
      <c r="H11" s="119"/>
    </row>
    <row r="12" spans="1:8">
      <c r="A12" s="120"/>
      <c r="B12" s="121"/>
      <c r="C12" s="128"/>
      <c r="D12" s="123">
        <v>31017</v>
      </c>
      <c r="E12" s="124"/>
      <c r="F12" s="125">
        <v>27819</v>
      </c>
      <c r="G12" s="126"/>
      <c r="H12" s="127"/>
    </row>
    <row r="13" spans="1:8">
      <c r="A13" s="108"/>
      <c r="B13" s="113"/>
      <c r="C13" s="129"/>
      <c r="D13" s="130">
        <v>64787</v>
      </c>
      <c r="E13" s="131"/>
      <c r="F13" s="132">
        <v>47147</v>
      </c>
      <c r="G13" s="133"/>
      <c r="H13" s="119"/>
    </row>
    <row r="14" spans="1:8">
      <c r="A14" s="120"/>
      <c r="B14" s="121"/>
      <c r="C14" s="122"/>
      <c r="D14" s="123">
        <v>36085</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5.23</v>
      </c>
      <c r="C19" s="134">
        <f>ROUND(VALUE(SUBSTITUTE(実質収支比率等に係る経年分析!G$48,"▲","-")),2)</f>
        <v>5.08</v>
      </c>
      <c r="D19" s="134">
        <f>ROUND(VALUE(SUBSTITUTE(実質収支比率等に係る経年分析!H$48,"▲","-")),2)</f>
        <v>4.78</v>
      </c>
      <c r="E19" s="134">
        <f>ROUND(VALUE(SUBSTITUTE(実質収支比率等に係る経年分析!I$48,"▲","-")),2)</f>
        <v>4.16</v>
      </c>
      <c r="F19" s="134">
        <f>ROUND(VALUE(SUBSTITUTE(実質収支比率等に係る経年分析!J$48,"▲","-")),2)</f>
        <v>5.43</v>
      </c>
    </row>
    <row r="20" spans="1:11">
      <c r="A20" s="134" t="s">
        <v>43</v>
      </c>
      <c r="B20" s="134">
        <f>ROUND(VALUE(SUBSTITUTE(実質収支比率等に係る経年分析!F$47,"▲","-")),2)</f>
        <v>5.53</v>
      </c>
      <c r="C20" s="134">
        <f>ROUND(VALUE(SUBSTITUTE(実質収支比率等に係る経年分析!G$47,"▲","-")),2)</f>
        <v>6.15</v>
      </c>
      <c r="D20" s="134">
        <f>ROUND(VALUE(SUBSTITUTE(実質収支比率等に係る経年分析!H$47,"▲","-")),2)</f>
        <v>7.74</v>
      </c>
      <c r="E20" s="134">
        <f>ROUND(VALUE(SUBSTITUTE(実質収支比率等に係る経年分析!I$47,"▲","-")),2)</f>
        <v>8.56</v>
      </c>
      <c r="F20" s="134">
        <f>ROUND(VALUE(SUBSTITUTE(実質収支比率等に係る経年分析!J$47,"▲","-")),2)</f>
        <v>9.3699999999999992</v>
      </c>
    </row>
    <row r="21" spans="1:11">
      <c r="A21" s="134" t="s">
        <v>44</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0.7</v>
      </c>
      <c r="D21" s="134">
        <f>IF(ISNUMBER(VALUE(SUBSTITUTE(実質収支比率等に係る経年分析!H$49,"▲","-"))),ROUND(VALUE(SUBSTITUTE(実質収支比率等に係る経年分析!H$49,"▲","-")),2),NA())</f>
        <v>1.51</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2.0299999999999998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0.26</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0.36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0.47</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0.19</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0.22</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鹿児島市母子寡婦福祉資金貸付事業特別会計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v>
      </c>
    </row>
    <row r="30" spans="1:11">
      <c r="A30" s="135" t="str">
        <f>IF(連結実質赤字比率に係る赤字・黒字の構成分析!C$40="",NA(),連結実質赤字比率に係る赤字・黒字の構成分析!C$40)</f>
        <v>鹿児島市介護保険特別会計</v>
      </c>
      <c r="B30" s="135">
        <f>IF(ROUND(VALUE(SUBSTITUTE(連結実質赤字比率に係る赤字・黒字の構成分析!F$40,"▲", "-")), 2) &lt; 0, ABS(ROUND(VALUE(SUBSTITUTE(連結実質赤字比率に係る赤字・黒字の構成分析!F$40,"▲", "-")), 2)), NA())</f>
        <v>0.02</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0.54</v>
      </c>
    </row>
    <row r="31" spans="1:11">
      <c r="A31" s="135" t="str">
        <f>IF(連結実質赤字比率に係る赤字・黒字の構成分析!C$39="",NA(),連結実質赤字比率に係る赤字・黒字の構成分析!C$39)</f>
        <v>鹿児島市船舶事業特別会計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0.86</v>
      </c>
    </row>
    <row r="32" spans="1:11">
      <c r="A32" s="135" t="str">
        <f>IF(連結実質赤字比率に係る赤字・黒字の構成分析!C$38="",NA(),連結実質赤字比率に係る赤字・黒字の構成分析!C$38)</f>
        <v>鹿児島市公共下水道事業特別会計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2.0099999999999998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2.81</v>
      </c>
    </row>
    <row r="33" spans="1:16">
      <c r="A33" s="135" t="str">
        <f>IF(連結実質赤字比率に係る赤字・黒字の構成分析!C$37="",NA(),連結実質赤字比率に係る赤字・黒字の構成分析!C$37)</f>
        <v>鹿児島市病院事業特別会計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4.2300000000000004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4.9400000000000004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4.9800000000000004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5.1100000000000003</v>
      </c>
    </row>
    <row r="35" spans="1:16">
      <c r="A35" s="135" t="str">
        <f>IF(連結実質赤字比率に係る赤字・黒字の構成分析!C$35="",NA(),連結実質赤字比率に係る赤字・黒字の構成分析!C$35)</f>
        <v>鹿児島市水道事業特別会計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7.52</v>
      </c>
    </row>
    <row r="36" spans="1:16">
      <c r="A36" s="135" t="str">
        <f>IF(連結実質赤字比率に係る赤字・黒字の構成分析!C$34="",NA(),連結実質赤字比率に係る赤字・黒字の構成分析!C$34)</f>
        <v>鹿児島市国民健康保険事業特別会計</v>
      </c>
      <c r="B36" s="135">
        <f>IF(ROUND(VALUE(SUBSTITUTE(連結実質赤字比率に係る赤字・黒字の構成分析!F$34,"▲", "-")), 2) &lt; 0, ABS(ROUND(VALUE(SUBSTITUTE(連結実質赤字比率に係る赤字・黒字の構成分析!F$34,"▲", "-")), 2)), NA())</f>
        <v>1.52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2.4500000000000002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3.15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3.97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21704</v>
      </c>
      <c r="E42" s="136"/>
      <c r="F42" s="136"/>
      <c r="G42" s="136">
        <f>'実質公債費比率（分子）の構造'!L$52</f>
        <v>22130</v>
      </c>
      <c r="H42" s="136"/>
      <c r="I42" s="136"/>
      <c r="J42" s="136">
        <f>'実質公債費比率（分子）の構造'!M$52</f>
        <v>22450</v>
      </c>
      <c r="K42" s="136"/>
      <c r="L42" s="136"/>
      <c r="M42" s="136">
        <f>'実質公債費比率（分子）の構造'!N$52</f>
        <v>23262</v>
      </c>
      <c r="N42" s="136"/>
      <c r="O42" s="136"/>
      <c r="P42" s="136">
        <f>'実質公債費比率（分子）の構造'!O$52</f>
        <v>22902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68</v>
      </c>
      <c r="C44" s="136"/>
      <c r="D44" s="136"/>
      <c r="E44" s="136">
        <f>'実質公債費比率（分子）の構造'!L$50</f>
        <v>63</v>
      </c>
      <c r="F44" s="136"/>
      <c r="G44" s="136"/>
      <c r="H44" s="136">
        <f>'実質公債費比率（分子）の構造'!M$50</f>
        <v>60</v>
      </c>
      <c r="I44" s="136"/>
      <c r="J44" s="136"/>
      <c r="K44" s="136">
        <f>'実質公債費比率（分子）の構造'!N$50</f>
        <v>66</v>
      </c>
      <c r="L44" s="136"/>
      <c r="M44" s="136"/>
      <c r="N44" s="136">
        <f>'実質公債費比率（分子）の構造'!O$50</f>
        <v>67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1612</v>
      </c>
      <c r="C46" s="136"/>
      <c r="D46" s="136"/>
      <c r="E46" s="136">
        <f>'実質公債費比率（分子）の構造'!L$48</f>
        <v>1393</v>
      </c>
      <c r="F46" s="136"/>
      <c r="G46" s="136"/>
      <c r="H46" s="136">
        <f>'実質公債費比率（分子）の構造'!M$48</f>
        <v>1400</v>
      </c>
      <c r="I46" s="136"/>
      <c r="J46" s="136"/>
      <c r="K46" s="136">
        <f>'実質公債費比率（分子）の構造'!N$48</f>
        <v>1596</v>
      </c>
      <c r="L46" s="136"/>
      <c r="M46" s="136"/>
      <c r="N46" s="136">
        <f>'実質公債費比率（分子）の構造'!O$48</f>
        <v>1663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25847</v>
      </c>
      <c r="C49" s="136"/>
      <c r="D49" s="136"/>
      <c r="E49" s="136">
        <f>'実質公債費比率（分子）の構造'!L$45</f>
        <v>25653</v>
      </c>
      <c r="F49" s="136"/>
      <c r="G49" s="136"/>
      <c r="H49" s="136">
        <f>'実質公債費比率（分子）の構造'!M$45</f>
        <v>25766</v>
      </c>
      <c r="I49" s="136"/>
      <c r="J49" s="136"/>
      <c r="K49" s="136">
        <f>'実質公債費比率（分子）の構造'!N$45</f>
        <v>26003</v>
      </c>
      <c r="L49" s="136"/>
      <c r="M49" s="136"/>
      <c r="N49" s="136">
        <f>'実質公債費比率（分子）の構造'!O$45</f>
        <v>25216</v>
      </c>
      <c r="O49" s="136"/>
      <c r="P49" s="136"/>
    </row>
    <row r="50" spans="1:16">
      <c r="A50" s="136" t="s">
        <v>59</v>
      </c>
      <c r="B50" s="136" t="e">
        <f>NA()</f>
        <v>#N/A</v>
      </c>
      <c r="C50" s="136">
        <f>IF(ISNUMBER('実質公債費比率（分子）の構造'!K$53),'実質公債費比率（分子）の構造'!K$53,NA())</f>
        <v>5823</v>
      </c>
      <c r="D50" s="136" t="e">
        <f>NA()</f>
        <v>#N/A</v>
      </c>
      <c r="E50" s="136" t="e">
        <f>NA()</f>
        <v>#N/A</v>
      </c>
      <c r="F50" s="136">
        <f>IF(ISNUMBER('実質公債費比率（分子）の構造'!L$53),'実質公債費比率（分子）の構造'!L$53,NA())</f>
        <v>4979</v>
      </c>
      <c r="G50" s="136" t="e">
        <f>NA()</f>
        <v>#N/A</v>
      </c>
      <c r="H50" s="136" t="e">
        <f>NA()</f>
        <v>#N/A</v>
      </c>
      <c r="I50" s="136">
        <f>IF(ISNUMBER('実質公債費比率（分子）の構造'!M$53),'実質公債費比率（分子）の構造'!M$53,NA())</f>
        <v>4776</v>
      </c>
      <c r="J50" s="136" t="e">
        <f>NA()</f>
        <v>#N/A</v>
      </c>
      <c r="K50" s="136" t="e">
        <f>NA()</f>
        <v>#N/A</v>
      </c>
      <c r="L50" s="136">
        <f>IF(ISNUMBER('実質公債費比率（分子）の構造'!N$53),'実質公債費比率（分子）の構造'!N$53,NA())</f>
        <v>4403</v>
      </c>
      <c r="M50" s="136" t="e">
        <f>NA()</f>
        <v>#N/A</v>
      </c>
      <c r="N50" s="136" t="e">
        <f>NA()</f>
        <v>#N/A</v>
      </c>
      <c r="O50" s="136">
        <f>IF(ISNUMBER('実質公債費比率（分子）の構造'!O$53),'実質公債費比率（分子）の構造'!O$53,NA())</f>
        <v>4044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183205</v>
      </c>
      <c r="E56" s="135"/>
      <c r="F56" s="135"/>
      <c r="G56" s="135">
        <f>'将来負担比率（分子）の構造'!J$51</f>
        <v>192344</v>
      </c>
      <c r="H56" s="135"/>
      <c r="I56" s="135"/>
      <c r="J56" s="135">
        <f>'将来負担比率（分子）の構造'!K$51</f>
        <v>199339</v>
      </c>
      <c r="K56" s="135"/>
      <c r="L56" s="135"/>
      <c r="M56" s="135">
        <f>'将来負担比率（分子）の構造'!L$51</f>
        <v>201802</v>
      </c>
      <c r="N56" s="135"/>
      <c r="O56" s="135"/>
      <c r="P56" s="135">
        <f>'将来負担比率（分子）の構造'!M$51</f>
        <v>203650</v>
      </c>
    </row>
    <row r="57" spans="1:16">
      <c r="A57" s="135" t="s">
        <v>35</v>
      </c>
      <c r="B57" s="135"/>
      <c r="C57" s="135"/>
      <c r="D57" s="135">
        <f>'将来負担比率（分子）の構造'!I$50</f>
        <v>62423</v>
      </c>
      <c r="E57" s="135"/>
      <c r="F57" s="135"/>
      <c r="G57" s="135">
        <f>'将来負担比率（分子）の構造'!J$50</f>
        <v>56195</v>
      </c>
      <c r="H57" s="135"/>
      <c r="I57" s="135"/>
      <c r="J57" s="135">
        <f>'将来負担比率（分子）の構造'!K$50</f>
        <v>57667</v>
      </c>
      <c r="K57" s="135"/>
      <c r="L57" s="135"/>
      <c r="M57" s="135">
        <f>'将来負担比率（分子）の構造'!L$50</f>
        <v>57828</v>
      </c>
      <c r="N57" s="135"/>
      <c r="O57" s="135"/>
      <c r="P57" s="135">
        <f>'将来負担比率（分子）の構造'!M$50</f>
        <v>58597</v>
      </c>
    </row>
    <row r="58" spans="1:16">
      <c r="A58" s="135" t="s">
        <v>34</v>
      </c>
      <c r="B58" s="135"/>
      <c r="C58" s="135"/>
      <c r="D58" s="135">
        <f>'将来負担比率（分子）の構造'!I$49</f>
        <v>43460</v>
      </c>
      <c r="E58" s="135"/>
      <c r="F58" s="135"/>
      <c r="G58" s="135">
        <f>'将来負担比率（分子）の構造'!J$49</f>
        <v>35427</v>
      </c>
      <c r="H58" s="135"/>
      <c r="I58" s="135"/>
      <c r="J58" s="135">
        <f>'将来負担比率（分子）の構造'!K$49</f>
        <v>47607</v>
      </c>
      <c r="K58" s="135"/>
      <c r="L58" s="135"/>
      <c r="M58" s="135">
        <f>'将来負担比率（分子）の構造'!L$49</f>
        <v>50920</v>
      </c>
      <c r="N58" s="135"/>
      <c r="O58" s="135"/>
      <c r="P58" s="135">
        <f>'将来負担比率（分子）の構造'!M$49</f>
        <v>49710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2610</v>
      </c>
      <c r="C61" s="135"/>
      <c r="D61" s="135"/>
      <c r="E61" s="135">
        <f>'将来負担比率（分子）の構造'!J$46</f>
        <v>2537</v>
      </c>
      <c r="F61" s="135"/>
      <c r="G61" s="135"/>
      <c r="H61" s="135">
        <f>'将来負担比率（分子）の構造'!K$46</f>
        <v>2067</v>
      </c>
      <c r="I61" s="135"/>
      <c r="J61" s="135"/>
      <c r="K61" s="135">
        <f>'将来負担比率（分子）の構造'!L$46</f>
        <v>285</v>
      </c>
      <c r="L61" s="135"/>
      <c r="M61" s="135"/>
      <c r="N61" s="135">
        <f>'将来負担比率（分子）の構造'!M$46</f>
        <v>290</v>
      </c>
      <c r="O61" s="135"/>
      <c r="P61" s="135"/>
    </row>
    <row r="62" spans="1:16">
      <c r="A62" s="135" t="s">
        <v>29</v>
      </c>
      <c r="B62" s="135">
        <f>'将来負担比率（分子）の構造'!I$45</f>
        <v>35993</v>
      </c>
      <c r="C62" s="135"/>
      <c r="D62" s="135"/>
      <c r="E62" s="135">
        <f>'将来負担比率（分子）の構造'!J$45</f>
        <v>36408</v>
      </c>
      <c r="F62" s="135"/>
      <c r="G62" s="135"/>
      <c r="H62" s="135">
        <f>'将来負担比率（分子）の構造'!K$45</f>
        <v>35191</v>
      </c>
      <c r="I62" s="135"/>
      <c r="J62" s="135"/>
      <c r="K62" s="135">
        <f>'将来負担比率（分子）の構造'!L$45</f>
        <v>33266</v>
      </c>
      <c r="L62" s="135"/>
      <c r="M62" s="135"/>
      <c r="N62" s="135">
        <f>'将来負担比率（分子）の構造'!M$45</f>
        <v>33941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20096</v>
      </c>
      <c r="C64" s="135"/>
      <c r="D64" s="135"/>
      <c r="E64" s="135">
        <f>'将来負担比率（分子）の構造'!J$43</f>
        <v>21847</v>
      </c>
      <c r="F64" s="135"/>
      <c r="G64" s="135"/>
      <c r="H64" s="135">
        <f>'将来負担比率（分子）の構造'!K$43</f>
        <v>21102</v>
      </c>
      <c r="I64" s="135"/>
      <c r="J64" s="135"/>
      <c r="K64" s="135">
        <f>'将来負担比率（分子）の構造'!L$43</f>
        <v>24947</v>
      </c>
      <c r="L64" s="135"/>
      <c r="M64" s="135"/>
      <c r="N64" s="135">
        <f>'将来負担比率（分子）の構造'!M$43</f>
        <v>24509</v>
      </c>
      <c r="O64" s="135"/>
      <c r="P64" s="135"/>
    </row>
    <row r="65" spans="1:16">
      <c r="A65" s="135" t="s">
        <v>26</v>
      </c>
      <c r="B65" s="135">
        <f>'将来負担比率（分子）の構造'!I$42</f>
        <v>814</v>
      </c>
      <c r="C65" s="135"/>
      <c r="D65" s="135"/>
      <c r="E65" s="135">
        <f>'将来負担比率（分子）の構造'!J$42</f>
        <v>732</v>
      </c>
      <c r="F65" s="135"/>
      <c r="G65" s="135"/>
      <c r="H65" s="135">
        <f>'将来負担比率（分子）の構造'!K$42</f>
        <v>692</v>
      </c>
      <c r="I65" s="135"/>
      <c r="J65" s="135"/>
      <c r="K65" s="135">
        <f>'将来負担比率（分子）の構造'!L$42</f>
        <v>636</v>
      </c>
      <c r="L65" s="135"/>
      <c r="M65" s="135"/>
      <c r="N65" s="135">
        <f>'将来負担比率（分子）の構造'!M$42</f>
        <v>580</v>
      </c>
      <c r="O65" s="135"/>
      <c r="P65" s="135"/>
    </row>
    <row r="66" spans="1:16">
      <c r="A66" s="135" t="s">
        <v>25</v>
      </c>
      <c r="B66" s="135">
        <f>'将来負担比率（分子）の構造'!I$41</f>
        <v>262275</v>
      </c>
      <c r="C66" s="135"/>
      <c r="D66" s="135"/>
      <c r="E66" s="135">
        <f>'将来負担比率（分子）の構造'!J$41</f>
        <v>265230</v>
      </c>
      <c r="F66" s="135"/>
      <c r="G66" s="135"/>
      <c r="H66" s="135">
        <f>'将来負担比率（分子）の構造'!K$41</f>
        <v>271054</v>
      </c>
      <c r="I66" s="135"/>
      <c r="J66" s="135"/>
      <c r="K66" s="135">
        <f>'将来負担比率（分子）の構造'!L$41</f>
        <v>280358</v>
      </c>
      <c r="L66" s="135"/>
      <c r="M66" s="135"/>
      <c r="N66" s="135">
        <f>'将来負担比率（分子）の構造'!M$41</f>
        <v>280124</v>
      </c>
      <c r="O66" s="135"/>
      <c r="P66" s="135"/>
    </row>
    <row r="67" spans="1:16">
      <c r="A67" s="135" t="s">
        <v>63</v>
      </c>
      <c r="B67" s="135" t="e">
        <f>NA()</f>
        <v>#N/A</v>
      </c>
      <c r="C67" s="135">
        <f>IF(ISNUMBER('将来負担比率（分子）の構造'!I$52), IF('将来負担比率（分子）の構造'!I$52 &lt; 0, 0, '将来負担比率（分子）の構造'!I$52), NA())</f>
        <v>32701</v>
      </c>
      <c r="D67" s="135" t="e">
        <f>NA()</f>
        <v>#N/A</v>
      </c>
      <c r="E67" s="135" t="e">
        <f>NA()</f>
        <v>#N/A</v>
      </c>
      <c r="F67" s="135">
        <f>IF(ISNUMBER('将来負担比率（分子）の構造'!J$52), IF('将来負担比率（分子）の構造'!J$52 &lt; 0, 0, '将来負担比率（分子）の構造'!J$52), NA())</f>
        <v>42788</v>
      </c>
      <c r="G67" s="135" t="e">
        <f>NA()</f>
        <v>#N/A</v>
      </c>
      <c r="H67" s="135" t="e">
        <f>NA()</f>
        <v>#N/A</v>
      </c>
      <c r="I67" s="135">
        <f>IF(ISNUMBER('将来負担比率（分子）の構造'!K$52), IF('将来負担比率（分子）の構造'!K$52 &lt; 0, 0, '将来負担比率（分子）の構造'!K$52), NA())</f>
        <v>25493</v>
      </c>
      <c r="J67" s="135" t="e">
        <f>NA()</f>
        <v>#N/A</v>
      </c>
      <c r="K67" s="135" t="e">
        <f>NA()</f>
        <v>#N/A</v>
      </c>
      <c r="L67" s="135">
        <f>IF(ISNUMBER('将来負担比率（分子）の構造'!L$52), IF('将来負担比率（分子）の構造'!L$52 &lt; 0, 0, '将来負担比率（分子）の構造'!L$52), NA())</f>
        <v>28943</v>
      </c>
      <c r="M67" s="135" t="e">
        <f>NA()</f>
        <v>#N/A</v>
      </c>
      <c r="N67" s="135" t="e">
        <f>NA()</f>
        <v>#N/A</v>
      </c>
      <c r="O67" s="135">
        <f>IF(ISNUMBER('将来負担比率（分子）の構造'!M$52), IF('将来負担比率（分子）の構造'!M$52 &lt; 0, 0, '将来負担比率（分子）の構造'!M$52), NA())</f>
        <v>27486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85524217</v>
      </c>
      <c r="S5" s="613"/>
      <c r="T5" s="613"/>
      <c r="U5" s="613"/>
      <c r="V5" s="613"/>
      <c r="W5" s="613"/>
      <c r="X5" s="613"/>
      <c r="Y5" s="614"/>
      <c r="Z5" s="615">
        <v>34.1</v>
      </c>
      <c r="AA5" s="615"/>
      <c r="AB5" s="615"/>
      <c r="AC5" s="615"/>
      <c r="AD5" s="616">
        <v>78625017</v>
      </c>
      <c r="AE5" s="616"/>
      <c r="AF5" s="616"/>
      <c r="AG5" s="616"/>
      <c r="AH5" s="616"/>
      <c r="AI5" s="616"/>
      <c r="AJ5" s="616"/>
      <c r="AK5" s="616"/>
      <c r="AL5" s="617">
        <v>63.2</v>
      </c>
      <c r="AM5" s="618"/>
      <c r="AN5" s="618"/>
      <c r="AO5" s="619"/>
      <c r="AP5" s="609" t="s">
        <v>206</v>
      </c>
      <c r="AQ5" s="610"/>
      <c r="AR5" s="610"/>
      <c r="AS5" s="610"/>
      <c r="AT5" s="610"/>
      <c r="AU5" s="610"/>
      <c r="AV5" s="610"/>
      <c r="AW5" s="610"/>
      <c r="AX5" s="610"/>
      <c r="AY5" s="610"/>
      <c r="AZ5" s="610"/>
      <c r="BA5" s="610"/>
      <c r="BB5" s="610"/>
      <c r="BC5" s="610"/>
      <c r="BD5" s="610"/>
      <c r="BE5" s="610"/>
      <c r="BF5" s="611"/>
      <c r="BG5" s="623">
        <v>76615049</v>
      </c>
      <c r="BH5" s="624"/>
      <c r="BI5" s="624"/>
      <c r="BJ5" s="624"/>
      <c r="BK5" s="624"/>
      <c r="BL5" s="624"/>
      <c r="BM5" s="624"/>
      <c r="BN5" s="625"/>
      <c r="BO5" s="626">
        <v>89.6</v>
      </c>
      <c r="BP5" s="626"/>
      <c r="BQ5" s="626"/>
      <c r="BR5" s="626"/>
      <c r="BS5" s="627">
        <v>1030640</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1655904</v>
      </c>
      <c r="S6" s="624"/>
      <c r="T6" s="624"/>
      <c r="U6" s="624"/>
      <c r="V6" s="624"/>
      <c r="W6" s="624"/>
      <c r="X6" s="624"/>
      <c r="Y6" s="625"/>
      <c r="Z6" s="626">
        <v>0.7</v>
      </c>
      <c r="AA6" s="626"/>
      <c r="AB6" s="626"/>
      <c r="AC6" s="626"/>
      <c r="AD6" s="627">
        <v>1655904</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76615049</v>
      </c>
      <c r="BH6" s="624"/>
      <c r="BI6" s="624"/>
      <c r="BJ6" s="624"/>
      <c r="BK6" s="624"/>
      <c r="BL6" s="624"/>
      <c r="BM6" s="624"/>
      <c r="BN6" s="625"/>
      <c r="BO6" s="626">
        <v>89.6</v>
      </c>
      <c r="BP6" s="626"/>
      <c r="BQ6" s="626"/>
      <c r="BR6" s="626"/>
      <c r="BS6" s="627">
        <v>1030640</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1194502</v>
      </c>
      <c r="CS6" s="624"/>
      <c r="CT6" s="624"/>
      <c r="CU6" s="624"/>
      <c r="CV6" s="624"/>
      <c r="CW6" s="624"/>
      <c r="CX6" s="624"/>
      <c r="CY6" s="625"/>
      <c r="CZ6" s="626">
        <v>0.5</v>
      </c>
      <c r="DA6" s="626"/>
      <c r="DB6" s="626"/>
      <c r="DC6" s="626"/>
      <c r="DD6" s="632" t="s">
        <v>213</v>
      </c>
      <c r="DE6" s="624"/>
      <c r="DF6" s="624"/>
      <c r="DG6" s="624"/>
      <c r="DH6" s="624"/>
      <c r="DI6" s="624"/>
      <c r="DJ6" s="624"/>
      <c r="DK6" s="624"/>
      <c r="DL6" s="624"/>
      <c r="DM6" s="624"/>
      <c r="DN6" s="624"/>
      <c r="DO6" s="624"/>
      <c r="DP6" s="625"/>
      <c r="DQ6" s="632">
        <v>1188502</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111309</v>
      </c>
      <c r="S7" s="624"/>
      <c r="T7" s="624"/>
      <c r="U7" s="624"/>
      <c r="V7" s="624"/>
      <c r="W7" s="624"/>
      <c r="X7" s="624"/>
      <c r="Y7" s="625"/>
      <c r="Z7" s="626">
        <v>0</v>
      </c>
      <c r="AA7" s="626"/>
      <c r="AB7" s="626"/>
      <c r="AC7" s="626"/>
      <c r="AD7" s="627">
        <v>111309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35889131</v>
      </c>
      <c r="BH7" s="624"/>
      <c r="BI7" s="624"/>
      <c r="BJ7" s="624"/>
      <c r="BK7" s="624"/>
      <c r="BL7" s="624"/>
      <c r="BM7" s="624"/>
      <c r="BN7" s="625"/>
      <c r="BO7" s="626">
        <v>42</v>
      </c>
      <c r="BP7" s="626"/>
      <c r="BQ7" s="626"/>
      <c r="BR7" s="626"/>
      <c r="BS7" s="627">
        <v>1030640</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19445605</v>
      </c>
      <c r="CS7" s="624"/>
      <c r="CT7" s="624"/>
      <c r="CU7" s="624"/>
      <c r="CV7" s="624"/>
      <c r="CW7" s="624"/>
      <c r="CX7" s="624"/>
      <c r="CY7" s="625"/>
      <c r="CZ7" s="626">
        <v>8.1</v>
      </c>
      <c r="DA7" s="626"/>
      <c r="DB7" s="626"/>
      <c r="DC7" s="626"/>
      <c r="DD7" s="632">
        <v>2480065</v>
      </c>
      <c r="DE7" s="624"/>
      <c r="DF7" s="624"/>
      <c r="DG7" s="624"/>
      <c r="DH7" s="624"/>
      <c r="DI7" s="624"/>
      <c r="DJ7" s="624"/>
      <c r="DK7" s="624"/>
      <c r="DL7" s="624"/>
      <c r="DM7" s="624"/>
      <c r="DN7" s="624"/>
      <c r="DO7" s="624"/>
      <c r="DP7" s="625"/>
      <c r="DQ7" s="632">
        <v>15867681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220907</v>
      </c>
      <c r="S8" s="624"/>
      <c r="T8" s="624"/>
      <c r="U8" s="624"/>
      <c r="V8" s="624"/>
      <c r="W8" s="624"/>
      <c r="X8" s="624"/>
      <c r="Y8" s="625"/>
      <c r="Z8" s="626">
        <v>0.1</v>
      </c>
      <c r="AA8" s="626"/>
      <c r="AB8" s="626"/>
      <c r="AC8" s="626"/>
      <c r="AD8" s="627">
        <v>220907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934166</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109204532</v>
      </c>
      <c r="CS8" s="624"/>
      <c r="CT8" s="624"/>
      <c r="CU8" s="624"/>
      <c r="CV8" s="624"/>
      <c r="CW8" s="624"/>
      <c r="CX8" s="624"/>
      <c r="CY8" s="625"/>
      <c r="CZ8" s="626">
        <v>45.4</v>
      </c>
      <c r="DA8" s="626"/>
      <c r="DB8" s="626"/>
      <c r="DC8" s="626"/>
      <c r="DD8" s="632">
        <v>1688957</v>
      </c>
      <c r="DE8" s="624"/>
      <c r="DF8" s="624"/>
      <c r="DG8" s="624"/>
      <c r="DH8" s="624"/>
      <c r="DI8" s="624"/>
      <c r="DJ8" s="624"/>
      <c r="DK8" s="624"/>
      <c r="DL8" s="624"/>
      <c r="DM8" s="624"/>
      <c r="DN8" s="624"/>
      <c r="DO8" s="624"/>
      <c r="DP8" s="625"/>
      <c r="DQ8" s="632">
        <v>48642922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224262</v>
      </c>
      <c r="S9" s="624"/>
      <c r="T9" s="624"/>
      <c r="U9" s="624"/>
      <c r="V9" s="624"/>
      <c r="W9" s="624"/>
      <c r="X9" s="624"/>
      <c r="Y9" s="625"/>
      <c r="Z9" s="626">
        <v>0.1</v>
      </c>
      <c r="AA9" s="626"/>
      <c r="AB9" s="626"/>
      <c r="AC9" s="626"/>
      <c r="AD9" s="627">
        <v>224262</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27531747</v>
      </c>
      <c r="BH9" s="624"/>
      <c r="BI9" s="624"/>
      <c r="BJ9" s="624"/>
      <c r="BK9" s="624"/>
      <c r="BL9" s="624"/>
      <c r="BM9" s="624"/>
      <c r="BN9" s="625"/>
      <c r="BO9" s="626">
        <v>32.200000000000003</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16890373</v>
      </c>
      <c r="CS9" s="624"/>
      <c r="CT9" s="624"/>
      <c r="CU9" s="624"/>
      <c r="CV9" s="624"/>
      <c r="CW9" s="624"/>
      <c r="CX9" s="624"/>
      <c r="CY9" s="625"/>
      <c r="CZ9" s="626">
        <v>7</v>
      </c>
      <c r="DA9" s="626"/>
      <c r="DB9" s="626"/>
      <c r="DC9" s="626"/>
      <c r="DD9" s="632">
        <v>1850839</v>
      </c>
      <c r="DE9" s="624"/>
      <c r="DF9" s="624"/>
      <c r="DG9" s="624"/>
      <c r="DH9" s="624"/>
      <c r="DI9" s="624"/>
      <c r="DJ9" s="624"/>
      <c r="DK9" s="624"/>
      <c r="DL9" s="624"/>
      <c r="DM9" s="624"/>
      <c r="DN9" s="624"/>
      <c r="DO9" s="624"/>
      <c r="DP9" s="625"/>
      <c r="DQ9" s="632">
        <v>14061663</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11752674</v>
      </c>
      <c r="S10" s="624"/>
      <c r="T10" s="624"/>
      <c r="U10" s="624"/>
      <c r="V10" s="624"/>
      <c r="W10" s="624"/>
      <c r="X10" s="624"/>
      <c r="Y10" s="625"/>
      <c r="Z10" s="626">
        <v>4.7</v>
      </c>
      <c r="AA10" s="626"/>
      <c r="AB10" s="626"/>
      <c r="AC10" s="626"/>
      <c r="AD10" s="627">
        <v>11752674</v>
      </c>
      <c r="AE10" s="627"/>
      <c r="AF10" s="627"/>
      <c r="AG10" s="627"/>
      <c r="AH10" s="627"/>
      <c r="AI10" s="627"/>
      <c r="AJ10" s="627"/>
      <c r="AK10" s="627"/>
      <c r="AL10" s="628">
        <v>9.5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1590794</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649297</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622231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63543</v>
      </c>
      <c r="S11" s="624"/>
      <c r="T11" s="624"/>
      <c r="U11" s="624"/>
      <c r="V11" s="624"/>
      <c r="W11" s="624"/>
      <c r="X11" s="624"/>
      <c r="Y11" s="625"/>
      <c r="Z11" s="626">
        <v>0</v>
      </c>
      <c r="AA11" s="626"/>
      <c r="AB11" s="626"/>
      <c r="AC11" s="626"/>
      <c r="AD11" s="627">
        <v>63543</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5832424</v>
      </c>
      <c r="BH11" s="624"/>
      <c r="BI11" s="624"/>
      <c r="BJ11" s="624"/>
      <c r="BK11" s="624"/>
      <c r="BL11" s="624"/>
      <c r="BM11" s="624"/>
      <c r="BN11" s="625"/>
      <c r="BO11" s="626">
        <v>6.8</v>
      </c>
      <c r="BP11" s="626"/>
      <c r="BQ11" s="626"/>
      <c r="BR11" s="626"/>
      <c r="BS11" s="632">
        <v>1030640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2071445</v>
      </c>
      <c r="CS11" s="624"/>
      <c r="CT11" s="624"/>
      <c r="CU11" s="624"/>
      <c r="CV11" s="624"/>
      <c r="CW11" s="624"/>
      <c r="CX11" s="624"/>
      <c r="CY11" s="625"/>
      <c r="CZ11" s="626">
        <v>0.9</v>
      </c>
      <c r="DA11" s="626"/>
      <c r="DB11" s="626"/>
      <c r="DC11" s="626"/>
      <c r="DD11" s="632">
        <v>702282</v>
      </c>
      <c r="DE11" s="624"/>
      <c r="DF11" s="624"/>
      <c r="DG11" s="624"/>
      <c r="DH11" s="624"/>
      <c r="DI11" s="624"/>
      <c r="DJ11" s="624"/>
      <c r="DK11" s="624"/>
      <c r="DL11" s="624"/>
      <c r="DM11" s="624"/>
      <c r="DN11" s="624"/>
      <c r="DO11" s="624"/>
      <c r="DP11" s="625"/>
      <c r="DQ11" s="632">
        <v>1845237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35450714</v>
      </c>
      <c r="BH12" s="624"/>
      <c r="BI12" s="624"/>
      <c r="BJ12" s="624"/>
      <c r="BK12" s="624"/>
      <c r="BL12" s="624"/>
      <c r="BM12" s="624"/>
      <c r="BN12" s="625"/>
      <c r="BO12" s="626">
        <v>41.5</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4312887</v>
      </c>
      <c r="CS12" s="624"/>
      <c r="CT12" s="624"/>
      <c r="CU12" s="624"/>
      <c r="CV12" s="624"/>
      <c r="CW12" s="624"/>
      <c r="CX12" s="624"/>
      <c r="CY12" s="625"/>
      <c r="CZ12" s="626">
        <v>1.8</v>
      </c>
      <c r="DA12" s="626"/>
      <c r="DB12" s="626"/>
      <c r="DC12" s="626"/>
      <c r="DD12" s="632">
        <v>209117</v>
      </c>
      <c r="DE12" s="624"/>
      <c r="DF12" s="624"/>
      <c r="DG12" s="624"/>
      <c r="DH12" s="624"/>
      <c r="DI12" s="624"/>
      <c r="DJ12" s="624"/>
      <c r="DK12" s="624"/>
      <c r="DL12" s="624"/>
      <c r="DM12" s="624"/>
      <c r="DN12" s="624"/>
      <c r="DO12" s="624"/>
      <c r="DP12" s="625"/>
      <c r="DQ12" s="632">
        <v>3085226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137456</v>
      </c>
      <c r="S13" s="624"/>
      <c r="T13" s="624"/>
      <c r="U13" s="624"/>
      <c r="V13" s="624"/>
      <c r="W13" s="624"/>
      <c r="X13" s="624"/>
      <c r="Y13" s="625"/>
      <c r="Z13" s="626">
        <v>0.1</v>
      </c>
      <c r="AA13" s="626"/>
      <c r="AB13" s="626"/>
      <c r="AC13" s="626"/>
      <c r="AD13" s="627">
        <v>137456</v>
      </c>
      <c r="AE13" s="627"/>
      <c r="AF13" s="627"/>
      <c r="AG13" s="627"/>
      <c r="AH13" s="627"/>
      <c r="AI13" s="627"/>
      <c r="AJ13" s="627"/>
      <c r="AK13" s="627"/>
      <c r="AL13" s="628">
        <v>0.1</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34967262</v>
      </c>
      <c r="BH13" s="624"/>
      <c r="BI13" s="624"/>
      <c r="BJ13" s="624"/>
      <c r="BK13" s="624"/>
      <c r="BL13" s="624"/>
      <c r="BM13" s="624"/>
      <c r="BN13" s="625"/>
      <c r="BO13" s="626">
        <v>40.9</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30427180</v>
      </c>
      <c r="CS13" s="624"/>
      <c r="CT13" s="624"/>
      <c r="CU13" s="624"/>
      <c r="CV13" s="624"/>
      <c r="CW13" s="624"/>
      <c r="CX13" s="624"/>
      <c r="CY13" s="625"/>
      <c r="CZ13" s="626">
        <v>12.7</v>
      </c>
      <c r="DA13" s="626"/>
      <c r="DB13" s="626"/>
      <c r="DC13" s="626"/>
      <c r="DD13" s="632">
        <v>23131279</v>
      </c>
      <c r="DE13" s="624"/>
      <c r="DF13" s="624"/>
      <c r="DG13" s="624"/>
      <c r="DH13" s="624"/>
      <c r="DI13" s="624"/>
      <c r="DJ13" s="624"/>
      <c r="DK13" s="624"/>
      <c r="DL13" s="624"/>
      <c r="DM13" s="624"/>
      <c r="DN13" s="624"/>
      <c r="DO13" s="624"/>
      <c r="DP13" s="625"/>
      <c r="DQ13" s="632">
        <v>13402578</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1152136</v>
      </c>
      <c r="BH14" s="624"/>
      <c r="BI14" s="624"/>
      <c r="BJ14" s="624"/>
      <c r="BK14" s="624"/>
      <c r="BL14" s="624"/>
      <c r="BM14" s="624"/>
      <c r="BN14" s="625"/>
      <c r="BO14" s="626">
        <v>1.3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6121407</v>
      </c>
      <c r="CS14" s="624"/>
      <c r="CT14" s="624"/>
      <c r="CU14" s="624"/>
      <c r="CV14" s="624"/>
      <c r="CW14" s="624"/>
      <c r="CX14" s="624"/>
      <c r="CY14" s="625"/>
      <c r="CZ14" s="626">
        <v>2.5</v>
      </c>
      <c r="DA14" s="626"/>
      <c r="DB14" s="626"/>
      <c r="DC14" s="626"/>
      <c r="DD14" s="632">
        <v>1084420</v>
      </c>
      <c r="DE14" s="624"/>
      <c r="DF14" s="624"/>
      <c r="DG14" s="624"/>
      <c r="DH14" s="624"/>
      <c r="DI14" s="624"/>
      <c r="DJ14" s="624"/>
      <c r="DK14" s="624"/>
      <c r="DL14" s="624"/>
      <c r="DM14" s="624"/>
      <c r="DN14" s="624"/>
      <c r="DO14" s="624"/>
      <c r="DP14" s="625"/>
      <c r="DQ14" s="632">
        <v>5762457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361745</v>
      </c>
      <c r="S15" s="624"/>
      <c r="T15" s="624"/>
      <c r="U15" s="624"/>
      <c r="V15" s="624"/>
      <c r="W15" s="624"/>
      <c r="X15" s="624"/>
      <c r="Y15" s="625"/>
      <c r="Z15" s="626">
        <v>0.1</v>
      </c>
      <c r="AA15" s="626"/>
      <c r="AB15" s="626"/>
      <c r="AC15" s="626"/>
      <c r="AD15" s="627">
        <v>361745</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4123068</v>
      </c>
      <c r="BH15" s="624"/>
      <c r="BI15" s="624"/>
      <c r="BJ15" s="624"/>
      <c r="BK15" s="624"/>
      <c r="BL15" s="624"/>
      <c r="BM15" s="624"/>
      <c r="BN15" s="625"/>
      <c r="BO15" s="626">
        <v>4.8</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23333202</v>
      </c>
      <c r="CS15" s="624"/>
      <c r="CT15" s="624"/>
      <c r="CU15" s="624"/>
      <c r="CV15" s="624"/>
      <c r="CW15" s="624"/>
      <c r="CX15" s="624"/>
      <c r="CY15" s="625"/>
      <c r="CZ15" s="626">
        <v>9.6999999999999993</v>
      </c>
      <c r="DA15" s="626"/>
      <c r="DB15" s="626"/>
      <c r="DC15" s="626"/>
      <c r="DD15" s="632">
        <v>6233560</v>
      </c>
      <c r="DE15" s="624"/>
      <c r="DF15" s="624"/>
      <c r="DG15" s="624"/>
      <c r="DH15" s="624"/>
      <c r="DI15" s="624"/>
      <c r="DJ15" s="624"/>
      <c r="DK15" s="624"/>
      <c r="DL15" s="624"/>
      <c r="DM15" s="624"/>
      <c r="DN15" s="624"/>
      <c r="DO15" s="624"/>
      <c r="DP15" s="625"/>
      <c r="DQ15" s="632">
        <v>18913972</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33167487</v>
      </c>
      <c r="S16" s="624"/>
      <c r="T16" s="624"/>
      <c r="U16" s="624"/>
      <c r="V16" s="624"/>
      <c r="W16" s="624"/>
      <c r="X16" s="624"/>
      <c r="Y16" s="625"/>
      <c r="Z16" s="626">
        <v>13.2</v>
      </c>
      <c r="AA16" s="626"/>
      <c r="AB16" s="626"/>
      <c r="AC16" s="626"/>
      <c r="AD16" s="627">
        <v>30605085</v>
      </c>
      <c r="AE16" s="627"/>
      <c r="AF16" s="627"/>
      <c r="AG16" s="627"/>
      <c r="AH16" s="627"/>
      <c r="AI16" s="627"/>
      <c r="AJ16" s="627"/>
      <c r="AK16" s="627"/>
      <c r="AL16" s="628">
        <v>24.6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947192</v>
      </c>
      <c r="CS16" s="624"/>
      <c r="CT16" s="624"/>
      <c r="CU16" s="624"/>
      <c r="CV16" s="624"/>
      <c r="CW16" s="624"/>
      <c r="CX16" s="624"/>
      <c r="CY16" s="625"/>
      <c r="CZ16" s="626">
        <v>0.4</v>
      </c>
      <c r="DA16" s="626"/>
      <c r="DB16" s="626"/>
      <c r="DC16" s="626"/>
      <c r="DD16" s="632" t="s">
        <v>109</v>
      </c>
      <c r="DE16" s="624"/>
      <c r="DF16" s="624"/>
      <c r="DG16" s="624"/>
      <c r="DH16" s="624"/>
      <c r="DI16" s="624"/>
      <c r="DJ16" s="624"/>
      <c r="DK16" s="624"/>
      <c r="DL16" s="624"/>
      <c r="DM16" s="624"/>
      <c r="DN16" s="624"/>
      <c r="DO16" s="624"/>
      <c r="DP16" s="625"/>
      <c r="DQ16" s="632">
        <v>781710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30605085</v>
      </c>
      <c r="S17" s="624"/>
      <c r="T17" s="624"/>
      <c r="U17" s="624"/>
      <c r="V17" s="624"/>
      <c r="W17" s="624"/>
      <c r="X17" s="624"/>
      <c r="Y17" s="625"/>
      <c r="Z17" s="626">
        <v>12.2</v>
      </c>
      <c r="AA17" s="626"/>
      <c r="AB17" s="626"/>
      <c r="AC17" s="626"/>
      <c r="AD17" s="627">
        <v>30605085</v>
      </c>
      <c r="AE17" s="627"/>
      <c r="AF17" s="627"/>
      <c r="AG17" s="627"/>
      <c r="AH17" s="627"/>
      <c r="AI17" s="627"/>
      <c r="AJ17" s="627"/>
      <c r="AK17" s="627"/>
      <c r="AL17" s="628">
        <v>24.6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25215649</v>
      </c>
      <c r="CS17" s="624"/>
      <c r="CT17" s="624"/>
      <c r="CU17" s="624"/>
      <c r="CV17" s="624"/>
      <c r="CW17" s="624"/>
      <c r="CX17" s="624"/>
      <c r="CY17" s="625"/>
      <c r="CZ17" s="626">
        <v>10.5</v>
      </c>
      <c r="DA17" s="626"/>
      <c r="DB17" s="626"/>
      <c r="DC17" s="626"/>
      <c r="DD17" s="632" t="s">
        <v>109</v>
      </c>
      <c r="DE17" s="624"/>
      <c r="DF17" s="624"/>
      <c r="DG17" s="624"/>
      <c r="DH17" s="624"/>
      <c r="DI17" s="624"/>
      <c r="DJ17" s="624"/>
      <c r="DK17" s="624"/>
      <c r="DL17" s="624"/>
      <c r="DM17" s="624"/>
      <c r="DN17" s="624"/>
      <c r="DO17" s="624"/>
      <c r="DP17" s="625"/>
      <c r="DQ17" s="632">
        <v>24840098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2562402</v>
      </c>
      <c r="S18" s="624"/>
      <c r="T18" s="624"/>
      <c r="U18" s="624"/>
      <c r="V18" s="624"/>
      <c r="W18" s="624"/>
      <c r="X18" s="624"/>
      <c r="Y18" s="625"/>
      <c r="Z18" s="626">
        <v>1</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670033</v>
      </c>
      <c r="CS18" s="624"/>
      <c r="CT18" s="624"/>
      <c r="CU18" s="624"/>
      <c r="CV18" s="624"/>
      <c r="CW18" s="624"/>
      <c r="CX18" s="624"/>
      <c r="CY18" s="625"/>
      <c r="CZ18" s="626">
        <v>0.3</v>
      </c>
      <c r="DA18" s="626"/>
      <c r="DB18" s="626"/>
      <c r="DC18" s="626"/>
      <c r="DD18" s="632" t="s">
        <v>109</v>
      </c>
      <c r="DE18" s="624"/>
      <c r="DF18" s="624"/>
      <c r="DG18" s="624"/>
      <c r="DH18" s="624"/>
      <c r="DI18" s="624"/>
      <c r="DJ18" s="624"/>
      <c r="DK18" s="624"/>
      <c r="DL18" s="624"/>
      <c r="DM18" s="624"/>
      <c r="DN18" s="624"/>
      <c r="DO18" s="624"/>
      <c r="DP18" s="625"/>
      <c r="DQ18" s="632">
        <v>670033</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8909168</v>
      </c>
      <c r="BH19" s="624"/>
      <c r="BI19" s="624"/>
      <c r="BJ19" s="624"/>
      <c r="BK19" s="624"/>
      <c r="BL19" s="624"/>
      <c r="BM19" s="624"/>
      <c r="BN19" s="625"/>
      <c r="BO19" s="626">
        <v>10.4</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133219504</v>
      </c>
      <c r="S20" s="624"/>
      <c r="T20" s="624"/>
      <c r="U20" s="624"/>
      <c r="V20" s="624"/>
      <c r="W20" s="624"/>
      <c r="X20" s="624"/>
      <c r="Y20" s="625"/>
      <c r="Z20" s="626">
        <v>53.1</v>
      </c>
      <c r="AA20" s="626"/>
      <c r="AB20" s="626"/>
      <c r="AC20" s="626"/>
      <c r="AD20" s="627">
        <v>123757902</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8909168</v>
      </c>
      <c r="BH20" s="624"/>
      <c r="BI20" s="624"/>
      <c r="BJ20" s="624"/>
      <c r="BK20" s="624"/>
      <c r="BL20" s="624"/>
      <c r="BM20" s="624"/>
      <c r="BN20" s="625"/>
      <c r="BO20" s="626">
        <v>10.4</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240483304</v>
      </c>
      <c r="CS20" s="624"/>
      <c r="CT20" s="624"/>
      <c r="CU20" s="624"/>
      <c r="CV20" s="624"/>
      <c r="CW20" s="624"/>
      <c r="CX20" s="624"/>
      <c r="CY20" s="625"/>
      <c r="CZ20" s="626">
        <v>100</v>
      </c>
      <c r="DA20" s="626"/>
      <c r="DB20" s="626"/>
      <c r="DC20" s="626"/>
      <c r="DD20" s="632">
        <v>37380519</v>
      </c>
      <c r="DE20" s="624"/>
      <c r="DF20" s="624"/>
      <c r="DG20" s="624"/>
      <c r="DH20" s="624"/>
      <c r="DI20" s="624"/>
      <c r="DJ20" s="624"/>
      <c r="DK20" s="624"/>
      <c r="DL20" s="624"/>
      <c r="DM20" s="624"/>
      <c r="DN20" s="624"/>
      <c r="DO20" s="624"/>
      <c r="DP20" s="625"/>
      <c r="DQ20" s="632">
        <v>149684310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138361</v>
      </c>
      <c r="S21" s="624"/>
      <c r="T21" s="624"/>
      <c r="U21" s="624"/>
      <c r="V21" s="624"/>
      <c r="W21" s="624"/>
      <c r="X21" s="624"/>
      <c r="Y21" s="625"/>
      <c r="Z21" s="626">
        <v>0.1</v>
      </c>
      <c r="AA21" s="626"/>
      <c r="AB21" s="626"/>
      <c r="AC21" s="626"/>
      <c r="AD21" s="627">
        <v>138361</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54883</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2442883</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1955085</v>
      </c>
      <c r="BH22" s="624"/>
      <c r="BI22" s="624"/>
      <c r="BJ22" s="624"/>
      <c r="BK22" s="624"/>
      <c r="BL22" s="624"/>
      <c r="BM22" s="624"/>
      <c r="BN22" s="625"/>
      <c r="BO22" s="626">
        <v>2.2999999999999998</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5078888</v>
      </c>
      <c r="S23" s="624"/>
      <c r="T23" s="624"/>
      <c r="U23" s="624"/>
      <c r="V23" s="624"/>
      <c r="W23" s="624"/>
      <c r="X23" s="624"/>
      <c r="Y23" s="625"/>
      <c r="Z23" s="626">
        <v>2</v>
      </c>
      <c r="AA23" s="626"/>
      <c r="AB23" s="626"/>
      <c r="AC23" s="626"/>
      <c r="AD23" s="627">
        <v>243142</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6899200</v>
      </c>
      <c r="BH23" s="624"/>
      <c r="BI23" s="624"/>
      <c r="BJ23" s="624"/>
      <c r="BK23" s="624"/>
      <c r="BL23" s="624"/>
      <c r="BM23" s="624"/>
      <c r="BN23" s="625"/>
      <c r="BO23" s="626">
        <v>8.1</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1206588</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136354789</v>
      </c>
      <c r="CS24" s="613"/>
      <c r="CT24" s="613"/>
      <c r="CU24" s="613"/>
      <c r="CV24" s="613"/>
      <c r="CW24" s="613"/>
      <c r="CX24" s="613"/>
      <c r="CY24" s="614"/>
      <c r="CZ24" s="650">
        <v>56.7</v>
      </c>
      <c r="DA24" s="651"/>
      <c r="DB24" s="651"/>
      <c r="DC24" s="652"/>
      <c r="DD24" s="649">
        <v>79261295</v>
      </c>
      <c r="DE24" s="613"/>
      <c r="DF24" s="613"/>
      <c r="DG24" s="613"/>
      <c r="DH24" s="613"/>
      <c r="DI24" s="613"/>
      <c r="DJ24" s="613"/>
      <c r="DK24" s="614"/>
      <c r="DL24" s="649">
        <v>78458994</v>
      </c>
      <c r="DM24" s="613"/>
      <c r="DN24" s="613"/>
      <c r="DO24" s="613"/>
      <c r="DP24" s="613"/>
      <c r="DQ24" s="613"/>
      <c r="DR24" s="613"/>
      <c r="DS24" s="613"/>
      <c r="DT24" s="613"/>
      <c r="DU24" s="613"/>
      <c r="DV24" s="614"/>
      <c r="DW24" s="617">
        <v>58.4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54865369</v>
      </c>
      <c r="S25" s="624"/>
      <c r="T25" s="624"/>
      <c r="U25" s="624"/>
      <c r="V25" s="624"/>
      <c r="W25" s="624"/>
      <c r="X25" s="624"/>
      <c r="Y25" s="625"/>
      <c r="Z25" s="626">
        <v>21.9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32263818</v>
      </c>
      <c r="CS25" s="655"/>
      <c r="CT25" s="655"/>
      <c r="CU25" s="655"/>
      <c r="CV25" s="655"/>
      <c r="CW25" s="655"/>
      <c r="CX25" s="655"/>
      <c r="CY25" s="656"/>
      <c r="CZ25" s="657">
        <v>13.4</v>
      </c>
      <c r="DA25" s="658"/>
      <c r="DB25" s="658"/>
      <c r="DC25" s="659"/>
      <c r="DD25" s="632">
        <v>30066721</v>
      </c>
      <c r="DE25" s="655"/>
      <c r="DF25" s="655"/>
      <c r="DG25" s="655"/>
      <c r="DH25" s="655"/>
      <c r="DI25" s="655"/>
      <c r="DJ25" s="655"/>
      <c r="DK25" s="656"/>
      <c r="DL25" s="632">
        <v>29576308</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21823787</v>
      </c>
      <c r="CS26" s="624"/>
      <c r="CT26" s="624"/>
      <c r="CU26" s="624"/>
      <c r="CV26" s="624"/>
      <c r="CW26" s="624"/>
      <c r="CX26" s="624"/>
      <c r="CY26" s="625"/>
      <c r="CZ26" s="657">
        <v>9.1</v>
      </c>
      <c r="DA26" s="658"/>
      <c r="DB26" s="658"/>
      <c r="DC26" s="659"/>
      <c r="DD26" s="632">
        <v>20086039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15529560</v>
      </c>
      <c r="S27" s="624"/>
      <c r="T27" s="624"/>
      <c r="U27" s="624"/>
      <c r="V27" s="624"/>
      <c r="W27" s="624"/>
      <c r="X27" s="624"/>
      <c r="Y27" s="625"/>
      <c r="Z27" s="626">
        <v>6.2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85524217</v>
      </c>
      <c r="BH27" s="624"/>
      <c r="BI27" s="624"/>
      <c r="BJ27" s="624"/>
      <c r="BK27" s="624"/>
      <c r="BL27" s="624"/>
      <c r="BM27" s="624"/>
      <c r="BN27" s="625"/>
      <c r="BO27" s="626">
        <v>100</v>
      </c>
      <c r="BP27" s="626"/>
      <c r="BQ27" s="626"/>
      <c r="BR27" s="626"/>
      <c r="BS27" s="632">
        <v>1030640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78875322</v>
      </c>
      <c r="CS27" s="655"/>
      <c r="CT27" s="655"/>
      <c r="CU27" s="655"/>
      <c r="CV27" s="655"/>
      <c r="CW27" s="655"/>
      <c r="CX27" s="655"/>
      <c r="CY27" s="656"/>
      <c r="CZ27" s="657">
        <v>32.799999999999997</v>
      </c>
      <c r="DA27" s="658"/>
      <c r="DB27" s="658"/>
      <c r="DC27" s="659"/>
      <c r="DD27" s="632">
        <v>24354476</v>
      </c>
      <c r="DE27" s="655"/>
      <c r="DF27" s="655"/>
      <c r="DG27" s="655"/>
      <c r="DH27" s="655"/>
      <c r="DI27" s="655"/>
      <c r="DJ27" s="655"/>
      <c r="DK27" s="656"/>
      <c r="DL27" s="632">
        <v>24042588</v>
      </c>
      <c r="DM27" s="655"/>
      <c r="DN27" s="655"/>
      <c r="DO27" s="655"/>
      <c r="DP27" s="655"/>
      <c r="DQ27" s="655"/>
      <c r="DR27" s="655"/>
      <c r="DS27" s="655"/>
      <c r="DT27" s="655"/>
      <c r="DU27" s="655"/>
      <c r="DV27" s="656"/>
      <c r="DW27" s="628">
        <v>17.899999999999999</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371642</v>
      </c>
      <c r="S28" s="624"/>
      <c r="T28" s="624"/>
      <c r="U28" s="624"/>
      <c r="V28" s="624"/>
      <c r="W28" s="624"/>
      <c r="X28" s="624"/>
      <c r="Y28" s="625"/>
      <c r="Z28" s="626">
        <v>0.1</v>
      </c>
      <c r="AA28" s="626"/>
      <c r="AB28" s="626"/>
      <c r="AC28" s="626"/>
      <c r="AD28" s="627">
        <v>143078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25215649</v>
      </c>
      <c r="CS28" s="624"/>
      <c r="CT28" s="624"/>
      <c r="CU28" s="624"/>
      <c r="CV28" s="624"/>
      <c r="CW28" s="624"/>
      <c r="CX28" s="624"/>
      <c r="CY28" s="625"/>
      <c r="CZ28" s="657">
        <v>10.5</v>
      </c>
      <c r="DA28" s="658"/>
      <c r="DB28" s="658"/>
      <c r="DC28" s="659"/>
      <c r="DD28" s="632">
        <v>24840098</v>
      </c>
      <c r="DE28" s="624"/>
      <c r="DF28" s="624"/>
      <c r="DG28" s="624"/>
      <c r="DH28" s="624"/>
      <c r="DI28" s="624"/>
      <c r="DJ28" s="624"/>
      <c r="DK28" s="625"/>
      <c r="DL28" s="632">
        <v>24840098</v>
      </c>
      <c r="DM28" s="624"/>
      <c r="DN28" s="624"/>
      <c r="DO28" s="624"/>
      <c r="DP28" s="624"/>
      <c r="DQ28" s="624"/>
      <c r="DR28" s="624"/>
      <c r="DS28" s="624"/>
      <c r="DT28" s="624"/>
      <c r="DU28" s="624"/>
      <c r="DV28" s="625"/>
      <c r="DW28" s="628">
        <v>18.5</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1042063</v>
      </c>
      <c r="S29" s="624"/>
      <c r="T29" s="624"/>
      <c r="U29" s="624"/>
      <c r="V29" s="624"/>
      <c r="W29" s="624"/>
      <c r="X29" s="624"/>
      <c r="Y29" s="625"/>
      <c r="Z29" s="626">
        <v>0.4</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25215649</v>
      </c>
      <c r="CS29" s="655"/>
      <c r="CT29" s="655"/>
      <c r="CU29" s="655"/>
      <c r="CV29" s="655"/>
      <c r="CW29" s="655"/>
      <c r="CX29" s="655"/>
      <c r="CY29" s="656"/>
      <c r="CZ29" s="657">
        <v>10.5</v>
      </c>
      <c r="DA29" s="658"/>
      <c r="DB29" s="658"/>
      <c r="DC29" s="659"/>
      <c r="DD29" s="632">
        <v>24840098</v>
      </c>
      <c r="DE29" s="655"/>
      <c r="DF29" s="655"/>
      <c r="DG29" s="655"/>
      <c r="DH29" s="655"/>
      <c r="DI29" s="655"/>
      <c r="DJ29" s="655"/>
      <c r="DK29" s="656"/>
      <c r="DL29" s="632">
        <v>24840098</v>
      </c>
      <c r="DM29" s="655"/>
      <c r="DN29" s="655"/>
      <c r="DO29" s="655"/>
      <c r="DP29" s="655"/>
      <c r="DQ29" s="655"/>
      <c r="DR29" s="655"/>
      <c r="DS29" s="655"/>
      <c r="DT29" s="655"/>
      <c r="DU29" s="655"/>
      <c r="DV29" s="656"/>
      <c r="DW29" s="628">
        <v>18.5</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5116606</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98.8</v>
      </c>
      <c r="BH30" s="682"/>
      <c r="BI30" s="682"/>
      <c r="BJ30" s="682"/>
      <c r="BK30" s="682"/>
      <c r="BL30" s="682"/>
      <c r="BM30" s="618">
        <v>94.9</v>
      </c>
      <c r="BN30" s="682"/>
      <c r="BO30" s="682"/>
      <c r="BP30" s="682"/>
      <c r="BQ30" s="683"/>
      <c r="BR30" s="681">
        <v>98.6</v>
      </c>
      <c r="BS30" s="682"/>
      <c r="BT30" s="682"/>
      <c r="BU30" s="682"/>
      <c r="BV30" s="682"/>
      <c r="BW30" s="682"/>
      <c r="BX30" s="618">
        <v>94.5</v>
      </c>
      <c r="BY30" s="682"/>
      <c r="BZ30" s="682"/>
      <c r="CA30" s="682"/>
      <c r="CB30" s="683"/>
      <c r="CD30" s="686"/>
      <c r="CE30" s="687"/>
      <c r="CF30" s="637" t="s">
        <v>290</v>
      </c>
      <c r="CG30" s="638"/>
      <c r="CH30" s="638"/>
      <c r="CI30" s="638"/>
      <c r="CJ30" s="638"/>
      <c r="CK30" s="638"/>
      <c r="CL30" s="638"/>
      <c r="CM30" s="638"/>
      <c r="CN30" s="638"/>
      <c r="CO30" s="638"/>
      <c r="CP30" s="638"/>
      <c r="CQ30" s="639"/>
      <c r="CR30" s="623">
        <v>21902644</v>
      </c>
      <c r="CS30" s="624"/>
      <c r="CT30" s="624"/>
      <c r="CU30" s="624"/>
      <c r="CV30" s="624"/>
      <c r="CW30" s="624"/>
      <c r="CX30" s="624"/>
      <c r="CY30" s="625"/>
      <c r="CZ30" s="657">
        <v>9.1</v>
      </c>
      <c r="DA30" s="658"/>
      <c r="DB30" s="658"/>
      <c r="DC30" s="659"/>
      <c r="DD30" s="632">
        <v>21559721</v>
      </c>
      <c r="DE30" s="624"/>
      <c r="DF30" s="624"/>
      <c r="DG30" s="624"/>
      <c r="DH30" s="624"/>
      <c r="DI30" s="624"/>
      <c r="DJ30" s="624"/>
      <c r="DK30" s="625"/>
      <c r="DL30" s="632">
        <v>21559721</v>
      </c>
      <c r="DM30" s="624"/>
      <c r="DN30" s="624"/>
      <c r="DO30" s="624"/>
      <c r="DP30" s="624"/>
      <c r="DQ30" s="624"/>
      <c r="DR30" s="624"/>
      <c r="DS30" s="624"/>
      <c r="DT30" s="624"/>
      <c r="DU30" s="624"/>
      <c r="DV30" s="625"/>
      <c r="DW30" s="628">
        <v>16</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7346040</v>
      </c>
      <c r="S31" s="624"/>
      <c r="T31" s="624"/>
      <c r="U31" s="624"/>
      <c r="V31" s="624"/>
      <c r="W31" s="624"/>
      <c r="X31" s="624"/>
      <c r="Y31" s="625"/>
      <c r="Z31" s="626">
        <v>2.9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95.6</v>
      </c>
      <c r="BN31" s="679"/>
      <c r="BO31" s="679"/>
      <c r="BP31" s="679"/>
      <c r="BQ31" s="680"/>
      <c r="BR31" s="678">
        <v>98.7</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3313005</v>
      </c>
      <c r="CS31" s="655"/>
      <c r="CT31" s="655"/>
      <c r="CU31" s="655"/>
      <c r="CV31" s="655"/>
      <c r="CW31" s="655"/>
      <c r="CX31" s="655"/>
      <c r="CY31" s="656"/>
      <c r="CZ31" s="657">
        <v>1.4</v>
      </c>
      <c r="DA31" s="658"/>
      <c r="DB31" s="658"/>
      <c r="DC31" s="659"/>
      <c r="DD31" s="632">
        <v>3280377</v>
      </c>
      <c r="DE31" s="655"/>
      <c r="DF31" s="655"/>
      <c r="DG31" s="655"/>
      <c r="DH31" s="655"/>
      <c r="DI31" s="655"/>
      <c r="DJ31" s="655"/>
      <c r="DK31" s="656"/>
      <c r="DL31" s="632">
        <v>3280377</v>
      </c>
      <c r="DM31" s="655"/>
      <c r="DN31" s="655"/>
      <c r="DO31" s="655"/>
      <c r="DP31" s="655"/>
      <c r="DQ31" s="655"/>
      <c r="DR31" s="655"/>
      <c r="DS31" s="655"/>
      <c r="DT31" s="655"/>
      <c r="DU31" s="655"/>
      <c r="DV31" s="656"/>
      <c r="DW31" s="628">
        <v>2.4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2854713</v>
      </c>
      <c r="S32" s="624"/>
      <c r="T32" s="624"/>
      <c r="U32" s="624"/>
      <c r="V32" s="624"/>
      <c r="W32" s="624"/>
      <c r="X32" s="624"/>
      <c r="Y32" s="625"/>
      <c r="Z32" s="626">
        <v>1.1000000000000001</v>
      </c>
      <c r="AA32" s="626"/>
      <c r="AB32" s="626"/>
      <c r="AC32" s="626"/>
      <c r="AD32" s="627">
        <v>45904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98.6</v>
      </c>
      <c r="BH32" s="691"/>
      <c r="BI32" s="691"/>
      <c r="BJ32" s="691"/>
      <c r="BK32" s="691"/>
      <c r="BL32" s="691"/>
      <c r="BM32" s="692">
        <v>93.7</v>
      </c>
      <c r="BN32" s="691"/>
      <c r="BO32" s="691"/>
      <c r="BP32" s="691"/>
      <c r="BQ32" s="693"/>
      <c r="BR32" s="690">
        <v>98.3</v>
      </c>
      <c r="BS32" s="691"/>
      <c r="BT32" s="691"/>
      <c r="BU32" s="691"/>
      <c r="BV32" s="691"/>
      <c r="BW32" s="691"/>
      <c r="BX32" s="692">
        <v>93.3</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21667900</v>
      </c>
      <c r="S33" s="624"/>
      <c r="T33" s="624"/>
      <c r="U33" s="624"/>
      <c r="V33" s="624"/>
      <c r="W33" s="624"/>
      <c r="X33" s="624"/>
      <c r="Y33" s="625"/>
      <c r="Z33" s="626">
        <v>8.6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65800804</v>
      </c>
      <c r="CS33" s="655"/>
      <c r="CT33" s="655"/>
      <c r="CU33" s="655"/>
      <c r="CV33" s="655"/>
      <c r="CW33" s="655"/>
      <c r="CX33" s="655"/>
      <c r="CY33" s="656"/>
      <c r="CZ33" s="657">
        <v>27.4</v>
      </c>
      <c r="DA33" s="658"/>
      <c r="DB33" s="658"/>
      <c r="DC33" s="659"/>
      <c r="DD33" s="632">
        <v>54104727</v>
      </c>
      <c r="DE33" s="655"/>
      <c r="DF33" s="655"/>
      <c r="DG33" s="655"/>
      <c r="DH33" s="655"/>
      <c r="DI33" s="655"/>
      <c r="DJ33" s="655"/>
      <c r="DK33" s="656"/>
      <c r="DL33" s="632">
        <v>40749380</v>
      </c>
      <c r="DM33" s="655"/>
      <c r="DN33" s="655"/>
      <c r="DO33" s="655"/>
      <c r="DP33" s="655"/>
      <c r="DQ33" s="655"/>
      <c r="DR33" s="655"/>
      <c r="DS33" s="655"/>
      <c r="DT33" s="655"/>
      <c r="DU33" s="655"/>
      <c r="DV33" s="656"/>
      <c r="DW33" s="628">
        <v>30.3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26463955</v>
      </c>
      <c r="CS34" s="624"/>
      <c r="CT34" s="624"/>
      <c r="CU34" s="624"/>
      <c r="CV34" s="624"/>
      <c r="CW34" s="624"/>
      <c r="CX34" s="624"/>
      <c r="CY34" s="625"/>
      <c r="CZ34" s="657">
        <v>11</v>
      </c>
      <c r="DA34" s="658"/>
      <c r="DB34" s="658"/>
      <c r="DC34" s="659"/>
      <c r="DD34" s="632">
        <v>20901801</v>
      </c>
      <c r="DE34" s="624"/>
      <c r="DF34" s="624"/>
      <c r="DG34" s="624"/>
      <c r="DH34" s="624"/>
      <c r="DI34" s="624"/>
      <c r="DJ34" s="624"/>
      <c r="DK34" s="625"/>
      <c r="DL34" s="632">
        <v>18372293</v>
      </c>
      <c r="DM34" s="624"/>
      <c r="DN34" s="624"/>
      <c r="DO34" s="624"/>
      <c r="DP34" s="624"/>
      <c r="DQ34" s="624"/>
      <c r="DR34" s="624"/>
      <c r="DS34" s="624"/>
      <c r="DT34" s="624"/>
      <c r="DU34" s="624"/>
      <c r="DV34" s="625"/>
      <c r="DW34" s="628">
        <v>13.7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10009800</v>
      </c>
      <c r="S35" s="624"/>
      <c r="T35" s="624"/>
      <c r="U35" s="624"/>
      <c r="V35" s="624"/>
      <c r="W35" s="624"/>
      <c r="X35" s="624"/>
      <c r="Y35" s="625"/>
      <c r="Z35" s="626">
        <v>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25360861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-5171637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2226878</v>
      </c>
      <c r="CS35" s="655"/>
      <c r="CT35" s="655"/>
      <c r="CU35" s="655"/>
      <c r="CV35" s="655"/>
      <c r="CW35" s="655"/>
      <c r="CX35" s="655"/>
      <c r="CY35" s="656"/>
      <c r="CZ35" s="657">
        <v>0.9</v>
      </c>
      <c r="DA35" s="658"/>
      <c r="DB35" s="658"/>
      <c r="DC35" s="659"/>
      <c r="DD35" s="632">
        <v>1908630</v>
      </c>
      <c r="DE35" s="655"/>
      <c r="DF35" s="655"/>
      <c r="DG35" s="655"/>
      <c r="DH35" s="655"/>
      <c r="DI35" s="655"/>
      <c r="DJ35" s="655"/>
      <c r="DK35" s="656"/>
      <c r="DL35" s="632">
        <v>1908630</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250880117</v>
      </c>
      <c r="S36" s="696"/>
      <c r="T36" s="696"/>
      <c r="U36" s="696"/>
      <c r="V36" s="696"/>
      <c r="W36" s="696"/>
      <c r="X36" s="696"/>
      <c r="Y36" s="697"/>
      <c r="Z36" s="698">
        <v>100</v>
      </c>
      <c r="AA36" s="698"/>
      <c r="AB36" s="698"/>
      <c r="AC36" s="698"/>
      <c r="AD36" s="699">
        <v>124328387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957831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-6765571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10549004</v>
      </c>
      <c r="CS36" s="624"/>
      <c r="CT36" s="624"/>
      <c r="CU36" s="624"/>
      <c r="CV36" s="624"/>
      <c r="CW36" s="624"/>
      <c r="CX36" s="624"/>
      <c r="CY36" s="625"/>
      <c r="CZ36" s="657">
        <v>4.4000000000000004</v>
      </c>
      <c r="DA36" s="658"/>
      <c r="DB36" s="658"/>
      <c r="DC36" s="659"/>
      <c r="DD36" s="632">
        <v>8622624</v>
      </c>
      <c r="DE36" s="624"/>
      <c r="DF36" s="624"/>
      <c r="DG36" s="624"/>
      <c r="DH36" s="624"/>
      <c r="DI36" s="624"/>
      <c r="DJ36" s="624"/>
      <c r="DK36" s="625"/>
      <c r="DL36" s="632">
        <v>5606926</v>
      </c>
      <c r="DM36" s="624"/>
      <c r="DN36" s="624"/>
      <c r="DO36" s="624"/>
      <c r="DP36" s="624"/>
      <c r="DQ36" s="624"/>
      <c r="DR36" s="624"/>
      <c r="DS36" s="624"/>
      <c r="DT36" s="624"/>
      <c r="DU36" s="624"/>
      <c r="DV36" s="625"/>
      <c r="DW36" s="628">
        <v>4.2</v>
      </c>
      <c r="DX36" s="653"/>
      <c r="DY36" s="653"/>
      <c r="DZ36" s="653"/>
      <c r="EA36" s="653"/>
      <c r="EB36" s="653"/>
      <c r="EC36" s="654"/>
    </row>
    <row r="37" spans="2:133" ht="11.25" customHeight="1">
      <c r="AQ37" s="702" t="s">
        <v>312</v>
      </c>
      <c r="AR37" s="703"/>
      <c r="AS37" s="703"/>
      <c r="AT37" s="703"/>
      <c r="AU37" s="703"/>
      <c r="AV37" s="703"/>
      <c r="AW37" s="703"/>
      <c r="AX37" s="703"/>
      <c r="AY37" s="704"/>
      <c r="AZ37" s="623">
        <v>838658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84415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22059</v>
      </c>
      <c r="CS37" s="655"/>
      <c r="CT37" s="655"/>
      <c r="CU37" s="655"/>
      <c r="CV37" s="655"/>
      <c r="CW37" s="655"/>
      <c r="CX37" s="655"/>
      <c r="CY37" s="656"/>
      <c r="CZ37" s="657">
        <v>0</v>
      </c>
      <c r="DA37" s="658"/>
      <c r="DB37" s="658"/>
      <c r="DC37" s="659"/>
      <c r="DD37" s="632">
        <v>22059</v>
      </c>
      <c r="DE37" s="655"/>
      <c r="DF37" s="655"/>
      <c r="DG37" s="655"/>
      <c r="DH37" s="655"/>
      <c r="DI37" s="655"/>
      <c r="DJ37" s="655"/>
      <c r="DK37" s="656"/>
      <c r="DL37" s="632">
        <v>22059</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v>670033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134310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22466198</v>
      </c>
      <c r="CS38" s="624"/>
      <c r="CT38" s="624"/>
      <c r="CU38" s="624"/>
      <c r="CV38" s="624"/>
      <c r="CW38" s="624"/>
      <c r="CX38" s="624"/>
      <c r="CY38" s="625"/>
      <c r="CZ38" s="657">
        <v>9.3000000000000007</v>
      </c>
      <c r="DA38" s="658"/>
      <c r="DB38" s="658"/>
      <c r="DC38" s="659"/>
      <c r="DD38" s="632">
        <v>18692635</v>
      </c>
      <c r="DE38" s="624"/>
      <c r="DF38" s="624"/>
      <c r="DG38" s="624"/>
      <c r="DH38" s="624"/>
      <c r="DI38" s="624"/>
      <c r="DJ38" s="624"/>
      <c r="DK38" s="625"/>
      <c r="DL38" s="632">
        <v>14861531</v>
      </c>
      <c r="DM38" s="624"/>
      <c r="DN38" s="624"/>
      <c r="DO38" s="624"/>
      <c r="DP38" s="624"/>
      <c r="DQ38" s="624"/>
      <c r="DR38" s="624"/>
      <c r="DS38" s="624"/>
      <c r="DT38" s="624"/>
      <c r="DU38" s="624"/>
      <c r="DV38" s="625"/>
      <c r="DW38" s="628">
        <v>11.1</v>
      </c>
      <c r="DX38" s="653"/>
      <c r="DY38" s="653"/>
      <c r="DZ38" s="653"/>
      <c r="EA38" s="653"/>
      <c r="EB38" s="653"/>
      <c r="EC38" s="654"/>
    </row>
    <row r="39" spans="2:133" ht="11.25" customHeight="1">
      <c r="AQ39" s="702" t="s">
        <v>318</v>
      </c>
      <c r="AR39" s="703"/>
      <c r="AS39" s="703"/>
      <c r="AT39" s="703"/>
      <c r="AU39" s="703"/>
      <c r="AV39" s="703"/>
      <c r="AW39" s="703"/>
      <c r="AX39" s="703"/>
      <c r="AY39" s="704"/>
      <c r="AZ39" s="623">
        <v>581974</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3628336</v>
      </c>
      <c r="CS39" s="655"/>
      <c r="CT39" s="655"/>
      <c r="CU39" s="655"/>
      <c r="CV39" s="655"/>
      <c r="CW39" s="655"/>
      <c r="CX39" s="655"/>
      <c r="CY39" s="656"/>
      <c r="CZ39" s="657">
        <v>1.5</v>
      </c>
      <c r="DA39" s="658"/>
      <c r="DB39" s="658"/>
      <c r="DC39" s="659"/>
      <c r="DD39" s="632">
        <v>3589884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7505599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466433</v>
      </c>
      <c r="CS40" s="624"/>
      <c r="CT40" s="624"/>
      <c r="CU40" s="624"/>
      <c r="CV40" s="624"/>
      <c r="CW40" s="624"/>
      <c r="CX40" s="624"/>
      <c r="CY40" s="625"/>
      <c r="CZ40" s="657">
        <v>0.2</v>
      </c>
      <c r="DA40" s="658"/>
      <c r="DB40" s="658"/>
      <c r="DC40" s="659"/>
      <c r="DD40" s="632">
        <v>389153</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14806766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364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38327711</v>
      </c>
      <c r="CS42" s="624"/>
      <c r="CT42" s="624"/>
      <c r="CU42" s="624"/>
      <c r="CV42" s="624"/>
      <c r="CW42" s="624"/>
      <c r="CX42" s="624"/>
      <c r="CY42" s="625"/>
      <c r="CZ42" s="657">
        <v>15.9</v>
      </c>
      <c r="DA42" s="706"/>
      <c r="DB42" s="706"/>
      <c r="DC42" s="707"/>
      <c r="DD42" s="632">
        <v>16318288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1751595</v>
      </c>
      <c r="CS43" s="655"/>
      <c r="CT43" s="655"/>
      <c r="CU43" s="655"/>
      <c r="CV43" s="655"/>
      <c r="CW43" s="655"/>
      <c r="CX43" s="655"/>
      <c r="CY43" s="656"/>
      <c r="CZ43" s="657">
        <v>0.7</v>
      </c>
      <c r="DA43" s="658"/>
      <c r="DB43" s="658"/>
      <c r="DC43" s="659"/>
      <c r="DD43" s="632">
        <v>1709117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37380519</v>
      </c>
      <c r="CS44" s="624"/>
      <c r="CT44" s="624"/>
      <c r="CU44" s="624"/>
      <c r="CV44" s="624"/>
      <c r="CW44" s="624"/>
      <c r="CX44" s="624"/>
      <c r="CY44" s="625"/>
      <c r="CZ44" s="657">
        <v>15.5</v>
      </c>
      <c r="DA44" s="706"/>
      <c r="DB44" s="706"/>
      <c r="DC44" s="707"/>
      <c r="DD44" s="632">
        <v>15536578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18074160</v>
      </c>
      <c r="CS45" s="655"/>
      <c r="CT45" s="655"/>
      <c r="CU45" s="655"/>
      <c r="CV45" s="655"/>
      <c r="CW45" s="655"/>
      <c r="CX45" s="655"/>
      <c r="CY45" s="656"/>
      <c r="CZ45" s="657">
        <v>7.5</v>
      </c>
      <c r="DA45" s="658"/>
      <c r="DB45" s="658"/>
      <c r="DC45" s="659"/>
      <c r="DD45" s="632">
        <v>2253782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18839051</v>
      </c>
      <c r="CS46" s="624"/>
      <c r="CT46" s="624"/>
      <c r="CU46" s="624"/>
      <c r="CV46" s="624"/>
      <c r="CW46" s="624"/>
      <c r="CX46" s="624"/>
      <c r="CY46" s="625"/>
      <c r="CZ46" s="657">
        <v>7.8</v>
      </c>
      <c r="DA46" s="706"/>
      <c r="DB46" s="706"/>
      <c r="DC46" s="707"/>
      <c r="DD46" s="632">
        <v>13144788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947192</v>
      </c>
      <c r="CS47" s="655"/>
      <c r="CT47" s="655"/>
      <c r="CU47" s="655"/>
      <c r="CV47" s="655"/>
      <c r="CW47" s="655"/>
      <c r="CX47" s="655"/>
      <c r="CY47" s="656"/>
      <c r="CZ47" s="657">
        <v>0.4</v>
      </c>
      <c r="DA47" s="658"/>
      <c r="DB47" s="658"/>
      <c r="DC47" s="659"/>
      <c r="DD47" s="632">
        <v>781710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240483304</v>
      </c>
      <c r="CS49" s="691"/>
      <c r="CT49" s="691"/>
      <c r="CU49" s="691"/>
      <c r="CV49" s="691"/>
      <c r="CW49" s="691"/>
      <c r="CX49" s="691"/>
      <c r="CY49" s="718"/>
      <c r="CZ49" s="719">
        <v>100</v>
      </c>
      <c r="DA49" s="720"/>
      <c r="DB49" s="720"/>
      <c r="DC49" s="721"/>
      <c r="DD49" s="722">
        <v>149684310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250511</v>
      </c>
      <c r="R7" s="753"/>
      <c r="S7" s="753"/>
      <c r="T7" s="753"/>
      <c r="U7" s="753"/>
      <c r="V7" s="753">
        <v>240521</v>
      </c>
      <c r="W7" s="753"/>
      <c r="X7" s="753"/>
      <c r="Y7" s="753"/>
      <c r="Z7" s="753"/>
      <c r="AA7" s="753">
        <v>9990</v>
      </c>
      <c r="AB7" s="753"/>
      <c r="AC7" s="753"/>
      <c r="AD7" s="753"/>
      <c r="AE7" s="754"/>
      <c r="AF7" s="755">
        <v>6662</v>
      </c>
      <c r="AG7" s="756"/>
      <c r="AH7" s="756"/>
      <c r="AI7" s="756"/>
      <c r="AJ7" s="757"/>
      <c r="AK7" s="792" t="s">
        <v>491</v>
      </c>
      <c r="AL7" s="793"/>
      <c r="AM7" s="793"/>
      <c r="AN7" s="793"/>
      <c r="AO7" s="793"/>
      <c r="AP7" s="793">
        <v>280124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563</v>
      </c>
      <c r="BT7" s="797"/>
      <c r="BU7" s="797"/>
      <c r="BV7" s="797"/>
      <c r="BW7" s="797"/>
      <c r="BX7" s="797"/>
      <c r="BY7" s="797"/>
      <c r="BZ7" s="797"/>
      <c r="CA7" s="797"/>
      <c r="CB7" s="797"/>
      <c r="CC7" s="797"/>
      <c r="CD7" s="797"/>
      <c r="CE7" s="797"/>
      <c r="CF7" s="797"/>
      <c r="CG7" s="798"/>
      <c r="CH7" s="789">
        <v>1</v>
      </c>
      <c r="CI7" s="790"/>
      <c r="CJ7" s="790"/>
      <c r="CK7" s="790"/>
      <c r="CL7" s="791"/>
      <c r="CM7" s="789">
        <v>234</v>
      </c>
      <c r="CN7" s="790"/>
      <c r="CO7" s="790"/>
      <c r="CP7" s="790"/>
      <c r="CQ7" s="791"/>
      <c r="CR7" s="789">
        <v>227</v>
      </c>
      <c r="CS7" s="790"/>
      <c r="CT7" s="790"/>
      <c r="CU7" s="790"/>
      <c r="CV7" s="791"/>
      <c r="CW7" s="789" t="s">
        <v>558</v>
      </c>
      <c r="CX7" s="790"/>
      <c r="CY7" s="790"/>
      <c r="CZ7" s="790"/>
      <c r="DA7" s="791"/>
      <c r="DB7" s="789" t="s">
        <v>558</v>
      </c>
      <c r="DC7" s="790"/>
      <c r="DD7" s="790"/>
      <c r="DE7" s="790"/>
      <c r="DF7" s="791"/>
      <c r="DG7" s="789" t="s">
        <v>558</v>
      </c>
      <c r="DH7" s="790"/>
      <c r="DI7" s="790"/>
      <c r="DJ7" s="790"/>
      <c r="DK7" s="791"/>
      <c r="DL7" s="789" t="s">
        <v>558</v>
      </c>
      <c r="DM7" s="790"/>
      <c r="DN7" s="790"/>
      <c r="DO7" s="790"/>
      <c r="DP7" s="791"/>
      <c r="DQ7" s="789" t="s">
        <v>558</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v>
      </c>
      <c r="R8" s="777"/>
      <c r="S8" s="777"/>
      <c r="T8" s="777"/>
      <c r="U8" s="777"/>
      <c r="V8" s="777">
        <v>0</v>
      </c>
      <c r="W8" s="777"/>
      <c r="X8" s="777"/>
      <c r="Y8" s="777"/>
      <c r="Z8" s="777"/>
      <c r="AA8" s="777">
        <v>1</v>
      </c>
      <c r="AB8" s="777"/>
      <c r="AC8" s="777"/>
      <c r="AD8" s="777"/>
      <c r="AE8" s="778"/>
      <c r="AF8" s="779">
        <v>1</v>
      </c>
      <c r="AG8" s="780"/>
      <c r="AH8" s="780"/>
      <c r="AI8" s="780"/>
      <c r="AJ8" s="781"/>
      <c r="AK8" s="782" t="s">
        <v>491</v>
      </c>
      <c r="AL8" s="783"/>
      <c r="AM8" s="783"/>
      <c r="AN8" s="783"/>
      <c r="AO8" s="783"/>
      <c r="AP8" s="783" t="s">
        <v>491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564</v>
      </c>
      <c r="BT8" s="787"/>
      <c r="BU8" s="787"/>
      <c r="BV8" s="787"/>
      <c r="BW8" s="787"/>
      <c r="BX8" s="787"/>
      <c r="BY8" s="787"/>
      <c r="BZ8" s="787"/>
      <c r="CA8" s="787"/>
      <c r="CB8" s="787"/>
      <c r="CC8" s="787"/>
      <c r="CD8" s="787"/>
      <c r="CE8" s="787"/>
      <c r="CF8" s="787"/>
      <c r="CG8" s="788"/>
      <c r="CH8" s="799">
        <v>-10</v>
      </c>
      <c r="CI8" s="800"/>
      <c r="CJ8" s="800"/>
      <c r="CK8" s="800"/>
      <c r="CL8" s="801"/>
      <c r="CM8" s="799">
        <v>1245</v>
      </c>
      <c r="CN8" s="800"/>
      <c r="CO8" s="800"/>
      <c r="CP8" s="800"/>
      <c r="CQ8" s="801"/>
      <c r="CR8" s="799">
        <v>1</v>
      </c>
      <c r="CS8" s="800"/>
      <c r="CT8" s="800"/>
      <c r="CU8" s="800"/>
      <c r="CV8" s="801"/>
      <c r="CW8" s="799" t="s">
        <v>558</v>
      </c>
      <c r="CX8" s="800"/>
      <c r="CY8" s="800"/>
      <c r="CZ8" s="800"/>
      <c r="DA8" s="801"/>
      <c r="DB8" s="799" t="s">
        <v>558</v>
      </c>
      <c r="DC8" s="800"/>
      <c r="DD8" s="800"/>
      <c r="DE8" s="800"/>
      <c r="DF8" s="801"/>
      <c r="DG8" s="799" t="s">
        <v>558</v>
      </c>
      <c r="DH8" s="800"/>
      <c r="DI8" s="800"/>
      <c r="DJ8" s="800"/>
      <c r="DK8" s="801"/>
      <c r="DL8" s="799" t="s">
        <v>558</v>
      </c>
      <c r="DM8" s="800"/>
      <c r="DN8" s="800"/>
      <c r="DO8" s="800"/>
      <c r="DP8" s="801"/>
      <c r="DQ8" s="799" t="s">
        <v>558</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54</v>
      </c>
      <c r="R9" s="777"/>
      <c r="S9" s="777"/>
      <c r="T9" s="777"/>
      <c r="U9" s="777"/>
      <c r="V9" s="777">
        <v>47</v>
      </c>
      <c r="W9" s="777"/>
      <c r="X9" s="777"/>
      <c r="Y9" s="777"/>
      <c r="Z9" s="777"/>
      <c r="AA9" s="777">
        <v>7</v>
      </c>
      <c r="AB9" s="777"/>
      <c r="AC9" s="777"/>
      <c r="AD9" s="777"/>
      <c r="AE9" s="778"/>
      <c r="AF9" s="779">
        <v>7</v>
      </c>
      <c r="AG9" s="780"/>
      <c r="AH9" s="780"/>
      <c r="AI9" s="780"/>
      <c r="AJ9" s="781"/>
      <c r="AK9" s="782" t="s">
        <v>491</v>
      </c>
      <c r="AL9" s="783"/>
      <c r="AM9" s="783"/>
      <c r="AN9" s="783"/>
      <c r="AO9" s="783"/>
      <c r="AP9" s="783" t="s">
        <v>491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565</v>
      </c>
      <c r="BT9" s="787"/>
      <c r="BU9" s="787"/>
      <c r="BV9" s="787"/>
      <c r="BW9" s="787"/>
      <c r="BX9" s="787"/>
      <c r="BY9" s="787"/>
      <c r="BZ9" s="787"/>
      <c r="CA9" s="787"/>
      <c r="CB9" s="787"/>
      <c r="CC9" s="787"/>
      <c r="CD9" s="787"/>
      <c r="CE9" s="787"/>
      <c r="CF9" s="787"/>
      <c r="CG9" s="788"/>
      <c r="CH9" s="799">
        <v>8</v>
      </c>
      <c r="CI9" s="800"/>
      <c r="CJ9" s="800"/>
      <c r="CK9" s="800"/>
      <c r="CL9" s="801"/>
      <c r="CM9" s="799">
        <v>168</v>
      </c>
      <c r="CN9" s="800"/>
      <c r="CO9" s="800"/>
      <c r="CP9" s="800"/>
      <c r="CQ9" s="801"/>
      <c r="CR9" s="799">
        <v>100</v>
      </c>
      <c r="CS9" s="800"/>
      <c r="CT9" s="800"/>
      <c r="CU9" s="800"/>
      <c r="CV9" s="801"/>
      <c r="CW9" s="799">
        <v>14</v>
      </c>
      <c r="CX9" s="800"/>
      <c r="CY9" s="800"/>
      <c r="CZ9" s="800"/>
      <c r="DA9" s="801"/>
      <c r="DB9" s="799" t="s">
        <v>558</v>
      </c>
      <c r="DC9" s="800"/>
      <c r="DD9" s="800"/>
      <c r="DE9" s="800"/>
      <c r="DF9" s="801"/>
      <c r="DG9" s="799" t="s">
        <v>558</v>
      </c>
      <c r="DH9" s="800"/>
      <c r="DI9" s="800"/>
      <c r="DJ9" s="800"/>
      <c r="DK9" s="801"/>
      <c r="DL9" s="799" t="s">
        <v>558</v>
      </c>
      <c r="DM9" s="800"/>
      <c r="DN9" s="800"/>
      <c r="DO9" s="800"/>
      <c r="DP9" s="801"/>
      <c r="DQ9" s="799" t="s">
        <v>558</v>
      </c>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457</v>
      </c>
      <c r="R10" s="777"/>
      <c r="S10" s="777"/>
      <c r="T10" s="777"/>
      <c r="U10" s="777"/>
      <c r="V10" s="777">
        <v>58</v>
      </c>
      <c r="W10" s="777"/>
      <c r="X10" s="777"/>
      <c r="Y10" s="777"/>
      <c r="Z10" s="777"/>
      <c r="AA10" s="777">
        <v>399</v>
      </c>
      <c r="AB10" s="777"/>
      <c r="AC10" s="777"/>
      <c r="AD10" s="777"/>
      <c r="AE10" s="778"/>
      <c r="AF10" s="779">
        <v>399</v>
      </c>
      <c r="AG10" s="780"/>
      <c r="AH10" s="780"/>
      <c r="AI10" s="780"/>
      <c r="AJ10" s="781"/>
      <c r="AK10" s="782" t="s">
        <v>491</v>
      </c>
      <c r="AL10" s="783"/>
      <c r="AM10" s="783"/>
      <c r="AN10" s="783"/>
      <c r="AO10" s="783"/>
      <c r="AP10" s="783" t="s">
        <v>491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566</v>
      </c>
      <c r="BT10" s="787"/>
      <c r="BU10" s="787"/>
      <c r="BV10" s="787"/>
      <c r="BW10" s="787"/>
      <c r="BX10" s="787"/>
      <c r="BY10" s="787"/>
      <c r="BZ10" s="787"/>
      <c r="CA10" s="787"/>
      <c r="CB10" s="787"/>
      <c r="CC10" s="787"/>
      <c r="CD10" s="787"/>
      <c r="CE10" s="787"/>
      <c r="CF10" s="787"/>
      <c r="CG10" s="788"/>
      <c r="CH10" s="799">
        <v>-4</v>
      </c>
      <c r="CI10" s="800"/>
      <c r="CJ10" s="800"/>
      <c r="CK10" s="800"/>
      <c r="CL10" s="801"/>
      <c r="CM10" s="799">
        <v>201</v>
      </c>
      <c r="CN10" s="800"/>
      <c r="CO10" s="800"/>
      <c r="CP10" s="800"/>
      <c r="CQ10" s="801"/>
      <c r="CR10" s="799">
        <v>110</v>
      </c>
      <c r="CS10" s="800"/>
      <c r="CT10" s="800"/>
      <c r="CU10" s="800"/>
      <c r="CV10" s="801"/>
      <c r="CW10" s="799">
        <v>20</v>
      </c>
      <c r="CX10" s="800"/>
      <c r="CY10" s="800"/>
      <c r="CZ10" s="800"/>
      <c r="DA10" s="801"/>
      <c r="DB10" s="799" t="s">
        <v>558</v>
      </c>
      <c r="DC10" s="800"/>
      <c r="DD10" s="800"/>
      <c r="DE10" s="800"/>
      <c r="DF10" s="801"/>
      <c r="DG10" s="799" t="s">
        <v>558</v>
      </c>
      <c r="DH10" s="800"/>
      <c r="DI10" s="800"/>
      <c r="DJ10" s="800"/>
      <c r="DK10" s="801"/>
      <c r="DL10" s="799" t="s">
        <v>558</v>
      </c>
      <c r="DM10" s="800"/>
      <c r="DN10" s="800"/>
      <c r="DO10" s="800"/>
      <c r="DP10" s="801"/>
      <c r="DQ10" s="799" t="s">
        <v>558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567</v>
      </c>
      <c r="BT11" s="787"/>
      <c r="BU11" s="787"/>
      <c r="BV11" s="787"/>
      <c r="BW11" s="787"/>
      <c r="BX11" s="787"/>
      <c r="BY11" s="787"/>
      <c r="BZ11" s="787"/>
      <c r="CA11" s="787"/>
      <c r="CB11" s="787"/>
      <c r="CC11" s="787"/>
      <c r="CD11" s="787"/>
      <c r="CE11" s="787"/>
      <c r="CF11" s="787"/>
      <c r="CG11" s="788"/>
      <c r="CH11" s="799">
        <v>0</v>
      </c>
      <c r="CI11" s="800"/>
      <c r="CJ11" s="800"/>
      <c r="CK11" s="800"/>
      <c r="CL11" s="801"/>
      <c r="CM11" s="799">
        <v>244</v>
      </c>
      <c r="CN11" s="800"/>
      <c r="CO11" s="800"/>
      <c r="CP11" s="800"/>
      <c r="CQ11" s="801"/>
      <c r="CR11" s="799">
        <v>10</v>
      </c>
      <c r="CS11" s="800"/>
      <c r="CT11" s="800"/>
      <c r="CU11" s="800"/>
      <c r="CV11" s="801"/>
      <c r="CW11" s="799" t="s">
        <v>558</v>
      </c>
      <c r="CX11" s="800"/>
      <c r="CY11" s="800"/>
      <c r="CZ11" s="800"/>
      <c r="DA11" s="801"/>
      <c r="DB11" s="799">
        <v>251</v>
      </c>
      <c r="DC11" s="800"/>
      <c r="DD11" s="800"/>
      <c r="DE11" s="800"/>
      <c r="DF11" s="801"/>
      <c r="DG11" s="799" t="s">
        <v>558</v>
      </c>
      <c r="DH11" s="800"/>
      <c r="DI11" s="800"/>
      <c r="DJ11" s="800"/>
      <c r="DK11" s="801"/>
      <c r="DL11" s="799" t="s">
        <v>558</v>
      </c>
      <c r="DM11" s="800"/>
      <c r="DN11" s="800"/>
      <c r="DO11" s="800"/>
      <c r="DP11" s="801"/>
      <c r="DQ11" s="799" t="s">
        <v>558</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568</v>
      </c>
      <c r="BT12" s="787"/>
      <c r="BU12" s="787"/>
      <c r="BV12" s="787"/>
      <c r="BW12" s="787"/>
      <c r="BX12" s="787"/>
      <c r="BY12" s="787"/>
      <c r="BZ12" s="787"/>
      <c r="CA12" s="787"/>
      <c r="CB12" s="787"/>
      <c r="CC12" s="787"/>
      <c r="CD12" s="787"/>
      <c r="CE12" s="787"/>
      <c r="CF12" s="787"/>
      <c r="CG12" s="788"/>
      <c r="CH12" s="799">
        <v>-56</v>
      </c>
      <c r="CI12" s="800"/>
      <c r="CJ12" s="800"/>
      <c r="CK12" s="800"/>
      <c r="CL12" s="801"/>
      <c r="CM12" s="799">
        <v>196</v>
      </c>
      <c r="CN12" s="800"/>
      <c r="CO12" s="800"/>
      <c r="CP12" s="800"/>
      <c r="CQ12" s="801"/>
      <c r="CR12" s="799">
        <v>200</v>
      </c>
      <c r="CS12" s="800"/>
      <c r="CT12" s="800"/>
      <c r="CU12" s="800"/>
      <c r="CV12" s="801"/>
      <c r="CW12" s="799" t="s">
        <v>558</v>
      </c>
      <c r="CX12" s="800"/>
      <c r="CY12" s="800"/>
      <c r="CZ12" s="800"/>
      <c r="DA12" s="801"/>
      <c r="DB12" s="799" t="s">
        <v>558</v>
      </c>
      <c r="DC12" s="800"/>
      <c r="DD12" s="800"/>
      <c r="DE12" s="800"/>
      <c r="DF12" s="801"/>
      <c r="DG12" s="799" t="s">
        <v>558</v>
      </c>
      <c r="DH12" s="800"/>
      <c r="DI12" s="800"/>
      <c r="DJ12" s="800"/>
      <c r="DK12" s="801"/>
      <c r="DL12" s="799" t="s">
        <v>558</v>
      </c>
      <c r="DM12" s="800"/>
      <c r="DN12" s="800"/>
      <c r="DO12" s="800"/>
      <c r="DP12" s="801"/>
      <c r="DQ12" s="799" t="s">
        <v>558</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569</v>
      </c>
      <c r="BT13" s="787"/>
      <c r="BU13" s="787"/>
      <c r="BV13" s="787"/>
      <c r="BW13" s="787"/>
      <c r="BX13" s="787"/>
      <c r="BY13" s="787"/>
      <c r="BZ13" s="787"/>
      <c r="CA13" s="787"/>
      <c r="CB13" s="787"/>
      <c r="CC13" s="787"/>
      <c r="CD13" s="787"/>
      <c r="CE13" s="787"/>
      <c r="CF13" s="787"/>
      <c r="CG13" s="788"/>
      <c r="CH13" s="799">
        <v>2</v>
      </c>
      <c r="CI13" s="800"/>
      <c r="CJ13" s="800"/>
      <c r="CK13" s="800"/>
      <c r="CL13" s="801"/>
      <c r="CM13" s="799">
        <v>85</v>
      </c>
      <c r="CN13" s="800"/>
      <c r="CO13" s="800"/>
      <c r="CP13" s="800"/>
      <c r="CQ13" s="801"/>
      <c r="CR13" s="799">
        <v>50</v>
      </c>
      <c r="CS13" s="800"/>
      <c r="CT13" s="800"/>
      <c r="CU13" s="800"/>
      <c r="CV13" s="801"/>
      <c r="CW13" s="799" t="s">
        <v>558</v>
      </c>
      <c r="CX13" s="800"/>
      <c r="CY13" s="800"/>
      <c r="CZ13" s="800"/>
      <c r="DA13" s="801"/>
      <c r="DB13" s="799" t="s">
        <v>558</v>
      </c>
      <c r="DC13" s="800"/>
      <c r="DD13" s="800"/>
      <c r="DE13" s="800"/>
      <c r="DF13" s="801"/>
      <c r="DG13" s="799" t="s">
        <v>558</v>
      </c>
      <c r="DH13" s="800"/>
      <c r="DI13" s="800"/>
      <c r="DJ13" s="800"/>
      <c r="DK13" s="801"/>
      <c r="DL13" s="799" t="s">
        <v>558</v>
      </c>
      <c r="DM13" s="800"/>
      <c r="DN13" s="800"/>
      <c r="DO13" s="800"/>
      <c r="DP13" s="801"/>
      <c r="DQ13" s="799" t="s">
        <v>558</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570</v>
      </c>
      <c r="BT14" s="787"/>
      <c r="BU14" s="787"/>
      <c r="BV14" s="787"/>
      <c r="BW14" s="787"/>
      <c r="BX14" s="787"/>
      <c r="BY14" s="787"/>
      <c r="BZ14" s="787"/>
      <c r="CA14" s="787"/>
      <c r="CB14" s="787"/>
      <c r="CC14" s="787"/>
      <c r="CD14" s="787"/>
      <c r="CE14" s="787"/>
      <c r="CF14" s="787"/>
      <c r="CG14" s="788"/>
      <c r="CH14" s="799">
        <v>29</v>
      </c>
      <c r="CI14" s="800"/>
      <c r="CJ14" s="800"/>
      <c r="CK14" s="800"/>
      <c r="CL14" s="801"/>
      <c r="CM14" s="799">
        <v>899</v>
      </c>
      <c r="CN14" s="800"/>
      <c r="CO14" s="800"/>
      <c r="CP14" s="800"/>
      <c r="CQ14" s="801"/>
      <c r="CR14" s="799">
        <v>300</v>
      </c>
      <c r="CS14" s="800"/>
      <c r="CT14" s="800"/>
      <c r="CU14" s="800"/>
      <c r="CV14" s="801"/>
      <c r="CW14" s="799" t="s">
        <v>558</v>
      </c>
      <c r="CX14" s="800"/>
      <c r="CY14" s="800"/>
      <c r="CZ14" s="800"/>
      <c r="DA14" s="801"/>
      <c r="DB14" s="799" t="s">
        <v>558</v>
      </c>
      <c r="DC14" s="800"/>
      <c r="DD14" s="800"/>
      <c r="DE14" s="800"/>
      <c r="DF14" s="801"/>
      <c r="DG14" s="799" t="s">
        <v>558</v>
      </c>
      <c r="DH14" s="800"/>
      <c r="DI14" s="800"/>
      <c r="DJ14" s="800"/>
      <c r="DK14" s="801"/>
      <c r="DL14" s="799" t="s">
        <v>558</v>
      </c>
      <c r="DM14" s="800"/>
      <c r="DN14" s="800"/>
      <c r="DO14" s="800"/>
      <c r="DP14" s="801"/>
      <c r="DQ14" s="799" t="s">
        <v>558</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571</v>
      </c>
      <c r="BT15" s="787"/>
      <c r="BU15" s="787"/>
      <c r="BV15" s="787"/>
      <c r="BW15" s="787"/>
      <c r="BX15" s="787"/>
      <c r="BY15" s="787"/>
      <c r="BZ15" s="787"/>
      <c r="CA15" s="787"/>
      <c r="CB15" s="787"/>
      <c r="CC15" s="787"/>
      <c r="CD15" s="787"/>
      <c r="CE15" s="787"/>
      <c r="CF15" s="787"/>
      <c r="CG15" s="788"/>
      <c r="CH15" s="799">
        <v>0</v>
      </c>
      <c r="CI15" s="800"/>
      <c r="CJ15" s="800"/>
      <c r="CK15" s="800"/>
      <c r="CL15" s="801"/>
      <c r="CM15" s="799">
        <v>73</v>
      </c>
      <c r="CN15" s="800"/>
      <c r="CO15" s="800"/>
      <c r="CP15" s="800"/>
      <c r="CQ15" s="801"/>
      <c r="CR15" s="799">
        <v>25</v>
      </c>
      <c r="CS15" s="800"/>
      <c r="CT15" s="800"/>
      <c r="CU15" s="800"/>
      <c r="CV15" s="801"/>
      <c r="CW15" s="799" t="s">
        <v>558</v>
      </c>
      <c r="CX15" s="800"/>
      <c r="CY15" s="800"/>
      <c r="CZ15" s="800"/>
      <c r="DA15" s="801"/>
      <c r="DB15" s="799" t="s">
        <v>558</v>
      </c>
      <c r="DC15" s="800"/>
      <c r="DD15" s="800"/>
      <c r="DE15" s="800"/>
      <c r="DF15" s="801"/>
      <c r="DG15" s="799" t="s">
        <v>558</v>
      </c>
      <c r="DH15" s="800"/>
      <c r="DI15" s="800"/>
      <c r="DJ15" s="800"/>
      <c r="DK15" s="801"/>
      <c r="DL15" s="799" t="s">
        <v>558</v>
      </c>
      <c r="DM15" s="800"/>
      <c r="DN15" s="800"/>
      <c r="DO15" s="800"/>
      <c r="DP15" s="801"/>
      <c r="DQ15" s="799" t="s">
        <v>558</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572</v>
      </c>
      <c r="BT16" s="787"/>
      <c r="BU16" s="787"/>
      <c r="BV16" s="787"/>
      <c r="BW16" s="787"/>
      <c r="BX16" s="787"/>
      <c r="BY16" s="787"/>
      <c r="BZ16" s="787"/>
      <c r="CA16" s="787"/>
      <c r="CB16" s="787"/>
      <c r="CC16" s="787"/>
      <c r="CD16" s="787"/>
      <c r="CE16" s="787"/>
      <c r="CF16" s="787"/>
      <c r="CG16" s="788"/>
      <c r="CH16" s="799">
        <v>1</v>
      </c>
      <c r="CI16" s="800"/>
      <c r="CJ16" s="800"/>
      <c r="CK16" s="800"/>
      <c r="CL16" s="801"/>
      <c r="CM16" s="799">
        <v>587</v>
      </c>
      <c r="CN16" s="800"/>
      <c r="CO16" s="800"/>
      <c r="CP16" s="800"/>
      <c r="CQ16" s="801"/>
      <c r="CR16" s="799">
        <v>300</v>
      </c>
      <c r="CS16" s="800"/>
      <c r="CT16" s="800"/>
      <c r="CU16" s="800"/>
      <c r="CV16" s="801"/>
      <c r="CW16" s="799">
        <v>116</v>
      </c>
      <c r="CX16" s="800"/>
      <c r="CY16" s="800"/>
      <c r="CZ16" s="800"/>
      <c r="DA16" s="801"/>
      <c r="DB16" s="799" t="s">
        <v>558</v>
      </c>
      <c r="DC16" s="800"/>
      <c r="DD16" s="800"/>
      <c r="DE16" s="800"/>
      <c r="DF16" s="801"/>
      <c r="DG16" s="799" t="s">
        <v>558</v>
      </c>
      <c r="DH16" s="800"/>
      <c r="DI16" s="800"/>
      <c r="DJ16" s="800"/>
      <c r="DK16" s="801"/>
      <c r="DL16" s="799" t="s">
        <v>558</v>
      </c>
      <c r="DM16" s="800"/>
      <c r="DN16" s="800"/>
      <c r="DO16" s="800"/>
      <c r="DP16" s="801"/>
      <c r="DQ16" s="799" t="s">
        <v>558</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573</v>
      </c>
      <c r="BT17" s="787"/>
      <c r="BU17" s="787"/>
      <c r="BV17" s="787"/>
      <c r="BW17" s="787"/>
      <c r="BX17" s="787"/>
      <c r="BY17" s="787"/>
      <c r="BZ17" s="787"/>
      <c r="CA17" s="787"/>
      <c r="CB17" s="787"/>
      <c r="CC17" s="787"/>
      <c r="CD17" s="787"/>
      <c r="CE17" s="787"/>
      <c r="CF17" s="787"/>
      <c r="CG17" s="788"/>
      <c r="CH17" s="799">
        <v>2</v>
      </c>
      <c r="CI17" s="800"/>
      <c r="CJ17" s="800"/>
      <c r="CK17" s="800"/>
      <c r="CL17" s="801"/>
      <c r="CM17" s="799">
        <v>13</v>
      </c>
      <c r="CN17" s="800"/>
      <c r="CO17" s="800"/>
      <c r="CP17" s="800"/>
      <c r="CQ17" s="801"/>
      <c r="CR17" s="799">
        <v>4</v>
      </c>
      <c r="CS17" s="800"/>
      <c r="CT17" s="800"/>
      <c r="CU17" s="800"/>
      <c r="CV17" s="801"/>
      <c r="CW17" s="799" t="s">
        <v>558</v>
      </c>
      <c r="CX17" s="800"/>
      <c r="CY17" s="800"/>
      <c r="CZ17" s="800"/>
      <c r="DA17" s="801"/>
      <c r="DB17" s="799" t="s">
        <v>558</v>
      </c>
      <c r="DC17" s="800"/>
      <c r="DD17" s="800"/>
      <c r="DE17" s="800"/>
      <c r="DF17" s="801"/>
      <c r="DG17" s="799" t="s">
        <v>558</v>
      </c>
      <c r="DH17" s="800"/>
      <c r="DI17" s="800"/>
      <c r="DJ17" s="800"/>
      <c r="DK17" s="801"/>
      <c r="DL17" s="799" t="s">
        <v>558</v>
      </c>
      <c r="DM17" s="800"/>
      <c r="DN17" s="800"/>
      <c r="DO17" s="800"/>
      <c r="DP17" s="801"/>
      <c r="DQ17" s="799" t="s">
        <v>558</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574</v>
      </c>
      <c r="BT18" s="787"/>
      <c r="BU18" s="787"/>
      <c r="BV18" s="787"/>
      <c r="BW18" s="787"/>
      <c r="BX18" s="787"/>
      <c r="BY18" s="787"/>
      <c r="BZ18" s="787"/>
      <c r="CA18" s="787"/>
      <c r="CB18" s="787"/>
      <c r="CC18" s="787"/>
      <c r="CD18" s="787"/>
      <c r="CE18" s="787"/>
      <c r="CF18" s="787"/>
      <c r="CG18" s="788"/>
      <c r="CH18" s="799">
        <v>-1</v>
      </c>
      <c r="CI18" s="800"/>
      <c r="CJ18" s="800"/>
      <c r="CK18" s="800"/>
      <c r="CL18" s="801"/>
      <c r="CM18" s="799">
        <v>4</v>
      </c>
      <c r="CN18" s="800"/>
      <c r="CO18" s="800"/>
      <c r="CP18" s="800"/>
      <c r="CQ18" s="801"/>
      <c r="CR18" s="799">
        <v>3</v>
      </c>
      <c r="CS18" s="800"/>
      <c r="CT18" s="800"/>
      <c r="CU18" s="800"/>
      <c r="CV18" s="801"/>
      <c r="CW18" s="799">
        <v>35</v>
      </c>
      <c r="CX18" s="800"/>
      <c r="CY18" s="800"/>
      <c r="CZ18" s="800"/>
      <c r="DA18" s="801"/>
      <c r="DB18" s="799" t="s">
        <v>558</v>
      </c>
      <c r="DC18" s="800"/>
      <c r="DD18" s="800"/>
      <c r="DE18" s="800"/>
      <c r="DF18" s="801"/>
      <c r="DG18" s="799" t="s">
        <v>558</v>
      </c>
      <c r="DH18" s="800"/>
      <c r="DI18" s="800"/>
      <c r="DJ18" s="800"/>
      <c r="DK18" s="801"/>
      <c r="DL18" s="799" t="s">
        <v>558</v>
      </c>
      <c r="DM18" s="800"/>
      <c r="DN18" s="800"/>
      <c r="DO18" s="800"/>
      <c r="DP18" s="801"/>
      <c r="DQ18" s="799" t="s">
        <v>558</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575</v>
      </c>
      <c r="BT19" s="787"/>
      <c r="BU19" s="787"/>
      <c r="BV19" s="787"/>
      <c r="BW19" s="787"/>
      <c r="BX19" s="787"/>
      <c r="BY19" s="787"/>
      <c r="BZ19" s="787"/>
      <c r="CA19" s="787"/>
      <c r="CB19" s="787"/>
      <c r="CC19" s="787"/>
      <c r="CD19" s="787"/>
      <c r="CE19" s="787"/>
      <c r="CF19" s="787"/>
      <c r="CG19" s="788"/>
      <c r="CH19" s="799">
        <v>3</v>
      </c>
      <c r="CI19" s="800"/>
      <c r="CJ19" s="800"/>
      <c r="CK19" s="800"/>
      <c r="CL19" s="801"/>
      <c r="CM19" s="799">
        <v>16</v>
      </c>
      <c r="CN19" s="800"/>
      <c r="CO19" s="800"/>
      <c r="CP19" s="800"/>
      <c r="CQ19" s="801"/>
      <c r="CR19" s="799">
        <v>3</v>
      </c>
      <c r="CS19" s="800"/>
      <c r="CT19" s="800"/>
      <c r="CU19" s="800"/>
      <c r="CV19" s="801"/>
      <c r="CW19" s="799" t="s">
        <v>558</v>
      </c>
      <c r="CX19" s="800"/>
      <c r="CY19" s="800"/>
      <c r="CZ19" s="800"/>
      <c r="DA19" s="801"/>
      <c r="DB19" s="799" t="s">
        <v>558</v>
      </c>
      <c r="DC19" s="800"/>
      <c r="DD19" s="800"/>
      <c r="DE19" s="800"/>
      <c r="DF19" s="801"/>
      <c r="DG19" s="799" t="s">
        <v>558</v>
      </c>
      <c r="DH19" s="800"/>
      <c r="DI19" s="800"/>
      <c r="DJ19" s="800"/>
      <c r="DK19" s="801"/>
      <c r="DL19" s="799" t="s">
        <v>558</v>
      </c>
      <c r="DM19" s="800"/>
      <c r="DN19" s="800"/>
      <c r="DO19" s="800"/>
      <c r="DP19" s="801"/>
      <c r="DQ19" s="799" t="s">
        <v>558</v>
      </c>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f>Q7+Q8+Q9+Q10</f>
        <v>251023</v>
      </c>
      <c r="R23" s="812"/>
      <c r="S23" s="812"/>
      <c r="T23" s="812"/>
      <c r="U23" s="812"/>
      <c r="V23" s="812">
        <f>V7+V8+V9+V10</f>
        <v>240626</v>
      </c>
      <c r="W23" s="812"/>
      <c r="X23" s="812"/>
      <c r="Y23" s="812"/>
      <c r="Z23" s="812"/>
      <c r="AA23" s="812">
        <f>AA7+AA8+AA9+AA10</f>
        <v>10397</v>
      </c>
      <c r="AB23" s="812"/>
      <c r="AC23" s="812"/>
      <c r="AD23" s="812"/>
      <c r="AE23" s="813"/>
      <c r="AF23" s="814">
        <v>7069</v>
      </c>
      <c r="AG23" s="812"/>
      <c r="AH23" s="812"/>
      <c r="AI23" s="812"/>
      <c r="AJ23" s="815"/>
      <c r="AK23" s="816"/>
      <c r="AL23" s="817"/>
      <c r="AM23" s="817"/>
      <c r="AN23" s="817"/>
      <c r="AO23" s="817"/>
      <c r="AP23" s="812">
        <f>AP7</f>
        <v>280124</v>
      </c>
      <c r="AQ23" s="812"/>
      <c r="AR23" s="812"/>
      <c r="AS23" s="812"/>
      <c r="AT23" s="812"/>
      <c r="AU23" s="818"/>
      <c r="AV23" s="818"/>
      <c r="AW23" s="818"/>
      <c r="AX23" s="818"/>
      <c r="AY23" s="819"/>
      <c r="AZ23" s="827" t="s">
        <v>368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80091</v>
      </c>
      <c r="R28" s="841"/>
      <c r="S28" s="841"/>
      <c r="T28" s="841"/>
      <c r="U28" s="841"/>
      <c r="V28" s="841">
        <v>85262</v>
      </c>
      <c r="W28" s="841"/>
      <c r="X28" s="841"/>
      <c r="Y28" s="841"/>
      <c r="Z28" s="841"/>
      <c r="AA28" s="841">
        <v>-5172</v>
      </c>
      <c r="AB28" s="841"/>
      <c r="AC28" s="841"/>
      <c r="AD28" s="841"/>
      <c r="AE28" s="842"/>
      <c r="AF28" s="843">
        <v>-5172</v>
      </c>
      <c r="AG28" s="841"/>
      <c r="AH28" s="841"/>
      <c r="AI28" s="841"/>
      <c r="AJ28" s="844"/>
      <c r="AK28" s="845" t="s">
        <v>491</v>
      </c>
      <c r="AL28" s="836"/>
      <c r="AM28" s="836"/>
      <c r="AN28" s="836"/>
      <c r="AO28" s="836"/>
      <c r="AP28" s="836" t="s">
        <v>491</v>
      </c>
      <c r="AQ28" s="836"/>
      <c r="AR28" s="836"/>
      <c r="AS28" s="836"/>
      <c r="AT28" s="836"/>
      <c r="AU28" s="836" t="s">
        <v>491</v>
      </c>
      <c r="AV28" s="836"/>
      <c r="AW28" s="836"/>
      <c r="AX28" s="836"/>
      <c r="AY28" s="836"/>
      <c r="AZ28" s="837" t="s">
        <v>491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45642</v>
      </c>
      <c r="R29" s="777"/>
      <c r="S29" s="777"/>
      <c r="T29" s="777"/>
      <c r="U29" s="777"/>
      <c r="V29" s="777">
        <v>44937</v>
      </c>
      <c r="W29" s="777"/>
      <c r="X29" s="777"/>
      <c r="Y29" s="777"/>
      <c r="Z29" s="777"/>
      <c r="AA29" s="777">
        <v>705</v>
      </c>
      <c r="AB29" s="777"/>
      <c r="AC29" s="777"/>
      <c r="AD29" s="777"/>
      <c r="AE29" s="778"/>
      <c r="AF29" s="779">
        <v>705</v>
      </c>
      <c r="AG29" s="780"/>
      <c r="AH29" s="780"/>
      <c r="AI29" s="780"/>
      <c r="AJ29" s="781"/>
      <c r="AK29" s="848" t="s">
        <v>491</v>
      </c>
      <c r="AL29" s="849"/>
      <c r="AM29" s="849"/>
      <c r="AN29" s="849"/>
      <c r="AO29" s="849"/>
      <c r="AP29" s="849" t="s">
        <v>491</v>
      </c>
      <c r="AQ29" s="849"/>
      <c r="AR29" s="849"/>
      <c r="AS29" s="849"/>
      <c r="AT29" s="849"/>
      <c r="AU29" s="849" t="s">
        <v>491</v>
      </c>
      <c r="AV29" s="849"/>
      <c r="AW29" s="849"/>
      <c r="AX29" s="849"/>
      <c r="AY29" s="849"/>
      <c r="AZ29" s="850" t="s">
        <v>491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6753</v>
      </c>
      <c r="R30" s="777"/>
      <c r="S30" s="777"/>
      <c r="T30" s="777"/>
      <c r="U30" s="777"/>
      <c r="V30" s="777">
        <v>6692</v>
      </c>
      <c r="W30" s="777"/>
      <c r="X30" s="777"/>
      <c r="Y30" s="777"/>
      <c r="Z30" s="777"/>
      <c r="AA30" s="777">
        <v>61</v>
      </c>
      <c r="AB30" s="777"/>
      <c r="AC30" s="777"/>
      <c r="AD30" s="777"/>
      <c r="AE30" s="778"/>
      <c r="AF30" s="779">
        <v>61</v>
      </c>
      <c r="AG30" s="780"/>
      <c r="AH30" s="780"/>
      <c r="AI30" s="780"/>
      <c r="AJ30" s="781"/>
      <c r="AK30" s="848" t="s">
        <v>491</v>
      </c>
      <c r="AL30" s="849"/>
      <c r="AM30" s="849"/>
      <c r="AN30" s="849"/>
      <c r="AO30" s="849"/>
      <c r="AP30" s="849" t="s">
        <v>491</v>
      </c>
      <c r="AQ30" s="849"/>
      <c r="AR30" s="849"/>
      <c r="AS30" s="849"/>
      <c r="AT30" s="849"/>
      <c r="AU30" s="849" t="s">
        <v>491</v>
      </c>
      <c r="AV30" s="849"/>
      <c r="AW30" s="849"/>
      <c r="AX30" s="849"/>
      <c r="AY30" s="849"/>
      <c r="AZ30" s="850" t="s">
        <v>491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16887</v>
      </c>
      <c r="R31" s="777"/>
      <c r="S31" s="777"/>
      <c r="T31" s="777"/>
      <c r="U31" s="777"/>
      <c r="V31" s="777">
        <v>20700</v>
      </c>
      <c r="W31" s="777"/>
      <c r="X31" s="777"/>
      <c r="Y31" s="777"/>
      <c r="Z31" s="777"/>
      <c r="AA31" s="777">
        <v>-3813</v>
      </c>
      <c r="AB31" s="777"/>
      <c r="AC31" s="777"/>
      <c r="AD31" s="777"/>
      <c r="AE31" s="778"/>
      <c r="AF31" s="779">
        <v>5509</v>
      </c>
      <c r="AG31" s="780"/>
      <c r="AH31" s="780"/>
      <c r="AI31" s="780"/>
      <c r="AJ31" s="781"/>
      <c r="AK31" s="848">
        <v>435</v>
      </c>
      <c r="AL31" s="849"/>
      <c r="AM31" s="849"/>
      <c r="AN31" s="849"/>
      <c r="AO31" s="849"/>
      <c r="AP31" s="849">
        <v>22920</v>
      </c>
      <c r="AQ31" s="849"/>
      <c r="AR31" s="849"/>
      <c r="AS31" s="849"/>
      <c r="AT31" s="849"/>
      <c r="AU31" s="849">
        <v>11295</v>
      </c>
      <c r="AV31" s="849"/>
      <c r="AW31" s="849"/>
      <c r="AX31" s="849"/>
      <c r="AY31" s="849"/>
      <c r="AZ31" s="850" t="s">
        <v>491</v>
      </c>
      <c r="BA31" s="850"/>
      <c r="BB31" s="850"/>
      <c r="BC31" s="850"/>
      <c r="BD31" s="850"/>
      <c r="BE31" s="846" t="s">
        <v>555</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4775</v>
      </c>
      <c r="R32" s="777"/>
      <c r="S32" s="777"/>
      <c r="T32" s="777"/>
      <c r="U32" s="777"/>
      <c r="V32" s="777">
        <v>4341</v>
      </c>
      <c r="W32" s="777"/>
      <c r="X32" s="777"/>
      <c r="Y32" s="777"/>
      <c r="Z32" s="777"/>
      <c r="AA32" s="777">
        <v>434</v>
      </c>
      <c r="AB32" s="777"/>
      <c r="AC32" s="777"/>
      <c r="AD32" s="777"/>
      <c r="AE32" s="778"/>
      <c r="AF32" s="779">
        <v>140</v>
      </c>
      <c r="AG32" s="780"/>
      <c r="AH32" s="780"/>
      <c r="AI32" s="780"/>
      <c r="AJ32" s="781"/>
      <c r="AK32" s="848">
        <v>552</v>
      </c>
      <c r="AL32" s="849"/>
      <c r="AM32" s="849"/>
      <c r="AN32" s="849"/>
      <c r="AO32" s="849"/>
      <c r="AP32" s="849">
        <v>5122</v>
      </c>
      <c r="AQ32" s="849"/>
      <c r="AR32" s="849"/>
      <c r="AS32" s="849"/>
      <c r="AT32" s="849"/>
      <c r="AU32" s="849">
        <v>497</v>
      </c>
      <c r="AV32" s="849"/>
      <c r="AW32" s="849"/>
      <c r="AX32" s="849"/>
      <c r="AY32" s="849"/>
      <c r="AZ32" s="850" t="s">
        <v>491</v>
      </c>
      <c r="BA32" s="850"/>
      <c r="BB32" s="850"/>
      <c r="BC32" s="850"/>
      <c r="BD32" s="850"/>
      <c r="BE32" s="846" t="s">
        <v>555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11596</v>
      </c>
      <c r="R33" s="777"/>
      <c r="S33" s="777"/>
      <c r="T33" s="777"/>
      <c r="U33" s="777"/>
      <c r="V33" s="777">
        <v>10350</v>
      </c>
      <c r="W33" s="777"/>
      <c r="X33" s="777"/>
      <c r="Y33" s="777"/>
      <c r="Z33" s="777"/>
      <c r="AA33" s="777">
        <v>1246</v>
      </c>
      <c r="AB33" s="777"/>
      <c r="AC33" s="777"/>
      <c r="AD33" s="777"/>
      <c r="AE33" s="778"/>
      <c r="AF33" s="779">
        <v>9799</v>
      </c>
      <c r="AG33" s="780"/>
      <c r="AH33" s="780"/>
      <c r="AI33" s="780"/>
      <c r="AJ33" s="781"/>
      <c r="AK33" s="848">
        <v>59</v>
      </c>
      <c r="AL33" s="849"/>
      <c r="AM33" s="849"/>
      <c r="AN33" s="849"/>
      <c r="AO33" s="849"/>
      <c r="AP33" s="849">
        <v>43560</v>
      </c>
      <c r="AQ33" s="849"/>
      <c r="AR33" s="849"/>
      <c r="AS33" s="849"/>
      <c r="AT33" s="849"/>
      <c r="AU33" s="849">
        <v>1139</v>
      </c>
      <c r="AV33" s="849"/>
      <c r="AW33" s="849"/>
      <c r="AX33" s="849"/>
      <c r="AY33" s="849"/>
      <c r="AZ33" s="850" t="s">
        <v>491</v>
      </c>
      <c r="BA33" s="850"/>
      <c r="BB33" s="850"/>
      <c r="BC33" s="850"/>
      <c r="BD33" s="850"/>
      <c r="BE33" s="846" t="s">
        <v>555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8</v>
      </c>
      <c r="R34" s="777"/>
      <c r="S34" s="777"/>
      <c r="T34" s="777"/>
      <c r="U34" s="777"/>
      <c r="V34" s="777">
        <v>7</v>
      </c>
      <c r="W34" s="777"/>
      <c r="X34" s="777"/>
      <c r="Y34" s="777"/>
      <c r="Z34" s="777"/>
      <c r="AA34" s="777">
        <v>0</v>
      </c>
      <c r="AB34" s="777"/>
      <c r="AC34" s="777"/>
      <c r="AD34" s="777"/>
      <c r="AE34" s="778"/>
      <c r="AF34" s="779">
        <v>112</v>
      </c>
      <c r="AG34" s="780"/>
      <c r="AH34" s="780"/>
      <c r="AI34" s="780"/>
      <c r="AJ34" s="781"/>
      <c r="AK34" s="848" t="s">
        <v>576</v>
      </c>
      <c r="AL34" s="849"/>
      <c r="AM34" s="849"/>
      <c r="AN34" s="849"/>
      <c r="AO34" s="849"/>
      <c r="AP34" s="849" t="s">
        <v>576</v>
      </c>
      <c r="AQ34" s="849"/>
      <c r="AR34" s="849"/>
      <c r="AS34" s="849"/>
      <c r="AT34" s="849"/>
      <c r="AU34" s="849" t="s">
        <v>576</v>
      </c>
      <c r="AV34" s="849"/>
      <c r="AW34" s="849"/>
      <c r="AX34" s="849"/>
      <c r="AY34" s="849"/>
      <c r="AZ34" s="850" t="s">
        <v>576</v>
      </c>
      <c r="BA34" s="850"/>
      <c r="BB34" s="850"/>
      <c r="BC34" s="850"/>
      <c r="BD34" s="850"/>
      <c r="BE34" s="846" t="s">
        <v>555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8629</v>
      </c>
      <c r="R35" s="777"/>
      <c r="S35" s="777"/>
      <c r="T35" s="777"/>
      <c r="U35" s="777"/>
      <c r="V35" s="777">
        <v>7804</v>
      </c>
      <c r="W35" s="777"/>
      <c r="X35" s="777"/>
      <c r="Y35" s="777"/>
      <c r="Z35" s="777"/>
      <c r="AA35" s="777">
        <v>826</v>
      </c>
      <c r="AB35" s="777"/>
      <c r="AC35" s="777"/>
      <c r="AD35" s="777"/>
      <c r="AE35" s="778"/>
      <c r="AF35" s="779">
        <v>3663</v>
      </c>
      <c r="AG35" s="780"/>
      <c r="AH35" s="780"/>
      <c r="AI35" s="780"/>
      <c r="AJ35" s="781"/>
      <c r="AK35" s="848">
        <v>904</v>
      </c>
      <c r="AL35" s="849"/>
      <c r="AM35" s="849"/>
      <c r="AN35" s="849"/>
      <c r="AO35" s="849"/>
      <c r="AP35" s="849">
        <v>28295</v>
      </c>
      <c r="AQ35" s="849"/>
      <c r="AR35" s="849"/>
      <c r="AS35" s="849"/>
      <c r="AT35" s="849"/>
      <c r="AU35" s="849">
        <v>98</v>
      </c>
      <c r="AV35" s="849"/>
      <c r="AW35" s="849"/>
      <c r="AX35" s="849"/>
      <c r="AY35" s="849"/>
      <c r="AZ35" s="850" t="s">
        <v>491</v>
      </c>
      <c r="BA35" s="850"/>
      <c r="BB35" s="850"/>
      <c r="BC35" s="850"/>
      <c r="BD35" s="850"/>
      <c r="BE35" s="846" t="s">
        <v>555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2276</v>
      </c>
      <c r="R36" s="777"/>
      <c r="S36" s="777"/>
      <c r="T36" s="777"/>
      <c r="U36" s="777"/>
      <c r="V36" s="777">
        <v>2414</v>
      </c>
      <c r="W36" s="777"/>
      <c r="X36" s="777"/>
      <c r="Y36" s="777"/>
      <c r="Z36" s="777"/>
      <c r="AA36" s="777">
        <v>-138</v>
      </c>
      <c r="AB36" s="777"/>
      <c r="AC36" s="777"/>
      <c r="AD36" s="777"/>
      <c r="AE36" s="778"/>
      <c r="AF36" s="779">
        <v>1131</v>
      </c>
      <c r="AG36" s="780"/>
      <c r="AH36" s="780"/>
      <c r="AI36" s="780"/>
      <c r="AJ36" s="781"/>
      <c r="AK36" s="848">
        <v>118</v>
      </c>
      <c r="AL36" s="849"/>
      <c r="AM36" s="849"/>
      <c r="AN36" s="849"/>
      <c r="AO36" s="849"/>
      <c r="AP36" s="849">
        <v>1897</v>
      </c>
      <c r="AQ36" s="849"/>
      <c r="AR36" s="849"/>
      <c r="AS36" s="849"/>
      <c r="AT36" s="849"/>
      <c r="AU36" s="849">
        <v>13</v>
      </c>
      <c r="AV36" s="849"/>
      <c r="AW36" s="849"/>
      <c r="AX36" s="849"/>
      <c r="AY36" s="849"/>
      <c r="AZ36" s="850" t="s">
        <v>491</v>
      </c>
      <c r="BA36" s="850"/>
      <c r="BB36" s="850"/>
      <c r="BC36" s="850"/>
      <c r="BD36" s="850"/>
      <c r="BE36" s="846" t="s">
        <v>555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2383</v>
      </c>
      <c r="R37" s="777"/>
      <c r="S37" s="777"/>
      <c r="T37" s="777"/>
      <c r="U37" s="777"/>
      <c r="V37" s="777">
        <v>2361</v>
      </c>
      <c r="W37" s="777"/>
      <c r="X37" s="777"/>
      <c r="Y37" s="777"/>
      <c r="Z37" s="777"/>
      <c r="AA37" s="777">
        <v>22</v>
      </c>
      <c r="AB37" s="777"/>
      <c r="AC37" s="777"/>
      <c r="AD37" s="777"/>
      <c r="AE37" s="778"/>
      <c r="AF37" s="779">
        <v>22</v>
      </c>
      <c r="AG37" s="780"/>
      <c r="AH37" s="780"/>
      <c r="AI37" s="780"/>
      <c r="AJ37" s="781"/>
      <c r="AK37" s="848">
        <v>582</v>
      </c>
      <c r="AL37" s="849"/>
      <c r="AM37" s="849"/>
      <c r="AN37" s="849"/>
      <c r="AO37" s="849"/>
      <c r="AP37" s="849">
        <v>1626</v>
      </c>
      <c r="AQ37" s="849"/>
      <c r="AR37" s="849"/>
      <c r="AS37" s="849"/>
      <c r="AT37" s="849"/>
      <c r="AU37" s="849">
        <v>813</v>
      </c>
      <c r="AV37" s="849"/>
      <c r="AW37" s="849"/>
      <c r="AX37" s="849"/>
      <c r="AY37" s="849"/>
      <c r="AZ37" s="850" t="s">
        <v>491</v>
      </c>
      <c r="BA37" s="850"/>
      <c r="BB37" s="850"/>
      <c r="BC37" s="850"/>
      <c r="BD37" s="850"/>
      <c r="BE37" s="846" t="s">
        <v>556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389</v>
      </c>
      <c r="C38" s="774"/>
      <c r="D38" s="774"/>
      <c r="E38" s="774"/>
      <c r="F38" s="774"/>
      <c r="G38" s="774"/>
      <c r="H38" s="774"/>
      <c r="I38" s="774"/>
      <c r="J38" s="774"/>
      <c r="K38" s="774"/>
      <c r="L38" s="774"/>
      <c r="M38" s="774"/>
      <c r="N38" s="774"/>
      <c r="O38" s="774"/>
      <c r="P38" s="775"/>
      <c r="Q38" s="776">
        <v>94</v>
      </c>
      <c r="R38" s="777"/>
      <c r="S38" s="777"/>
      <c r="T38" s="777"/>
      <c r="U38" s="777"/>
      <c r="V38" s="777">
        <v>94</v>
      </c>
      <c r="W38" s="777"/>
      <c r="X38" s="777"/>
      <c r="Y38" s="777"/>
      <c r="Z38" s="777"/>
      <c r="AA38" s="777">
        <v>0</v>
      </c>
      <c r="AB38" s="777"/>
      <c r="AC38" s="777"/>
      <c r="AD38" s="777"/>
      <c r="AE38" s="778"/>
      <c r="AF38" s="779" t="s">
        <v>491</v>
      </c>
      <c r="AG38" s="780"/>
      <c r="AH38" s="780"/>
      <c r="AI38" s="780"/>
      <c r="AJ38" s="781"/>
      <c r="AK38" s="848">
        <v>13</v>
      </c>
      <c r="AL38" s="849"/>
      <c r="AM38" s="849"/>
      <c r="AN38" s="849"/>
      <c r="AO38" s="849"/>
      <c r="AP38" s="849">
        <v>606</v>
      </c>
      <c r="AQ38" s="849"/>
      <c r="AR38" s="849"/>
      <c r="AS38" s="849"/>
      <c r="AT38" s="849"/>
      <c r="AU38" s="849" t="s">
        <v>491</v>
      </c>
      <c r="AV38" s="849"/>
      <c r="AW38" s="849"/>
      <c r="AX38" s="849"/>
      <c r="AY38" s="849"/>
      <c r="AZ38" s="850" t="s">
        <v>491</v>
      </c>
      <c r="BA38" s="850"/>
      <c r="BB38" s="850"/>
      <c r="BC38" s="850"/>
      <c r="BD38" s="850"/>
      <c r="BE38" s="846" t="s">
        <v>556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15971</v>
      </c>
      <c r="AG63" s="860"/>
      <c r="AH63" s="860"/>
      <c r="AI63" s="860"/>
      <c r="AJ63" s="861"/>
      <c r="AK63" s="862"/>
      <c r="AL63" s="857"/>
      <c r="AM63" s="857"/>
      <c r="AN63" s="857"/>
      <c r="AO63" s="857"/>
      <c r="AP63" s="860" t="e">
        <f>AP31+AP32+AP33+AP34+AP35+AP36+AP37+AP38</f>
        <v>#VALUE!</v>
      </c>
      <c r="AQ63" s="860"/>
      <c r="AR63" s="860"/>
      <c r="AS63" s="860"/>
      <c r="AT63" s="860"/>
      <c r="AU63" s="860" t="e">
        <f>AU31+AU32+AU33+AU34+AU35+AU36+AU37</f>
        <v>#VALUE!</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394</v>
      </c>
      <c r="R66" s="736"/>
      <c r="S66" s="736"/>
      <c r="T66" s="736"/>
      <c r="U66" s="737"/>
      <c r="V66" s="735" t="s">
        <v>395</v>
      </c>
      <c r="W66" s="736"/>
      <c r="X66" s="736"/>
      <c r="Y66" s="736"/>
      <c r="Z66" s="737"/>
      <c r="AA66" s="735" t="s">
        <v>396</v>
      </c>
      <c r="AB66" s="736"/>
      <c r="AC66" s="736"/>
      <c r="AD66" s="736"/>
      <c r="AE66" s="737"/>
      <c r="AF66" s="870" t="s">
        <v>397</v>
      </c>
      <c r="AG66" s="831"/>
      <c r="AH66" s="831"/>
      <c r="AI66" s="831"/>
      <c r="AJ66" s="871"/>
      <c r="AK66" s="735" t="s">
        <v>398</v>
      </c>
      <c r="AL66" s="759"/>
      <c r="AM66" s="759"/>
      <c r="AN66" s="759"/>
      <c r="AO66" s="760"/>
      <c r="AP66" s="735" t="s">
        <v>399</v>
      </c>
      <c r="AQ66" s="736"/>
      <c r="AR66" s="736"/>
      <c r="AS66" s="736"/>
      <c r="AT66" s="737"/>
      <c r="AU66" s="735" t="s">
        <v>400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557</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558</v>
      </c>
      <c r="AQ68" s="884"/>
      <c r="AR68" s="884"/>
      <c r="AS68" s="884"/>
      <c r="AT68" s="884"/>
      <c r="AU68" s="884" t="s">
        <v>558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559</v>
      </c>
      <c r="C69" s="892"/>
      <c r="D69" s="892"/>
      <c r="E69" s="892"/>
      <c r="F69" s="892"/>
      <c r="G69" s="892"/>
      <c r="H69" s="892"/>
      <c r="I69" s="892"/>
      <c r="J69" s="892"/>
      <c r="K69" s="892"/>
      <c r="L69" s="892"/>
      <c r="M69" s="892"/>
      <c r="N69" s="892"/>
      <c r="O69" s="892"/>
      <c r="P69" s="893"/>
      <c r="Q69" s="894">
        <v>1734</v>
      </c>
      <c r="R69" s="849"/>
      <c r="S69" s="849"/>
      <c r="T69" s="849"/>
      <c r="U69" s="849"/>
      <c r="V69" s="849">
        <v>1730</v>
      </c>
      <c r="W69" s="849"/>
      <c r="X69" s="849"/>
      <c r="Y69" s="849"/>
      <c r="Z69" s="849"/>
      <c r="AA69" s="849">
        <v>4</v>
      </c>
      <c r="AB69" s="849"/>
      <c r="AC69" s="849"/>
      <c r="AD69" s="849"/>
      <c r="AE69" s="849"/>
      <c r="AF69" s="849">
        <v>4</v>
      </c>
      <c r="AG69" s="849"/>
      <c r="AH69" s="849"/>
      <c r="AI69" s="849"/>
      <c r="AJ69" s="849"/>
      <c r="AK69" s="849">
        <v>20</v>
      </c>
      <c r="AL69" s="849"/>
      <c r="AM69" s="849"/>
      <c r="AN69" s="849"/>
      <c r="AO69" s="849"/>
      <c r="AP69" s="849" t="s">
        <v>558</v>
      </c>
      <c r="AQ69" s="849"/>
      <c r="AR69" s="849"/>
      <c r="AS69" s="849"/>
      <c r="AT69" s="849"/>
      <c r="AU69" s="849" t="s">
        <v>558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560</v>
      </c>
      <c r="C70" s="892"/>
      <c r="D70" s="892"/>
      <c r="E70" s="892"/>
      <c r="F70" s="892"/>
      <c r="G70" s="892"/>
      <c r="H70" s="892"/>
      <c r="I70" s="892"/>
      <c r="J70" s="892"/>
      <c r="K70" s="892"/>
      <c r="L70" s="892"/>
      <c r="M70" s="892"/>
      <c r="N70" s="892"/>
      <c r="O70" s="892"/>
      <c r="P70" s="893"/>
      <c r="Q70" s="894">
        <v>277636</v>
      </c>
      <c r="R70" s="849"/>
      <c r="S70" s="849"/>
      <c r="T70" s="849"/>
      <c r="U70" s="849"/>
      <c r="V70" s="849">
        <v>266517</v>
      </c>
      <c r="W70" s="849"/>
      <c r="X70" s="849"/>
      <c r="Y70" s="849"/>
      <c r="Z70" s="849"/>
      <c r="AA70" s="849">
        <v>11120</v>
      </c>
      <c r="AB70" s="849"/>
      <c r="AC70" s="849"/>
      <c r="AD70" s="849"/>
      <c r="AE70" s="849"/>
      <c r="AF70" s="849">
        <v>11120</v>
      </c>
      <c r="AG70" s="849"/>
      <c r="AH70" s="849"/>
      <c r="AI70" s="849"/>
      <c r="AJ70" s="849"/>
      <c r="AK70" s="849">
        <v>1943</v>
      </c>
      <c r="AL70" s="849"/>
      <c r="AM70" s="849"/>
      <c r="AN70" s="849"/>
      <c r="AO70" s="849"/>
      <c r="AP70" s="849" t="s">
        <v>558</v>
      </c>
      <c r="AQ70" s="849"/>
      <c r="AR70" s="849"/>
      <c r="AS70" s="849"/>
      <c r="AT70" s="849"/>
      <c r="AU70" s="849" t="s">
        <v>558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401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AF68+AF69+AF70</f>
        <v>11624</v>
      </c>
      <c r="AG88" s="860"/>
      <c r="AH88" s="860"/>
      <c r="AI88" s="860"/>
      <c r="AJ88" s="860"/>
      <c r="AK88" s="857"/>
      <c r="AL88" s="857"/>
      <c r="AM88" s="857"/>
      <c r="AN88" s="857"/>
      <c r="AO88" s="857"/>
      <c r="AP88" s="860" t="s">
        <v>561</v>
      </c>
      <c r="AQ88" s="860"/>
      <c r="AR88" s="860"/>
      <c r="AS88" s="860"/>
      <c r="AT88" s="860"/>
      <c r="AU88" s="860" t="s">
        <v>562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402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CR7+CR8+CR9+CR10+CR11+CR12+CR13+CR14+CR15+CR16+CR17+CR18+CR19</f>
        <v>1333</v>
      </c>
      <c r="CS102" s="868"/>
      <c r="CT102" s="868"/>
      <c r="CU102" s="868"/>
      <c r="CV102" s="911"/>
      <c r="CW102" s="910">
        <f>CW9+CW10+CW16+CW18</f>
        <v>185</v>
      </c>
      <c r="CX102" s="868"/>
      <c r="CY102" s="868"/>
      <c r="CZ102" s="868"/>
      <c r="DA102" s="911"/>
      <c r="DB102" s="910">
        <f>DB11</f>
        <v>251</v>
      </c>
      <c r="DC102" s="868"/>
      <c r="DD102" s="868"/>
      <c r="DE102" s="868"/>
      <c r="DF102" s="911"/>
      <c r="DG102" s="910" t="s">
        <v>562</v>
      </c>
      <c r="DH102" s="868"/>
      <c r="DI102" s="868"/>
      <c r="DJ102" s="868"/>
      <c r="DK102" s="911"/>
      <c r="DL102" s="910" t="s">
        <v>562</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410</v>
      </c>
      <c r="AB109" s="913"/>
      <c r="AC109" s="913"/>
      <c r="AD109" s="913"/>
      <c r="AE109" s="914"/>
      <c r="AF109" s="912" t="s">
        <v>284</v>
      </c>
      <c r="AG109" s="913"/>
      <c r="AH109" s="913"/>
      <c r="AI109" s="913"/>
      <c r="AJ109" s="914"/>
      <c r="AK109" s="912" t="s">
        <v>283</v>
      </c>
      <c r="AL109" s="913"/>
      <c r="AM109" s="913"/>
      <c r="AN109" s="913"/>
      <c r="AO109" s="914"/>
      <c r="AP109" s="912" t="s">
        <v>411</v>
      </c>
      <c r="AQ109" s="913"/>
      <c r="AR109" s="913"/>
      <c r="AS109" s="913"/>
      <c r="AT109" s="915"/>
      <c r="AU109" s="934" t="s">
        <v>409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410</v>
      </c>
      <c r="BR109" s="913"/>
      <c r="BS109" s="913"/>
      <c r="BT109" s="913"/>
      <c r="BU109" s="914"/>
      <c r="BV109" s="912" t="s">
        <v>284</v>
      </c>
      <c r="BW109" s="913"/>
      <c r="BX109" s="913"/>
      <c r="BY109" s="913"/>
      <c r="BZ109" s="914"/>
      <c r="CA109" s="912" t="s">
        <v>283</v>
      </c>
      <c r="CB109" s="913"/>
      <c r="CC109" s="913"/>
      <c r="CD109" s="913"/>
      <c r="CE109" s="914"/>
      <c r="CF109" s="935" t="s">
        <v>411</v>
      </c>
      <c r="CG109" s="935"/>
      <c r="CH109" s="935"/>
      <c r="CI109" s="935"/>
      <c r="CJ109" s="935"/>
      <c r="CK109" s="912" t="s">
        <v>412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410</v>
      </c>
      <c r="DH109" s="913"/>
      <c r="DI109" s="913"/>
      <c r="DJ109" s="913"/>
      <c r="DK109" s="914"/>
      <c r="DL109" s="912" t="s">
        <v>284</v>
      </c>
      <c r="DM109" s="913"/>
      <c r="DN109" s="913"/>
      <c r="DO109" s="913"/>
      <c r="DP109" s="914"/>
      <c r="DQ109" s="912" t="s">
        <v>283</v>
      </c>
      <c r="DR109" s="913"/>
      <c r="DS109" s="913"/>
      <c r="DT109" s="913"/>
      <c r="DU109" s="914"/>
      <c r="DV109" s="912" t="s">
        <v>411</v>
      </c>
      <c r="DW109" s="913"/>
      <c r="DX109" s="913"/>
      <c r="DY109" s="913"/>
      <c r="DZ109" s="915"/>
    </row>
    <row r="110" spans="1:131" s="197" customFormat="1" ht="26.25" customHeight="1">
      <c r="A110" s="916" t="s">
        <v>413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25766311</v>
      </c>
      <c r="AB110" s="920"/>
      <c r="AC110" s="920"/>
      <c r="AD110" s="920"/>
      <c r="AE110" s="921"/>
      <c r="AF110" s="922">
        <v>26002857</v>
      </c>
      <c r="AG110" s="920"/>
      <c r="AH110" s="920"/>
      <c r="AI110" s="920"/>
      <c r="AJ110" s="921"/>
      <c r="AK110" s="922">
        <v>25215649</v>
      </c>
      <c r="AL110" s="920"/>
      <c r="AM110" s="920"/>
      <c r="AN110" s="920"/>
      <c r="AO110" s="921"/>
      <c r="AP110" s="923">
        <v>22.5</v>
      </c>
      <c r="AQ110" s="924"/>
      <c r="AR110" s="924"/>
      <c r="AS110" s="924"/>
      <c r="AT110" s="925"/>
      <c r="AU110" s="926" t="s">
        <v>61</v>
      </c>
      <c r="AV110" s="927"/>
      <c r="AW110" s="927"/>
      <c r="AX110" s="927"/>
      <c r="AY110" s="928"/>
      <c r="AZ110" s="970" t="s">
        <v>414</v>
      </c>
      <c r="BA110" s="917"/>
      <c r="BB110" s="917"/>
      <c r="BC110" s="917"/>
      <c r="BD110" s="917"/>
      <c r="BE110" s="917"/>
      <c r="BF110" s="917"/>
      <c r="BG110" s="917"/>
      <c r="BH110" s="917"/>
      <c r="BI110" s="917"/>
      <c r="BJ110" s="917"/>
      <c r="BK110" s="917"/>
      <c r="BL110" s="917"/>
      <c r="BM110" s="917"/>
      <c r="BN110" s="917"/>
      <c r="BO110" s="917"/>
      <c r="BP110" s="918"/>
      <c r="BQ110" s="956">
        <v>271053542</v>
      </c>
      <c r="BR110" s="957"/>
      <c r="BS110" s="957"/>
      <c r="BT110" s="957"/>
      <c r="BU110" s="957"/>
      <c r="BV110" s="957">
        <v>280358379</v>
      </c>
      <c r="BW110" s="957"/>
      <c r="BX110" s="957"/>
      <c r="BY110" s="957"/>
      <c r="BZ110" s="957"/>
      <c r="CA110" s="957">
        <v>280123635</v>
      </c>
      <c r="CB110" s="957"/>
      <c r="CC110" s="957"/>
      <c r="CD110" s="957"/>
      <c r="CE110" s="957"/>
      <c r="CF110" s="971">
        <v>249.4</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691820</v>
      </c>
      <c r="DH110" s="957"/>
      <c r="DI110" s="957"/>
      <c r="DJ110" s="957"/>
      <c r="DK110" s="957"/>
      <c r="DL110" s="957">
        <v>636015</v>
      </c>
      <c r="DM110" s="957"/>
      <c r="DN110" s="957"/>
      <c r="DO110" s="957"/>
      <c r="DP110" s="957"/>
      <c r="DQ110" s="957">
        <v>580210</v>
      </c>
      <c r="DR110" s="957"/>
      <c r="DS110" s="957"/>
      <c r="DT110" s="957"/>
      <c r="DU110" s="957"/>
      <c r="DV110" s="958">
        <v>0.5</v>
      </c>
      <c r="DW110" s="958"/>
      <c r="DX110" s="958"/>
      <c r="DY110" s="958"/>
      <c r="DZ110" s="959"/>
    </row>
    <row r="111" spans="1:131" s="197"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691820</v>
      </c>
      <c r="BR111" s="950"/>
      <c r="BS111" s="950"/>
      <c r="BT111" s="950"/>
      <c r="BU111" s="950"/>
      <c r="BV111" s="950">
        <v>636015</v>
      </c>
      <c r="BW111" s="950"/>
      <c r="BX111" s="950"/>
      <c r="BY111" s="950"/>
      <c r="BZ111" s="950"/>
      <c r="CA111" s="950">
        <v>580210</v>
      </c>
      <c r="CB111" s="950"/>
      <c r="CC111" s="950"/>
      <c r="CD111" s="950"/>
      <c r="CE111" s="950"/>
      <c r="CF111" s="944">
        <v>0.5</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420</v>
      </c>
      <c r="DH111" s="950"/>
      <c r="DI111" s="950"/>
      <c r="DJ111" s="950"/>
      <c r="DK111" s="950"/>
      <c r="DL111" s="950" t="s">
        <v>420</v>
      </c>
      <c r="DM111" s="950"/>
      <c r="DN111" s="950"/>
      <c r="DO111" s="950"/>
      <c r="DP111" s="950"/>
      <c r="DQ111" s="950" t="s">
        <v>420</v>
      </c>
      <c r="DR111" s="950"/>
      <c r="DS111" s="950"/>
      <c r="DT111" s="950"/>
      <c r="DU111" s="950"/>
      <c r="DV111" s="951" t="s">
        <v>420</v>
      </c>
      <c r="DW111" s="951"/>
      <c r="DX111" s="951"/>
      <c r="DY111" s="951"/>
      <c r="DZ111" s="952"/>
    </row>
    <row r="112" spans="1:131" s="197" customFormat="1" ht="26.25" customHeight="1">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423</v>
      </c>
      <c r="AB112" s="989"/>
      <c r="AC112" s="989"/>
      <c r="AD112" s="989"/>
      <c r="AE112" s="990"/>
      <c r="AF112" s="991" t="s">
        <v>423</v>
      </c>
      <c r="AG112" s="989"/>
      <c r="AH112" s="989"/>
      <c r="AI112" s="989"/>
      <c r="AJ112" s="990"/>
      <c r="AK112" s="991" t="s">
        <v>423</v>
      </c>
      <c r="AL112" s="989"/>
      <c r="AM112" s="989"/>
      <c r="AN112" s="989"/>
      <c r="AO112" s="990"/>
      <c r="AP112" s="992" t="s">
        <v>423</v>
      </c>
      <c r="AQ112" s="993"/>
      <c r="AR112" s="993"/>
      <c r="AS112" s="993"/>
      <c r="AT112" s="994"/>
      <c r="AU112" s="929"/>
      <c r="AV112" s="930"/>
      <c r="AW112" s="930"/>
      <c r="AX112" s="930"/>
      <c r="AY112" s="931"/>
      <c r="AZ112" s="979" t="s">
        <v>424</v>
      </c>
      <c r="BA112" s="980"/>
      <c r="BB112" s="980"/>
      <c r="BC112" s="980"/>
      <c r="BD112" s="980"/>
      <c r="BE112" s="980"/>
      <c r="BF112" s="980"/>
      <c r="BG112" s="980"/>
      <c r="BH112" s="980"/>
      <c r="BI112" s="980"/>
      <c r="BJ112" s="980"/>
      <c r="BK112" s="980"/>
      <c r="BL112" s="980"/>
      <c r="BM112" s="980"/>
      <c r="BN112" s="980"/>
      <c r="BO112" s="980"/>
      <c r="BP112" s="981"/>
      <c r="BQ112" s="949">
        <v>21101706</v>
      </c>
      <c r="BR112" s="950"/>
      <c r="BS112" s="950"/>
      <c r="BT112" s="950"/>
      <c r="BU112" s="950"/>
      <c r="BV112" s="950">
        <v>24947315</v>
      </c>
      <c r="BW112" s="950"/>
      <c r="BX112" s="950"/>
      <c r="BY112" s="950"/>
      <c r="BZ112" s="950"/>
      <c r="CA112" s="950">
        <v>24509111</v>
      </c>
      <c r="CB112" s="950"/>
      <c r="CC112" s="950"/>
      <c r="CD112" s="950"/>
      <c r="CE112" s="950"/>
      <c r="CF112" s="944">
        <v>21.8</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423</v>
      </c>
      <c r="DH112" s="950"/>
      <c r="DI112" s="950"/>
      <c r="DJ112" s="950"/>
      <c r="DK112" s="950"/>
      <c r="DL112" s="950" t="s">
        <v>423</v>
      </c>
      <c r="DM112" s="950"/>
      <c r="DN112" s="950"/>
      <c r="DO112" s="950"/>
      <c r="DP112" s="950"/>
      <c r="DQ112" s="950" t="s">
        <v>423</v>
      </c>
      <c r="DR112" s="950"/>
      <c r="DS112" s="950"/>
      <c r="DT112" s="950"/>
      <c r="DU112" s="950"/>
      <c r="DV112" s="951" t="s">
        <v>423</v>
      </c>
      <c r="DW112" s="951"/>
      <c r="DX112" s="951"/>
      <c r="DY112" s="951"/>
      <c r="DZ112" s="952"/>
    </row>
    <row r="113" spans="1:130" s="197"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1399903</v>
      </c>
      <c r="AB113" s="964"/>
      <c r="AC113" s="964"/>
      <c r="AD113" s="964"/>
      <c r="AE113" s="965"/>
      <c r="AF113" s="966">
        <v>1595733</v>
      </c>
      <c r="AG113" s="964"/>
      <c r="AH113" s="964"/>
      <c r="AI113" s="964"/>
      <c r="AJ113" s="965"/>
      <c r="AK113" s="966">
        <v>1662915</v>
      </c>
      <c r="AL113" s="964"/>
      <c r="AM113" s="964"/>
      <c r="AN113" s="964"/>
      <c r="AO113" s="965"/>
      <c r="AP113" s="967">
        <v>1.5</v>
      </c>
      <c r="AQ113" s="968"/>
      <c r="AR113" s="968"/>
      <c r="AS113" s="968"/>
      <c r="AT113" s="969"/>
      <c r="AU113" s="929"/>
      <c r="AV113" s="930"/>
      <c r="AW113" s="930"/>
      <c r="AX113" s="930"/>
      <c r="AY113" s="931"/>
      <c r="AZ113" s="979" t="s">
        <v>427</v>
      </c>
      <c r="BA113" s="980"/>
      <c r="BB113" s="980"/>
      <c r="BC113" s="980"/>
      <c r="BD113" s="980"/>
      <c r="BE113" s="980"/>
      <c r="BF113" s="980"/>
      <c r="BG113" s="980"/>
      <c r="BH113" s="980"/>
      <c r="BI113" s="980"/>
      <c r="BJ113" s="980"/>
      <c r="BK113" s="980"/>
      <c r="BL113" s="980"/>
      <c r="BM113" s="980"/>
      <c r="BN113" s="980"/>
      <c r="BO113" s="980"/>
      <c r="BP113" s="981"/>
      <c r="BQ113" s="949" t="s">
        <v>423</v>
      </c>
      <c r="BR113" s="950"/>
      <c r="BS113" s="950"/>
      <c r="BT113" s="950"/>
      <c r="BU113" s="950"/>
      <c r="BV113" s="950" t="s">
        <v>423</v>
      </c>
      <c r="BW113" s="950"/>
      <c r="BX113" s="950"/>
      <c r="BY113" s="950"/>
      <c r="BZ113" s="950"/>
      <c r="CA113" s="950" t="s">
        <v>423</v>
      </c>
      <c r="CB113" s="950"/>
      <c r="CC113" s="950"/>
      <c r="CD113" s="950"/>
      <c r="CE113" s="950"/>
      <c r="CF113" s="944" t="s">
        <v>423</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423</v>
      </c>
      <c r="DH113" s="989"/>
      <c r="DI113" s="989"/>
      <c r="DJ113" s="989"/>
      <c r="DK113" s="990"/>
      <c r="DL113" s="991" t="s">
        <v>423</v>
      </c>
      <c r="DM113" s="989"/>
      <c r="DN113" s="989"/>
      <c r="DO113" s="989"/>
      <c r="DP113" s="990"/>
      <c r="DQ113" s="991" t="s">
        <v>423</v>
      </c>
      <c r="DR113" s="989"/>
      <c r="DS113" s="989"/>
      <c r="DT113" s="989"/>
      <c r="DU113" s="990"/>
      <c r="DV113" s="992" t="s">
        <v>423</v>
      </c>
      <c r="DW113" s="993"/>
      <c r="DX113" s="993"/>
      <c r="DY113" s="993"/>
      <c r="DZ113" s="994"/>
    </row>
    <row r="114" spans="1:130" s="197"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423</v>
      </c>
      <c r="AB114" s="989"/>
      <c r="AC114" s="989"/>
      <c r="AD114" s="989"/>
      <c r="AE114" s="990"/>
      <c r="AF114" s="991" t="s">
        <v>423</v>
      </c>
      <c r="AG114" s="989"/>
      <c r="AH114" s="989"/>
      <c r="AI114" s="989"/>
      <c r="AJ114" s="990"/>
      <c r="AK114" s="991" t="s">
        <v>423</v>
      </c>
      <c r="AL114" s="989"/>
      <c r="AM114" s="989"/>
      <c r="AN114" s="989"/>
      <c r="AO114" s="990"/>
      <c r="AP114" s="992" t="s">
        <v>423</v>
      </c>
      <c r="AQ114" s="993"/>
      <c r="AR114" s="993"/>
      <c r="AS114" s="993"/>
      <c r="AT114" s="994"/>
      <c r="AU114" s="929"/>
      <c r="AV114" s="930"/>
      <c r="AW114" s="930"/>
      <c r="AX114" s="930"/>
      <c r="AY114" s="931"/>
      <c r="AZ114" s="979" t="s">
        <v>430</v>
      </c>
      <c r="BA114" s="980"/>
      <c r="BB114" s="980"/>
      <c r="BC114" s="980"/>
      <c r="BD114" s="980"/>
      <c r="BE114" s="980"/>
      <c r="BF114" s="980"/>
      <c r="BG114" s="980"/>
      <c r="BH114" s="980"/>
      <c r="BI114" s="980"/>
      <c r="BJ114" s="980"/>
      <c r="BK114" s="980"/>
      <c r="BL114" s="980"/>
      <c r="BM114" s="980"/>
      <c r="BN114" s="980"/>
      <c r="BO114" s="980"/>
      <c r="BP114" s="981"/>
      <c r="BQ114" s="949">
        <v>35191412</v>
      </c>
      <c r="BR114" s="950"/>
      <c r="BS114" s="950"/>
      <c r="BT114" s="950"/>
      <c r="BU114" s="950"/>
      <c r="BV114" s="950">
        <v>33265752</v>
      </c>
      <c r="BW114" s="950"/>
      <c r="BX114" s="950"/>
      <c r="BY114" s="950"/>
      <c r="BZ114" s="950"/>
      <c r="CA114" s="950">
        <v>33940838</v>
      </c>
      <c r="CB114" s="950"/>
      <c r="CC114" s="950"/>
      <c r="CD114" s="950"/>
      <c r="CE114" s="950"/>
      <c r="CF114" s="944">
        <v>30.2</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423</v>
      </c>
      <c r="DH114" s="989"/>
      <c r="DI114" s="989"/>
      <c r="DJ114" s="989"/>
      <c r="DK114" s="990"/>
      <c r="DL114" s="991" t="s">
        <v>423</v>
      </c>
      <c r="DM114" s="989"/>
      <c r="DN114" s="989"/>
      <c r="DO114" s="989"/>
      <c r="DP114" s="990"/>
      <c r="DQ114" s="991" t="s">
        <v>423</v>
      </c>
      <c r="DR114" s="989"/>
      <c r="DS114" s="989"/>
      <c r="DT114" s="989"/>
      <c r="DU114" s="990"/>
      <c r="DV114" s="992" t="s">
        <v>423</v>
      </c>
      <c r="DW114" s="993"/>
      <c r="DX114" s="993"/>
      <c r="DY114" s="993"/>
      <c r="DZ114" s="994"/>
    </row>
    <row r="115" spans="1:130" s="197"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59860</v>
      </c>
      <c r="AB115" s="964"/>
      <c r="AC115" s="964"/>
      <c r="AD115" s="964"/>
      <c r="AE115" s="965"/>
      <c r="AF115" s="966">
        <v>66065</v>
      </c>
      <c r="AG115" s="964"/>
      <c r="AH115" s="964"/>
      <c r="AI115" s="964"/>
      <c r="AJ115" s="965"/>
      <c r="AK115" s="966">
        <v>67324</v>
      </c>
      <c r="AL115" s="964"/>
      <c r="AM115" s="964"/>
      <c r="AN115" s="964"/>
      <c r="AO115" s="965"/>
      <c r="AP115" s="967">
        <v>0.1</v>
      </c>
      <c r="AQ115" s="968"/>
      <c r="AR115" s="968"/>
      <c r="AS115" s="968"/>
      <c r="AT115" s="969"/>
      <c r="AU115" s="929"/>
      <c r="AV115" s="930"/>
      <c r="AW115" s="930"/>
      <c r="AX115" s="930"/>
      <c r="AY115" s="931"/>
      <c r="AZ115" s="979" t="s">
        <v>433</v>
      </c>
      <c r="BA115" s="980"/>
      <c r="BB115" s="980"/>
      <c r="BC115" s="980"/>
      <c r="BD115" s="980"/>
      <c r="BE115" s="980"/>
      <c r="BF115" s="980"/>
      <c r="BG115" s="980"/>
      <c r="BH115" s="980"/>
      <c r="BI115" s="980"/>
      <c r="BJ115" s="980"/>
      <c r="BK115" s="980"/>
      <c r="BL115" s="980"/>
      <c r="BM115" s="980"/>
      <c r="BN115" s="980"/>
      <c r="BO115" s="980"/>
      <c r="BP115" s="981"/>
      <c r="BQ115" s="949">
        <v>2067257</v>
      </c>
      <c r="BR115" s="950"/>
      <c r="BS115" s="950"/>
      <c r="BT115" s="950"/>
      <c r="BU115" s="950"/>
      <c r="BV115" s="950">
        <v>285373</v>
      </c>
      <c r="BW115" s="950"/>
      <c r="BX115" s="950"/>
      <c r="BY115" s="950"/>
      <c r="BZ115" s="950"/>
      <c r="CA115" s="950">
        <v>289577</v>
      </c>
      <c r="CB115" s="950"/>
      <c r="CC115" s="950"/>
      <c r="CD115" s="950"/>
      <c r="CE115" s="950"/>
      <c r="CF115" s="944">
        <v>0.3</v>
      </c>
      <c r="CG115" s="945"/>
      <c r="CH115" s="945"/>
      <c r="CI115" s="945"/>
      <c r="CJ115" s="945"/>
      <c r="CK115" s="975"/>
      <c r="CL115" s="976"/>
      <c r="CM115" s="979"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423</v>
      </c>
      <c r="DH115" s="989"/>
      <c r="DI115" s="989"/>
      <c r="DJ115" s="989"/>
      <c r="DK115" s="990"/>
      <c r="DL115" s="991" t="s">
        <v>423</v>
      </c>
      <c r="DM115" s="989"/>
      <c r="DN115" s="989"/>
      <c r="DO115" s="989"/>
      <c r="DP115" s="990"/>
      <c r="DQ115" s="991" t="s">
        <v>423</v>
      </c>
      <c r="DR115" s="989"/>
      <c r="DS115" s="989"/>
      <c r="DT115" s="989"/>
      <c r="DU115" s="990"/>
      <c r="DV115" s="992" t="s">
        <v>423</v>
      </c>
      <c r="DW115" s="993"/>
      <c r="DX115" s="993"/>
      <c r="DY115" s="993"/>
      <c r="DZ115" s="994"/>
    </row>
    <row r="116" spans="1:130" s="197" customFormat="1" ht="26.25" customHeight="1">
      <c r="A116" s="986"/>
      <c r="B116" s="987"/>
      <c r="C116" s="1001" t="s">
        <v>435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423</v>
      </c>
      <c r="AB116" s="989"/>
      <c r="AC116" s="989"/>
      <c r="AD116" s="989"/>
      <c r="AE116" s="990"/>
      <c r="AF116" s="991" t="s">
        <v>423</v>
      </c>
      <c r="AG116" s="989"/>
      <c r="AH116" s="989"/>
      <c r="AI116" s="989"/>
      <c r="AJ116" s="990"/>
      <c r="AK116" s="991" t="s">
        <v>423</v>
      </c>
      <c r="AL116" s="989"/>
      <c r="AM116" s="989"/>
      <c r="AN116" s="989"/>
      <c r="AO116" s="990"/>
      <c r="AP116" s="992" t="s">
        <v>423</v>
      </c>
      <c r="AQ116" s="993"/>
      <c r="AR116" s="993"/>
      <c r="AS116" s="993"/>
      <c r="AT116" s="994"/>
      <c r="AU116" s="929"/>
      <c r="AV116" s="930"/>
      <c r="AW116" s="930"/>
      <c r="AX116" s="930"/>
      <c r="AY116" s="931"/>
      <c r="AZ116" s="979" t="s">
        <v>436</v>
      </c>
      <c r="BA116" s="980"/>
      <c r="BB116" s="980"/>
      <c r="BC116" s="980"/>
      <c r="BD116" s="980"/>
      <c r="BE116" s="980"/>
      <c r="BF116" s="980"/>
      <c r="BG116" s="980"/>
      <c r="BH116" s="980"/>
      <c r="BI116" s="980"/>
      <c r="BJ116" s="980"/>
      <c r="BK116" s="980"/>
      <c r="BL116" s="980"/>
      <c r="BM116" s="980"/>
      <c r="BN116" s="980"/>
      <c r="BO116" s="980"/>
      <c r="BP116" s="981"/>
      <c r="BQ116" s="949" t="s">
        <v>423</v>
      </c>
      <c r="BR116" s="950"/>
      <c r="BS116" s="950"/>
      <c r="BT116" s="950"/>
      <c r="BU116" s="950"/>
      <c r="BV116" s="950" t="s">
        <v>423</v>
      </c>
      <c r="BW116" s="950"/>
      <c r="BX116" s="950"/>
      <c r="BY116" s="950"/>
      <c r="BZ116" s="950"/>
      <c r="CA116" s="950" t="s">
        <v>423</v>
      </c>
      <c r="CB116" s="950"/>
      <c r="CC116" s="950"/>
      <c r="CD116" s="950"/>
      <c r="CE116" s="950"/>
      <c r="CF116" s="944" t="s">
        <v>423</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423</v>
      </c>
      <c r="DH116" s="989"/>
      <c r="DI116" s="989"/>
      <c r="DJ116" s="989"/>
      <c r="DK116" s="990"/>
      <c r="DL116" s="991" t="s">
        <v>423</v>
      </c>
      <c r="DM116" s="989"/>
      <c r="DN116" s="989"/>
      <c r="DO116" s="989"/>
      <c r="DP116" s="990"/>
      <c r="DQ116" s="991" t="s">
        <v>423</v>
      </c>
      <c r="DR116" s="989"/>
      <c r="DS116" s="989"/>
      <c r="DT116" s="989"/>
      <c r="DU116" s="990"/>
      <c r="DV116" s="992" t="s">
        <v>423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438</v>
      </c>
      <c r="Z117" s="914"/>
      <c r="AA117" s="1026">
        <v>27226074</v>
      </c>
      <c r="AB117" s="996"/>
      <c r="AC117" s="996"/>
      <c r="AD117" s="996"/>
      <c r="AE117" s="997"/>
      <c r="AF117" s="995">
        <v>27664655</v>
      </c>
      <c r="AG117" s="996"/>
      <c r="AH117" s="996"/>
      <c r="AI117" s="996"/>
      <c r="AJ117" s="997"/>
      <c r="AK117" s="995">
        <v>26945888</v>
      </c>
      <c r="AL117" s="996"/>
      <c r="AM117" s="996"/>
      <c r="AN117" s="996"/>
      <c r="AO117" s="997"/>
      <c r="AP117" s="998"/>
      <c r="AQ117" s="999"/>
      <c r="AR117" s="999"/>
      <c r="AS117" s="999"/>
      <c r="AT117" s="1000"/>
      <c r="AU117" s="929"/>
      <c r="AV117" s="930"/>
      <c r="AW117" s="930"/>
      <c r="AX117" s="930"/>
      <c r="AY117" s="931"/>
      <c r="AZ117" s="1025" t="s">
        <v>439</v>
      </c>
      <c r="BA117" s="1001"/>
      <c r="BB117" s="1001"/>
      <c r="BC117" s="1001"/>
      <c r="BD117" s="1001"/>
      <c r="BE117" s="1001"/>
      <c r="BF117" s="1001"/>
      <c r="BG117" s="1001"/>
      <c r="BH117" s="1001"/>
      <c r="BI117" s="1001"/>
      <c r="BJ117" s="1001"/>
      <c r="BK117" s="1001"/>
      <c r="BL117" s="1001"/>
      <c r="BM117" s="1001"/>
      <c r="BN117" s="1001"/>
      <c r="BO117" s="1001"/>
      <c r="BP117" s="1002"/>
      <c r="BQ117" s="1015" t="s">
        <v>440</v>
      </c>
      <c r="BR117" s="1016"/>
      <c r="BS117" s="1016"/>
      <c r="BT117" s="1016"/>
      <c r="BU117" s="1016"/>
      <c r="BV117" s="1016" t="s">
        <v>440</v>
      </c>
      <c r="BW117" s="1016"/>
      <c r="BX117" s="1016"/>
      <c r="BY117" s="1016"/>
      <c r="BZ117" s="1016"/>
      <c r="CA117" s="1016" t="s">
        <v>440</v>
      </c>
      <c r="CB117" s="1016"/>
      <c r="CC117" s="1016"/>
      <c r="CD117" s="1016"/>
      <c r="CE117" s="1016"/>
      <c r="CF117" s="944" t="s">
        <v>440</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440</v>
      </c>
      <c r="DH117" s="989"/>
      <c r="DI117" s="989"/>
      <c r="DJ117" s="989"/>
      <c r="DK117" s="990"/>
      <c r="DL117" s="991" t="s">
        <v>440</v>
      </c>
      <c r="DM117" s="989"/>
      <c r="DN117" s="989"/>
      <c r="DO117" s="989"/>
      <c r="DP117" s="990"/>
      <c r="DQ117" s="991" t="s">
        <v>440</v>
      </c>
      <c r="DR117" s="989"/>
      <c r="DS117" s="989"/>
      <c r="DT117" s="989"/>
      <c r="DU117" s="990"/>
      <c r="DV117" s="992" t="s">
        <v>440</v>
      </c>
      <c r="DW117" s="993"/>
      <c r="DX117" s="993"/>
      <c r="DY117" s="993"/>
      <c r="DZ117" s="994"/>
    </row>
    <row r="118" spans="1:130" s="197" customFormat="1" ht="26.25" customHeight="1">
      <c r="A118" s="934" t="s">
        <v>412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410</v>
      </c>
      <c r="AB118" s="913"/>
      <c r="AC118" s="913"/>
      <c r="AD118" s="913"/>
      <c r="AE118" s="914"/>
      <c r="AF118" s="912" t="s">
        <v>284</v>
      </c>
      <c r="AG118" s="913"/>
      <c r="AH118" s="913"/>
      <c r="AI118" s="913"/>
      <c r="AJ118" s="914"/>
      <c r="AK118" s="912" t="s">
        <v>283</v>
      </c>
      <c r="AL118" s="913"/>
      <c r="AM118" s="913"/>
      <c r="AN118" s="913"/>
      <c r="AO118" s="914"/>
      <c r="AP118" s="1020" t="s">
        <v>411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442</v>
      </c>
      <c r="BP118" s="1024"/>
      <c r="BQ118" s="1015">
        <v>330105737</v>
      </c>
      <c r="BR118" s="1016"/>
      <c r="BS118" s="1016"/>
      <c r="BT118" s="1016"/>
      <c r="BU118" s="1016"/>
      <c r="BV118" s="1016">
        <v>339492834</v>
      </c>
      <c r="BW118" s="1016"/>
      <c r="BX118" s="1016"/>
      <c r="BY118" s="1016"/>
      <c r="BZ118" s="1016"/>
      <c r="CA118" s="1016">
        <v>339443371</v>
      </c>
      <c r="CB118" s="1016"/>
      <c r="CC118" s="1016"/>
      <c r="CD118" s="1016"/>
      <c r="CE118" s="1016"/>
      <c r="CF118" s="1017"/>
      <c r="CG118" s="1018"/>
      <c r="CH118" s="1018"/>
      <c r="CI118" s="1018"/>
      <c r="CJ118" s="1019"/>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440</v>
      </c>
      <c r="DH118" s="989"/>
      <c r="DI118" s="989"/>
      <c r="DJ118" s="989"/>
      <c r="DK118" s="990"/>
      <c r="DL118" s="991" t="s">
        <v>440</v>
      </c>
      <c r="DM118" s="989"/>
      <c r="DN118" s="989"/>
      <c r="DO118" s="989"/>
      <c r="DP118" s="990"/>
      <c r="DQ118" s="991" t="s">
        <v>440</v>
      </c>
      <c r="DR118" s="989"/>
      <c r="DS118" s="989"/>
      <c r="DT118" s="989"/>
      <c r="DU118" s="990"/>
      <c r="DV118" s="992" t="s">
        <v>440</v>
      </c>
      <c r="DW118" s="993"/>
      <c r="DX118" s="993"/>
      <c r="DY118" s="993"/>
      <c r="DZ118" s="994"/>
    </row>
    <row r="119" spans="1:130" s="197" customFormat="1" ht="26.25" customHeight="1">
      <c r="A119" s="1004"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55805</v>
      </c>
      <c r="AB119" s="920"/>
      <c r="AC119" s="920"/>
      <c r="AD119" s="920"/>
      <c r="AE119" s="921"/>
      <c r="AF119" s="922">
        <v>55805</v>
      </c>
      <c r="AG119" s="920"/>
      <c r="AH119" s="920"/>
      <c r="AI119" s="920"/>
      <c r="AJ119" s="921"/>
      <c r="AK119" s="922">
        <v>55805</v>
      </c>
      <c r="AL119" s="920"/>
      <c r="AM119" s="920"/>
      <c r="AN119" s="920"/>
      <c r="AO119" s="921"/>
      <c r="AP119" s="923">
        <v>0</v>
      </c>
      <c r="AQ119" s="924"/>
      <c r="AR119" s="924"/>
      <c r="AS119" s="924"/>
      <c r="AT119" s="925"/>
      <c r="AU119" s="1007" t="s">
        <v>444</v>
      </c>
      <c r="AV119" s="1008"/>
      <c r="AW119" s="1008"/>
      <c r="AX119" s="1008"/>
      <c r="AY119" s="1009"/>
      <c r="AZ119" s="970" t="s">
        <v>445</v>
      </c>
      <c r="BA119" s="917"/>
      <c r="BB119" s="917"/>
      <c r="BC119" s="917"/>
      <c r="BD119" s="917"/>
      <c r="BE119" s="917"/>
      <c r="BF119" s="917"/>
      <c r="BG119" s="917"/>
      <c r="BH119" s="917"/>
      <c r="BI119" s="917"/>
      <c r="BJ119" s="917"/>
      <c r="BK119" s="917"/>
      <c r="BL119" s="917"/>
      <c r="BM119" s="917"/>
      <c r="BN119" s="917"/>
      <c r="BO119" s="917"/>
      <c r="BP119" s="918"/>
      <c r="BQ119" s="956">
        <v>47606603</v>
      </c>
      <c r="BR119" s="957"/>
      <c r="BS119" s="957"/>
      <c r="BT119" s="957"/>
      <c r="BU119" s="957"/>
      <c r="BV119" s="957">
        <v>50920189</v>
      </c>
      <c r="BW119" s="957"/>
      <c r="BX119" s="957"/>
      <c r="BY119" s="957"/>
      <c r="BZ119" s="957"/>
      <c r="CA119" s="957">
        <v>49710017</v>
      </c>
      <c r="CB119" s="957"/>
      <c r="CC119" s="957"/>
      <c r="CD119" s="957"/>
      <c r="CE119" s="957"/>
      <c r="CF119" s="971">
        <v>44.3</v>
      </c>
      <c r="CG119" s="972"/>
      <c r="CH119" s="972"/>
      <c r="CI119" s="972"/>
      <c r="CJ119" s="972"/>
      <c r="CK119" s="977"/>
      <c r="CL119" s="978"/>
      <c r="CM119" s="1034" t="s">
        <v>446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440</v>
      </c>
      <c r="DH119" s="1028"/>
      <c r="DI119" s="1028"/>
      <c r="DJ119" s="1028"/>
      <c r="DK119" s="1029"/>
      <c r="DL119" s="1030" t="s">
        <v>440</v>
      </c>
      <c r="DM119" s="1028"/>
      <c r="DN119" s="1028"/>
      <c r="DO119" s="1028"/>
      <c r="DP119" s="1029"/>
      <c r="DQ119" s="1030" t="s">
        <v>440</v>
      </c>
      <c r="DR119" s="1028"/>
      <c r="DS119" s="1028"/>
      <c r="DT119" s="1028"/>
      <c r="DU119" s="1029"/>
      <c r="DV119" s="1031" t="s">
        <v>440</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440</v>
      </c>
      <c r="AB120" s="989"/>
      <c r="AC120" s="989"/>
      <c r="AD120" s="989"/>
      <c r="AE120" s="990"/>
      <c r="AF120" s="991" t="s">
        <v>440</v>
      </c>
      <c r="AG120" s="989"/>
      <c r="AH120" s="989"/>
      <c r="AI120" s="989"/>
      <c r="AJ120" s="990"/>
      <c r="AK120" s="991" t="s">
        <v>440</v>
      </c>
      <c r="AL120" s="989"/>
      <c r="AM120" s="989"/>
      <c r="AN120" s="989"/>
      <c r="AO120" s="990"/>
      <c r="AP120" s="992" t="s">
        <v>440</v>
      </c>
      <c r="AQ120" s="993"/>
      <c r="AR120" s="993"/>
      <c r="AS120" s="993"/>
      <c r="AT120" s="994"/>
      <c r="AU120" s="1010"/>
      <c r="AV120" s="1011"/>
      <c r="AW120" s="1011"/>
      <c r="AX120" s="1011"/>
      <c r="AY120" s="1012"/>
      <c r="AZ120" s="979" t="s">
        <v>447</v>
      </c>
      <c r="BA120" s="980"/>
      <c r="BB120" s="980"/>
      <c r="BC120" s="980"/>
      <c r="BD120" s="980"/>
      <c r="BE120" s="980"/>
      <c r="BF120" s="980"/>
      <c r="BG120" s="980"/>
      <c r="BH120" s="980"/>
      <c r="BI120" s="980"/>
      <c r="BJ120" s="980"/>
      <c r="BK120" s="980"/>
      <c r="BL120" s="980"/>
      <c r="BM120" s="980"/>
      <c r="BN120" s="980"/>
      <c r="BO120" s="980"/>
      <c r="BP120" s="981"/>
      <c r="BQ120" s="949">
        <v>57667143</v>
      </c>
      <c r="BR120" s="950"/>
      <c r="BS120" s="950"/>
      <c r="BT120" s="950"/>
      <c r="BU120" s="950"/>
      <c r="BV120" s="950">
        <v>57827621</v>
      </c>
      <c r="BW120" s="950"/>
      <c r="BX120" s="950"/>
      <c r="BY120" s="950"/>
      <c r="BZ120" s="950"/>
      <c r="CA120" s="950">
        <v>58597215</v>
      </c>
      <c r="CB120" s="950"/>
      <c r="CC120" s="950"/>
      <c r="CD120" s="950"/>
      <c r="CE120" s="950"/>
      <c r="CF120" s="944">
        <v>52.2</v>
      </c>
      <c r="CG120" s="945"/>
      <c r="CH120" s="945"/>
      <c r="CI120" s="945"/>
      <c r="CJ120" s="945"/>
      <c r="CK120" s="1043" t="s">
        <v>448</v>
      </c>
      <c r="CL120" s="1044"/>
      <c r="CM120" s="1044"/>
      <c r="CN120" s="1044"/>
      <c r="CO120" s="1045"/>
      <c r="CP120" s="1051" t="s">
        <v>449</v>
      </c>
      <c r="CQ120" s="1052"/>
      <c r="CR120" s="1052"/>
      <c r="CS120" s="1052"/>
      <c r="CT120" s="1052"/>
      <c r="CU120" s="1052"/>
      <c r="CV120" s="1052"/>
      <c r="CW120" s="1052"/>
      <c r="CX120" s="1052"/>
      <c r="CY120" s="1052"/>
      <c r="CZ120" s="1052"/>
      <c r="DA120" s="1052"/>
      <c r="DB120" s="1052"/>
      <c r="DC120" s="1052"/>
      <c r="DD120" s="1052"/>
      <c r="DE120" s="1052"/>
      <c r="DF120" s="1053"/>
      <c r="DG120" s="956">
        <v>7339822</v>
      </c>
      <c r="DH120" s="957"/>
      <c r="DI120" s="957"/>
      <c r="DJ120" s="957"/>
      <c r="DK120" s="957"/>
      <c r="DL120" s="957">
        <v>11572154</v>
      </c>
      <c r="DM120" s="957"/>
      <c r="DN120" s="957"/>
      <c r="DO120" s="957"/>
      <c r="DP120" s="957"/>
      <c r="DQ120" s="957">
        <v>11294677</v>
      </c>
      <c r="DR120" s="957"/>
      <c r="DS120" s="957"/>
      <c r="DT120" s="957"/>
      <c r="DU120" s="957"/>
      <c r="DV120" s="958">
        <v>10.1</v>
      </c>
      <c r="DW120" s="958"/>
      <c r="DX120" s="958"/>
      <c r="DY120" s="958"/>
      <c r="DZ120" s="959"/>
    </row>
    <row r="121" spans="1:130" s="197" customFormat="1" ht="26.25" customHeight="1">
      <c r="A121" s="1005"/>
      <c r="B121" s="976"/>
      <c r="C121" s="1040" t="s">
        <v>450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440</v>
      </c>
      <c r="AB121" s="989"/>
      <c r="AC121" s="989"/>
      <c r="AD121" s="989"/>
      <c r="AE121" s="990"/>
      <c r="AF121" s="991" t="s">
        <v>440</v>
      </c>
      <c r="AG121" s="989"/>
      <c r="AH121" s="989"/>
      <c r="AI121" s="989"/>
      <c r="AJ121" s="990"/>
      <c r="AK121" s="991" t="s">
        <v>440</v>
      </c>
      <c r="AL121" s="989"/>
      <c r="AM121" s="989"/>
      <c r="AN121" s="989"/>
      <c r="AO121" s="990"/>
      <c r="AP121" s="992" t="s">
        <v>440</v>
      </c>
      <c r="AQ121" s="993"/>
      <c r="AR121" s="993"/>
      <c r="AS121" s="993"/>
      <c r="AT121" s="994"/>
      <c r="AU121" s="1010"/>
      <c r="AV121" s="1011"/>
      <c r="AW121" s="1011"/>
      <c r="AX121" s="1011"/>
      <c r="AY121" s="1012"/>
      <c r="AZ121" s="1025" t="s">
        <v>451</v>
      </c>
      <c r="BA121" s="1001"/>
      <c r="BB121" s="1001"/>
      <c r="BC121" s="1001"/>
      <c r="BD121" s="1001"/>
      <c r="BE121" s="1001"/>
      <c r="BF121" s="1001"/>
      <c r="BG121" s="1001"/>
      <c r="BH121" s="1001"/>
      <c r="BI121" s="1001"/>
      <c r="BJ121" s="1001"/>
      <c r="BK121" s="1001"/>
      <c r="BL121" s="1001"/>
      <c r="BM121" s="1001"/>
      <c r="BN121" s="1001"/>
      <c r="BO121" s="1001"/>
      <c r="BP121" s="1002"/>
      <c r="BQ121" s="1015">
        <v>199338569</v>
      </c>
      <c r="BR121" s="1016"/>
      <c r="BS121" s="1016"/>
      <c r="BT121" s="1016"/>
      <c r="BU121" s="1016"/>
      <c r="BV121" s="1016">
        <v>201802040</v>
      </c>
      <c r="BW121" s="1016"/>
      <c r="BX121" s="1016"/>
      <c r="BY121" s="1016"/>
      <c r="BZ121" s="1016"/>
      <c r="CA121" s="1016">
        <v>203650115</v>
      </c>
      <c r="CB121" s="1016"/>
      <c r="CC121" s="1016"/>
      <c r="CD121" s="1016"/>
      <c r="CE121" s="1016"/>
      <c r="CF121" s="1054">
        <v>181.3</v>
      </c>
      <c r="CG121" s="1055"/>
      <c r="CH121" s="1055"/>
      <c r="CI121" s="1055"/>
      <c r="CJ121" s="1055"/>
      <c r="CK121" s="1046"/>
      <c r="CL121" s="1047"/>
      <c r="CM121" s="1047"/>
      <c r="CN121" s="1047"/>
      <c r="CO121" s="1048"/>
      <c r="CP121" s="1037" t="s">
        <v>452</v>
      </c>
      <c r="CQ121" s="1038"/>
      <c r="CR121" s="1038"/>
      <c r="CS121" s="1038"/>
      <c r="CT121" s="1038"/>
      <c r="CU121" s="1038"/>
      <c r="CV121" s="1038"/>
      <c r="CW121" s="1038"/>
      <c r="CX121" s="1038"/>
      <c r="CY121" s="1038"/>
      <c r="CZ121" s="1038"/>
      <c r="DA121" s="1038"/>
      <c r="DB121" s="1038"/>
      <c r="DC121" s="1038"/>
      <c r="DD121" s="1038"/>
      <c r="DE121" s="1038"/>
      <c r="DF121" s="1039"/>
      <c r="DG121" s="949">
        <v>10850613</v>
      </c>
      <c r="DH121" s="950"/>
      <c r="DI121" s="950"/>
      <c r="DJ121" s="950"/>
      <c r="DK121" s="950"/>
      <c r="DL121" s="950">
        <v>10279818</v>
      </c>
      <c r="DM121" s="950"/>
      <c r="DN121" s="950"/>
      <c r="DO121" s="950"/>
      <c r="DP121" s="950"/>
      <c r="DQ121" s="950">
        <v>9506988</v>
      </c>
      <c r="DR121" s="950"/>
      <c r="DS121" s="950"/>
      <c r="DT121" s="950"/>
      <c r="DU121" s="950"/>
      <c r="DV121" s="951">
        <v>8.5</v>
      </c>
      <c r="DW121" s="951"/>
      <c r="DX121" s="951"/>
      <c r="DY121" s="951"/>
      <c r="DZ121" s="952"/>
    </row>
    <row r="122" spans="1:130" s="197" customFormat="1" ht="26.25" customHeight="1">
      <c r="A122" s="1005"/>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440</v>
      </c>
      <c r="AB122" s="989"/>
      <c r="AC122" s="989"/>
      <c r="AD122" s="989"/>
      <c r="AE122" s="990"/>
      <c r="AF122" s="991" t="s">
        <v>440</v>
      </c>
      <c r="AG122" s="989"/>
      <c r="AH122" s="989"/>
      <c r="AI122" s="989"/>
      <c r="AJ122" s="990"/>
      <c r="AK122" s="991" t="s">
        <v>440</v>
      </c>
      <c r="AL122" s="989"/>
      <c r="AM122" s="989"/>
      <c r="AN122" s="989"/>
      <c r="AO122" s="990"/>
      <c r="AP122" s="992" t="s">
        <v>440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453</v>
      </c>
      <c r="BP122" s="1024"/>
      <c r="BQ122" s="1064">
        <v>304612315</v>
      </c>
      <c r="BR122" s="1065"/>
      <c r="BS122" s="1065"/>
      <c r="BT122" s="1065"/>
      <c r="BU122" s="1065"/>
      <c r="BV122" s="1065">
        <v>310549850</v>
      </c>
      <c r="BW122" s="1065"/>
      <c r="BX122" s="1065"/>
      <c r="BY122" s="1065"/>
      <c r="BZ122" s="1065"/>
      <c r="CA122" s="1065">
        <v>311957347</v>
      </c>
      <c r="CB122" s="1065"/>
      <c r="CC122" s="1065"/>
      <c r="CD122" s="1065"/>
      <c r="CE122" s="1065"/>
      <c r="CF122" s="1017"/>
      <c r="CG122" s="1018"/>
      <c r="CH122" s="1018"/>
      <c r="CI122" s="1018"/>
      <c r="CJ122" s="1019"/>
      <c r="CK122" s="1046"/>
      <c r="CL122" s="1047"/>
      <c r="CM122" s="1047"/>
      <c r="CN122" s="1047"/>
      <c r="CO122" s="1048"/>
      <c r="CP122" s="1037" t="s">
        <v>388</v>
      </c>
      <c r="CQ122" s="1038"/>
      <c r="CR122" s="1038"/>
      <c r="CS122" s="1038"/>
      <c r="CT122" s="1038"/>
      <c r="CU122" s="1038"/>
      <c r="CV122" s="1038"/>
      <c r="CW122" s="1038"/>
      <c r="CX122" s="1038"/>
      <c r="CY122" s="1038"/>
      <c r="CZ122" s="1038"/>
      <c r="DA122" s="1038"/>
      <c r="DB122" s="1038"/>
      <c r="DC122" s="1038"/>
      <c r="DD122" s="1038"/>
      <c r="DE122" s="1038"/>
      <c r="DF122" s="1039"/>
      <c r="DG122" s="949">
        <v>987699</v>
      </c>
      <c r="DH122" s="950"/>
      <c r="DI122" s="950"/>
      <c r="DJ122" s="950"/>
      <c r="DK122" s="950"/>
      <c r="DL122" s="950">
        <v>1079636</v>
      </c>
      <c r="DM122" s="950"/>
      <c r="DN122" s="950"/>
      <c r="DO122" s="950"/>
      <c r="DP122" s="950"/>
      <c r="DQ122" s="950">
        <v>1672749</v>
      </c>
      <c r="DR122" s="950"/>
      <c r="DS122" s="950"/>
      <c r="DT122" s="950"/>
      <c r="DU122" s="950"/>
      <c r="DV122" s="951">
        <v>1.5</v>
      </c>
      <c r="DW122" s="951"/>
      <c r="DX122" s="951"/>
      <c r="DY122" s="951"/>
      <c r="DZ122" s="952"/>
    </row>
    <row r="123" spans="1:130" s="197" customFormat="1" ht="26.25" customHeight="1" thickBot="1">
      <c r="A123" s="1005"/>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22.7</v>
      </c>
      <c r="BR123" s="1057"/>
      <c r="BS123" s="1057"/>
      <c r="BT123" s="1057"/>
      <c r="BU123" s="1057"/>
      <c r="BV123" s="1057">
        <v>25.6</v>
      </c>
      <c r="BW123" s="1057"/>
      <c r="BX123" s="1057"/>
      <c r="BY123" s="1057"/>
      <c r="BZ123" s="1057"/>
      <c r="CA123" s="1057">
        <v>24.4</v>
      </c>
      <c r="CB123" s="1057"/>
      <c r="CC123" s="1057"/>
      <c r="CD123" s="1057"/>
      <c r="CE123" s="1057"/>
      <c r="CF123" s="1058"/>
      <c r="CG123" s="1059"/>
      <c r="CH123" s="1059"/>
      <c r="CI123" s="1059"/>
      <c r="CJ123" s="1060"/>
      <c r="CK123" s="1046"/>
      <c r="CL123" s="1047"/>
      <c r="CM123" s="1047"/>
      <c r="CN123" s="1047"/>
      <c r="CO123" s="1048"/>
      <c r="CP123" s="1037" t="s">
        <v>384</v>
      </c>
      <c r="CQ123" s="1038"/>
      <c r="CR123" s="1038"/>
      <c r="CS123" s="1038"/>
      <c r="CT123" s="1038"/>
      <c r="CU123" s="1038"/>
      <c r="CV123" s="1038"/>
      <c r="CW123" s="1038"/>
      <c r="CX123" s="1038"/>
      <c r="CY123" s="1038"/>
      <c r="CZ123" s="1038"/>
      <c r="DA123" s="1038"/>
      <c r="DB123" s="1038"/>
      <c r="DC123" s="1038"/>
      <c r="DD123" s="1038"/>
      <c r="DE123" s="1038"/>
      <c r="DF123" s="1039"/>
      <c r="DG123" s="988">
        <v>1641185</v>
      </c>
      <c r="DH123" s="989"/>
      <c r="DI123" s="989"/>
      <c r="DJ123" s="989"/>
      <c r="DK123" s="990"/>
      <c r="DL123" s="991">
        <v>1588241</v>
      </c>
      <c r="DM123" s="989"/>
      <c r="DN123" s="989"/>
      <c r="DO123" s="989"/>
      <c r="DP123" s="990"/>
      <c r="DQ123" s="991">
        <v>1524604</v>
      </c>
      <c r="DR123" s="989"/>
      <c r="DS123" s="989"/>
      <c r="DT123" s="989"/>
      <c r="DU123" s="990"/>
      <c r="DV123" s="992">
        <v>1.4</v>
      </c>
      <c r="DW123" s="993"/>
      <c r="DX123" s="993"/>
      <c r="DY123" s="993"/>
      <c r="DZ123" s="994"/>
    </row>
    <row r="124" spans="1:130" s="197" customFormat="1" ht="26.25" customHeight="1">
      <c r="A124" s="1005"/>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282387</v>
      </c>
      <c r="DH124" s="1028"/>
      <c r="DI124" s="1028"/>
      <c r="DJ124" s="1028"/>
      <c r="DK124" s="1029"/>
      <c r="DL124" s="1030">
        <v>427466</v>
      </c>
      <c r="DM124" s="1028"/>
      <c r="DN124" s="1028"/>
      <c r="DO124" s="1028"/>
      <c r="DP124" s="1029"/>
      <c r="DQ124" s="1030">
        <v>510093</v>
      </c>
      <c r="DR124" s="1028"/>
      <c r="DS124" s="1028"/>
      <c r="DT124" s="1028"/>
      <c r="DU124" s="1029"/>
      <c r="DV124" s="1031">
        <v>0.5</v>
      </c>
      <c r="DW124" s="1032"/>
      <c r="DX124" s="1032"/>
      <c r="DY124" s="1032"/>
      <c r="DZ124" s="1033"/>
    </row>
    <row r="125" spans="1:130" s="197" customFormat="1" ht="26.25" customHeight="1" thickBot="1">
      <c r="A125" s="1005"/>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v>1730619</v>
      </c>
      <c r="DH126" s="950"/>
      <c r="DI126" s="950"/>
      <c r="DJ126" s="950"/>
      <c r="DK126" s="950"/>
      <c r="DL126" s="950">
        <v>21782</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4055</v>
      </c>
      <c r="AB127" s="989"/>
      <c r="AC127" s="989"/>
      <c r="AD127" s="989"/>
      <c r="AE127" s="990"/>
      <c r="AF127" s="991">
        <v>10260</v>
      </c>
      <c r="AG127" s="989"/>
      <c r="AH127" s="989"/>
      <c r="AI127" s="989"/>
      <c r="AJ127" s="990"/>
      <c r="AK127" s="991">
        <v>11519</v>
      </c>
      <c r="AL127" s="989"/>
      <c r="AM127" s="989"/>
      <c r="AN127" s="989"/>
      <c r="AO127" s="990"/>
      <c r="AP127" s="992">
        <v>0</v>
      </c>
      <c r="AQ127" s="993"/>
      <c r="AR127" s="993"/>
      <c r="AS127" s="993"/>
      <c r="AT127" s="994"/>
      <c r="AU127" s="233"/>
      <c r="AV127" s="233"/>
      <c r="AW127" s="233"/>
      <c r="AX127" s="916" t="s">
        <v>464</v>
      </c>
      <c r="AY127" s="917"/>
      <c r="AZ127" s="917"/>
      <c r="BA127" s="917"/>
      <c r="BB127" s="917"/>
      <c r="BC127" s="917"/>
      <c r="BD127" s="917"/>
      <c r="BE127" s="918"/>
      <c r="BF127" s="1071" t="s">
        <v>109</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336638</v>
      </c>
      <c r="DH127" s="1078"/>
      <c r="DI127" s="1078"/>
      <c r="DJ127" s="1078"/>
      <c r="DK127" s="1078"/>
      <c r="DL127" s="1078">
        <v>263591</v>
      </c>
      <c r="DM127" s="1078"/>
      <c r="DN127" s="1078"/>
      <c r="DO127" s="1078"/>
      <c r="DP127" s="1078"/>
      <c r="DQ127" s="1078">
        <v>289577</v>
      </c>
      <c r="DR127" s="1078"/>
      <c r="DS127" s="1078"/>
      <c r="DT127" s="1078"/>
      <c r="DU127" s="1078"/>
      <c r="DV127" s="1079">
        <v>0.3</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5207739</v>
      </c>
      <c r="AB128" s="1120"/>
      <c r="AC128" s="1120"/>
      <c r="AD128" s="1120"/>
      <c r="AE128" s="1121"/>
      <c r="AF128" s="1122">
        <v>5161641</v>
      </c>
      <c r="AG128" s="1120"/>
      <c r="AH128" s="1120"/>
      <c r="AI128" s="1120"/>
      <c r="AJ128" s="1121"/>
      <c r="AK128" s="1122">
        <v>4974571</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469</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470</v>
      </c>
      <c r="X129" s="1091"/>
      <c r="Y129" s="1091"/>
      <c r="Z129" s="1092"/>
      <c r="AA129" s="988">
        <v>129438455</v>
      </c>
      <c r="AB129" s="989"/>
      <c r="AC129" s="989"/>
      <c r="AD129" s="989"/>
      <c r="AE129" s="990"/>
      <c r="AF129" s="991">
        <v>130727406</v>
      </c>
      <c r="AG129" s="989"/>
      <c r="AH129" s="989"/>
      <c r="AI129" s="989"/>
      <c r="AJ129" s="990"/>
      <c r="AK129" s="991">
        <v>130234644</v>
      </c>
      <c r="AL129" s="989"/>
      <c r="AM129" s="989"/>
      <c r="AN129" s="989"/>
      <c r="AO129" s="990"/>
      <c r="AP129" s="1093"/>
      <c r="AQ129" s="1094"/>
      <c r="AR129" s="1094"/>
      <c r="AS129" s="1094"/>
      <c r="AT129" s="1095"/>
      <c r="AU129" s="235"/>
      <c r="AV129" s="235"/>
      <c r="AW129" s="235"/>
      <c r="AX129" s="1084" t="s">
        <v>471</v>
      </c>
      <c r="AY129" s="980"/>
      <c r="AZ129" s="980"/>
      <c r="BA129" s="980"/>
      <c r="BB129" s="980"/>
      <c r="BC129" s="980"/>
      <c r="BD129" s="980"/>
      <c r="BE129" s="981"/>
      <c r="BF129" s="1085">
        <v>3.9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473</v>
      </c>
      <c r="X130" s="1091"/>
      <c r="Y130" s="1091"/>
      <c r="Z130" s="1092"/>
      <c r="AA130" s="988">
        <v>17241493</v>
      </c>
      <c r="AB130" s="989"/>
      <c r="AC130" s="989"/>
      <c r="AD130" s="989"/>
      <c r="AE130" s="990"/>
      <c r="AF130" s="991">
        <v>18100589</v>
      </c>
      <c r="AG130" s="989"/>
      <c r="AH130" s="989"/>
      <c r="AI130" s="989"/>
      <c r="AJ130" s="990"/>
      <c r="AK130" s="991">
        <v>17926387</v>
      </c>
      <c r="AL130" s="989"/>
      <c r="AM130" s="989"/>
      <c r="AN130" s="989"/>
      <c r="AO130" s="990"/>
      <c r="AP130" s="1093"/>
      <c r="AQ130" s="1094"/>
      <c r="AR130" s="1094"/>
      <c r="AS130" s="1094"/>
      <c r="AT130" s="1095"/>
      <c r="AU130" s="235"/>
      <c r="AV130" s="235"/>
      <c r="AW130" s="235"/>
      <c r="AX130" s="1143" t="s">
        <v>474</v>
      </c>
      <c r="AY130" s="1075"/>
      <c r="AZ130" s="1075"/>
      <c r="BA130" s="1075"/>
      <c r="BB130" s="1075"/>
      <c r="BC130" s="1075"/>
      <c r="BD130" s="1075"/>
      <c r="BE130" s="1076"/>
      <c r="BF130" s="1105">
        <v>24.4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112196962</v>
      </c>
      <c r="AB131" s="1028"/>
      <c r="AC131" s="1028"/>
      <c r="AD131" s="1028"/>
      <c r="AE131" s="1029"/>
      <c r="AF131" s="1030">
        <v>112626817</v>
      </c>
      <c r="AG131" s="1028"/>
      <c r="AH131" s="1028"/>
      <c r="AI131" s="1028"/>
      <c r="AJ131" s="1029"/>
      <c r="AK131" s="1030">
        <v>112308257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4.2575505969999998</v>
      </c>
      <c r="AB132" s="1134"/>
      <c r="AC132" s="1134"/>
      <c r="AD132" s="1134"/>
      <c r="AE132" s="1135"/>
      <c r="AF132" s="1136">
        <v>3.9088601559999998</v>
      </c>
      <c r="AG132" s="1134"/>
      <c r="AH132" s="1134"/>
      <c r="AI132" s="1134"/>
      <c r="AJ132" s="1135"/>
      <c r="AK132" s="1136">
        <v>3.601631813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4.5999999999999996</v>
      </c>
      <c r="AB133" s="1141"/>
      <c r="AC133" s="1141"/>
      <c r="AD133" s="1141"/>
      <c r="AE133" s="1142"/>
      <c r="AF133" s="1140">
        <v>4.2</v>
      </c>
      <c r="AG133" s="1141"/>
      <c r="AH133" s="1141"/>
      <c r="AI133" s="1141"/>
      <c r="AJ133" s="1142"/>
      <c r="AK133" s="1140">
        <v>3.9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7" t="s">
        <v>481</v>
      </c>
      <c r="L7" s="254"/>
      <c r="M7" s="255" t="s">
        <v>482</v>
      </c>
      <c r="N7" s="256"/>
    </row>
    <row r="8" spans="1:16">
      <c r="A8" s="248"/>
      <c r="B8" s="244"/>
      <c r="C8" s="244"/>
      <c r="D8" s="244"/>
      <c r="E8" s="244"/>
      <c r="F8" s="244"/>
      <c r="G8" s="257"/>
      <c r="H8" s="258"/>
      <c r="I8" s="258"/>
      <c r="J8" s="259"/>
      <c r="K8" s="1148"/>
      <c r="L8" s="260" t="s">
        <v>483</v>
      </c>
      <c r="M8" s="261" t="s">
        <v>484</v>
      </c>
      <c r="N8" s="262" t="s">
        <v>485</v>
      </c>
    </row>
    <row r="9" spans="1:16">
      <c r="A9" s="248"/>
      <c r="B9" s="244"/>
      <c r="C9" s="244"/>
      <c r="D9" s="244"/>
      <c r="E9" s="244"/>
      <c r="F9" s="244"/>
      <c r="G9" s="1149" t="s">
        <v>486</v>
      </c>
      <c r="H9" s="1150"/>
      <c r="I9" s="1150"/>
      <c r="J9" s="1151"/>
      <c r="K9" s="263">
        <v>32263818</v>
      </c>
      <c r="L9" s="264">
        <v>53119</v>
      </c>
      <c r="M9" s="265">
        <v>57944</v>
      </c>
      <c r="N9" s="266">
        <v>-8.3000000000000007</v>
      </c>
    </row>
    <row r="10" spans="1:16">
      <c r="A10" s="248"/>
      <c r="B10" s="244"/>
      <c r="C10" s="244"/>
      <c r="D10" s="244"/>
      <c r="E10" s="244"/>
      <c r="F10" s="244"/>
      <c r="G10" s="1149" t="s">
        <v>487</v>
      </c>
      <c r="H10" s="1150"/>
      <c r="I10" s="1150"/>
      <c r="J10" s="1151"/>
      <c r="K10" s="267">
        <v>826736</v>
      </c>
      <c r="L10" s="268">
        <v>1361</v>
      </c>
      <c r="M10" s="269">
        <v>2485</v>
      </c>
      <c r="N10" s="270">
        <v>-45.2</v>
      </c>
    </row>
    <row r="11" spans="1:16" ht="13.5" customHeight="1">
      <c r="A11" s="248"/>
      <c r="B11" s="244"/>
      <c r="C11" s="244"/>
      <c r="D11" s="244"/>
      <c r="E11" s="244"/>
      <c r="F11" s="244"/>
      <c r="G11" s="1149" t="s">
        <v>488</v>
      </c>
      <c r="H11" s="1150"/>
      <c r="I11" s="1150"/>
      <c r="J11" s="1151"/>
      <c r="K11" s="267">
        <v>464</v>
      </c>
      <c r="L11" s="268">
        <v>1</v>
      </c>
      <c r="M11" s="269">
        <v>1532</v>
      </c>
      <c r="N11" s="270">
        <v>-99.9</v>
      </c>
    </row>
    <row r="12" spans="1:16" ht="13.5" customHeight="1">
      <c r="A12" s="248"/>
      <c r="B12" s="244"/>
      <c r="C12" s="244"/>
      <c r="D12" s="244"/>
      <c r="E12" s="244"/>
      <c r="F12" s="244"/>
      <c r="G12" s="1149" t="s">
        <v>489</v>
      </c>
      <c r="H12" s="1150"/>
      <c r="I12" s="1150"/>
      <c r="J12" s="1151"/>
      <c r="K12" s="267">
        <v>92046</v>
      </c>
      <c r="L12" s="268">
        <v>152</v>
      </c>
      <c r="M12" s="269">
        <v>599</v>
      </c>
      <c r="N12" s="270">
        <v>-74.599999999999994</v>
      </c>
    </row>
    <row r="13" spans="1:16" ht="13.5" customHeight="1">
      <c r="A13" s="248"/>
      <c r="B13" s="244"/>
      <c r="C13" s="244"/>
      <c r="D13" s="244"/>
      <c r="E13" s="244"/>
      <c r="F13" s="244"/>
      <c r="G13" s="1149" t="s">
        <v>490</v>
      </c>
      <c r="H13" s="1150"/>
      <c r="I13" s="1150"/>
      <c r="J13" s="1151"/>
      <c r="K13" s="267" t="s">
        <v>491</v>
      </c>
      <c r="L13" s="268" t="s">
        <v>491</v>
      </c>
      <c r="M13" s="269">
        <v>18</v>
      </c>
      <c r="N13" s="270" t="s">
        <v>491</v>
      </c>
    </row>
    <row r="14" spans="1:16" ht="13.5" customHeight="1">
      <c r="A14" s="248"/>
      <c r="B14" s="244"/>
      <c r="C14" s="244"/>
      <c r="D14" s="244"/>
      <c r="E14" s="244"/>
      <c r="F14" s="244"/>
      <c r="G14" s="1149" t="s">
        <v>492</v>
      </c>
      <c r="H14" s="1150"/>
      <c r="I14" s="1150"/>
      <c r="J14" s="1151"/>
      <c r="K14" s="267">
        <v>937797</v>
      </c>
      <c r="L14" s="268">
        <v>1544</v>
      </c>
      <c r="M14" s="269">
        <v>1786</v>
      </c>
      <c r="N14" s="270">
        <v>-13.5</v>
      </c>
    </row>
    <row r="15" spans="1:16" ht="13.5" customHeight="1">
      <c r="A15" s="248"/>
      <c r="B15" s="244"/>
      <c r="C15" s="244"/>
      <c r="D15" s="244"/>
      <c r="E15" s="244"/>
      <c r="F15" s="244"/>
      <c r="G15" s="1149" t="s">
        <v>493</v>
      </c>
      <c r="H15" s="1150"/>
      <c r="I15" s="1150"/>
      <c r="J15" s="1151"/>
      <c r="K15" s="267">
        <v>1751595</v>
      </c>
      <c r="L15" s="268">
        <v>2884</v>
      </c>
      <c r="M15" s="269">
        <v>1355</v>
      </c>
      <c r="N15" s="270">
        <v>112.8</v>
      </c>
    </row>
    <row r="16" spans="1:16">
      <c r="A16" s="248"/>
      <c r="B16" s="244"/>
      <c r="C16" s="244"/>
      <c r="D16" s="244"/>
      <c r="E16" s="244"/>
      <c r="F16" s="244"/>
      <c r="G16" s="1152" t="s">
        <v>494</v>
      </c>
      <c r="H16" s="1153"/>
      <c r="I16" s="1153"/>
      <c r="J16" s="1154"/>
      <c r="K16" s="268">
        <v>-2225031</v>
      </c>
      <c r="L16" s="268">
        <v>-3663</v>
      </c>
      <c r="M16" s="269">
        <v>-4955</v>
      </c>
      <c r="N16" s="270">
        <v>-26.1</v>
      </c>
    </row>
    <row r="17" spans="1:16">
      <c r="A17" s="248"/>
      <c r="B17" s="244"/>
      <c r="C17" s="244"/>
      <c r="D17" s="244"/>
      <c r="E17" s="244"/>
      <c r="F17" s="244"/>
      <c r="G17" s="1152" t="s">
        <v>167</v>
      </c>
      <c r="H17" s="1153"/>
      <c r="I17" s="1153"/>
      <c r="J17" s="1154"/>
      <c r="K17" s="268">
        <v>33647425</v>
      </c>
      <c r="L17" s="268">
        <v>55397</v>
      </c>
      <c r="M17" s="269">
        <v>60765</v>
      </c>
      <c r="N17" s="270">
        <v>-8.8000000000000007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44" t="s">
        <v>499</v>
      </c>
      <c r="H21" s="1145"/>
      <c r="I21" s="1145"/>
      <c r="J21" s="1146"/>
      <c r="K21" s="280">
        <v>6.04</v>
      </c>
      <c r="L21" s="281">
        <v>6.13</v>
      </c>
      <c r="M21" s="282">
        <v>-0.09</v>
      </c>
      <c r="N21" s="249"/>
      <c r="O21" s="283"/>
      <c r="P21" s="279"/>
    </row>
    <row r="22" spans="1:16" s="284" customFormat="1">
      <c r="A22" s="279"/>
      <c r="B22" s="249"/>
      <c r="C22" s="249"/>
      <c r="D22" s="249"/>
      <c r="E22" s="249"/>
      <c r="F22" s="249"/>
      <c r="G22" s="1144" t="s">
        <v>500</v>
      </c>
      <c r="H22" s="1145"/>
      <c r="I22" s="1145"/>
      <c r="J22" s="1146"/>
      <c r="K22" s="285">
        <v>100.4</v>
      </c>
      <c r="L22" s="286">
        <v>100.5</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7" t="s">
        <v>481</v>
      </c>
      <c r="L30" s="254"/>
      <c r="M30" s="255" t="s">
        <v>482</v>
      </c>
      <c r="N30" s="256"/>
    </row>
    <row r="31" spans="1:16">
      <c r="A31" s="248"/>
      <c r="B31" s="244"/>
      <c r="C31" s="244"/>
      <c r="D31" s="244"/>
      <c r="E31" s="244"/>
      <c r="F31" s="244"/>
      <c r="G31" s="257"/>
      <c r="H31" s="258"/>
      <c r="I31" s="258"/>
      <c r="J31" s="259"/>
      <c r="K31" s="1148"/>
      <c r="L31" s="260" t="s">
        <v>483</v>
      </c>
      <c r="M31" s="261" t="s">
        <v>484</v>
      </c>
      <c r="N31" s="262" t="s">
        <v>485</v>
      </c>
    </row>
    <row r="32" spans="1:16" ht="27" customHeight="1">
      <c r="A32" s="248"/>
      <c r="B32" s="244"/>
      <c r="C32" s="244"/>
      <c r="D32" s="244"/>
      <c r="E32" s="244"/>
      <c r="F32" s="244"/>
      <c r="G32" s="1160" t="s">
        <v>504</v>
      </c>
      <c r="H32" s="1161"/>
      <c r="I32" s="1161"/>
      <c r="J32" s="1162"/>
      <c r="K32" s="294">
        <v>25215649</v>
      </c>
      <c r="L32" s="294">
        <v>41515</v>
      </c>
      <c r="M32" s="295">
        <v>38141</v>
      </c>
      <c r="N32" s="296">
        <v>8.8000000000000007</v>
      </c>
    </row>
    <row r="33" spans="1:16" ht="13.5" customHeight="1">
      <c r="A33" s="248"/>
      <c r="B33" s="244"/>
      <c r="C33" s="244"/>
      <c r="D33" s="244"/>
      <c r="E33" s="244"/>
      <c r="F33" s="244"/>
      <c r="G33" s="1160" t="s">
        <v>505</v>
      </c>
      <c r="H33" s="1161"/>
      <c r="I33" s="1161"/>
      <c r="J33" s="1162"/>
      <c r="K33" s="294" t="s">
        <v>491</v>
      </c>
      <c r="L33" s="294" t="s">
        <v>491</v>
      </c>
      <c r="M33" s="295">
        <v>3</v>
      </c>
      <c r="N33" s="296" t="s">
        <v>491</v>
      </c>
    </row>
    <row r="34" spans="1:16" ht="27" customHeight="1">
      <c r="A34" s="248"/>
      <c r="B34" s="244"/>
      <c r="C34" s="244"/>
      <c r="D34" s="244"/>
      <c r="E34" s="244"/>
      <c r="F34" s="244"/>
      <c r="G34" s="1160" t="s">
        <v>506</v>
      </c>
      <c r="H34" s="1161"/>
      <c r="I34" s="1161"/>
      <c r="J34" s="1162"/>
      <c r="K34" s="294" t="s">
        <v>491</v>
      </c>
      <c r="L34" s="294" t="s">
        <v>491</v>
      </c>
      <c r="M34" s="295">
        <v>102</v>
      </c>
      <c r="N34" s="296" t="s">
        <v>491</v>
      </c>
    </row>
    <row r="35" spans="1:16" ht="27" customHeight="1">
      <c r="A35" s="248"/>
      <c r="B35" s="244"/>
      <c r="C35" s="244"/>
      <c r="D35" s="244"/>
      <c r="E35" s="244"/>
      <c r="F35" s="244"/>
      <c r="G35" s="1160" t="s">
        <v>507</v>
      </c>
      <c r="H35" s="1161"/>
      <c r="I35" s="1161"/>
      <c r="J35" s="1162"/>
      <c r="K35" s="294">
        <v>1662915</v>
      </c>
      <c r="L35" s="294">
        <v>2738</v>
      </c>
      <c r="M35" s="295">
        <v>9900</v>
      </c>
      <c r="N35" s="296">
        <v>-72.3</v>
      </c>
    </row>
    <row r="36" spans="1:16" ht="27" customHeight="1">
      <c r="A36" s="248"/>
      <c r="B36" s="244"/>
      <c r="C36" s="244"/>
      <c r="D36" s="244"/>
      <c r="E36" s="244"/>
      <c r="F36" s="244"/>
      <c r="G36" s="1160" t="s">
        <v>508</v>
      </c>
      <c r="H36" s="1161"/>
      <c r="I36" s="1161"/>
      <c r="J36" s="1162"/>
      <c r="K36" s="294" t="s">
        <v>491</v>
      </c>
      <c r="L36" s="294" t="s">
        <v>491</v>
      </c>
      <c r="M36" s="295">
        <v>437</v>
      </c>
      <c r="N36" s="296" t="s">
        <v>491</v>
      </c>
    </row>
    <row r="37" spans="1:16" ht="13.5" customHeight="1">
      <c r="A37" s="248"/>
      <c r="B37" s="244"/>
      <c r="C37" s="244"/>
      <c r="D37" s="244"/>
      <c r="E37" s="244"/>
      <c r="F37" s="244"/>
      <c r="G37" s="1160" t="s">
        <v>509</v>
      </c>
      <c r="H37" s="1161"/>
      <c r="I37" s="1161"/>
      <c r="J37" s="1162"/>
      <c r="K37" s="294">
        <v>67324</v>
      </c>
      <c r="L37" s="294">
        <v>111</v>
      </c>
      <c r="M37" s="295">
        <v>880</v>
      </c>
      <c r="N37" s="296">
        <v>-87.4</v>
      </c>
    </row>
    <row r="38" spans="1:16" ht="27" customHeight="1">
      <c r="A38" s="248"/>
      <c r="B38" s="244"/>
      <c r="C38" s="244"/>
      <c r="D38" s="244"/>
      <c r="E38" s="244"/>
      <c r="F38" s="244"/>
      <c r="G38" s="1163" t="s">
        <v>510</v>
      </c>
      <c r="H38" s="1164"/>
      <c r="I38" s="1164"/>
      <c r="J38" s="1165"/>
      <c r="K38" s="297" t="s">
        <v>491</v>
      </c>
      <c r="L38" s="297" t="s">
        <v>491</v>
      </c>
      <c r="M38" s="298">
        <v>3</v>
      </c>
      <c r="N38" s="299" t="s">
        <v>491</v>
      </c>
      <c r="O38" s="293"/>
    </row>
    <row r="39" spans="1:16">
      <c r="A39" s="248"/>
      <c r="B39" s="244"/>
      <c r="C39" s="244"/>
      <c r="D39" s="244"/>
      <c r="E39" s="244"/>
      <c r="F39" s="244"/>
      <c r="G39" s="1163" t="s">
        <v>511</v>
      </c>
      <c r="H39" s="1164"/>
      <c r="I39" s="1164"/>
      <c r="J39" s="1165"/>
      <c r="K39" s="300">
        <v>-4974571</v>
      </c>
      <c r="L39" s="300">
        <v>-8190</v>
      </c>
      <c r="M39" s="301">
        <v>-8348</v>
      </c>
      <c r="N39" s="302">
        <v>-1.9</v>
      </c>
      <c r="O39" s="293"/>
    </row>
    <row r="40" spans="1:16" ht="27" customHeight="1">
      <c r="A40" s="248"/>
      <c r="B40" s="244"/>
      <c r="C40" s="244"/>
      <c r="D40" s="244"/>
      <c r="E40" s="244"/>
      <c r="F40" s="244"/>
      <c r="G40" s="1160" t="s">
        <v>512</v>
      </c>
      <c r="H40" s="1161"/>
      <c r="I40" s="1161"/>
      <c r="J40" s="1162"/>
      <c r="K40" s="300">
        <v>-17926387</v>
      </c>
      <c r="L40" s="300">
        <v>-29514</v>
      </c>
      <c r="M40" s="301">
        <v>-29144</v>
      </c>
      <c r="N40" s="302">
        <v>1.3</v>
      </c>
      <c r="O40" s="293"/>
    </row>
    <row r="41" spans="1:16">
      <c r="A41" s="248"/>
      <c r="B41" s="244"/>
      <c r="C41" s="244"/>
      <c r="D41" s="244"/>
      <c r="E41" s="244"/>
      <c r="F41" s="244"/>
      <c r="G41" s="1166" t="s">
        <v>278</v>
      </c>
      <c r="H41" s="1167"/>
      <c r="I41" s="1167"/>
      <c r="J41" s="1168"/>
      <c r="K41" s="294">
        <v>4044930</v>
      </c>
      <c r="L41" s="300">
        <v>6660</v>
      </c>
      <c r="M41" s="301">
        <v>11972</v>
      </c>
      <c r="N41" s="302">
        <v>-44.4</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c r="A50" s="248"/>
      <c r="B50" s="244"/>
      <c r="C50" s="244"/>
      <c r="D50" s="244"/>
      <c r="E50" s="244"/>
      <c r="F50" s="244"/>
      <c r="G50" s="312"/>
      <c r="H50" s="313"/>
      <c r="I50" s="1156"/>
      <c r="J50" s="314" t="s">
        <v>517</v>
      </c>
      <c r="K50" s="315" t="s">
        <v>518</v>
      </c>
      <c r="L50" s="316" t="s">
        <v>519</v>
      </c>
      <c r="M50" s="317" t="s">
        <v>520</v>
      </c>
      <c r="N50" s="318" t="s">
        <v>521</v>
      </c>
    </row>
    <row r="51" spans="1:14">
      <c r="A51" s="248"/>
      <c r="B51" s="244"/>
      <c r="C51" s="244"/>
      <c r="D51" s="244"/>
      <c r="E51" s="244"/>
      <c r="F51" s="244"/>
      <c r="G51" s="310" t="s">
        <v>522</v>
      </c>
      <c r="H51" s="311"/>
      <c r="I51" s="319">
        <v>39369659</v>
      </c>
      <c r="J51" s="320">
        <v>65061</v>
      </c>
      <c r="K51" s="321">
        <v>-11.4</v>
      </c>
      <c r="L51" s="322">
        <v>43858</v>
      </c>
      <c r="M51" s="323">
        <v>-7</v>
      </c>
      <c r="N51" s="324">
        <v>-4.4000000000000004</v>
      </c>
    </row>
    <row r="52" spans="1:14">
      <c r="A52" s="248"/>
      <c r="B52" s="244"/>
      <c r="C52" s="244"/>
      <c r="D52" s="244"/>
      <c r="E52" s="244"/>
      <c r="F52" s="244"/>
      <c r="G52" s="325"/>
      <c r="H52" s="326" t="s">
        <v>523</v>
      </c>
      <c r="I52" s="327">
        <v>23177422</v>
      </c>
      <c r="J52" s="328">
        <v>38302</v>
      </c>
      <c r="K52" s="329">
        <v>0.9</v>
      </c>
      <c r="L52" s="330">
        <v>23714</v>
      </c>
      <c r="M52" s="331">
        <v>-11.5</v>
      </c>
      <c r="N52" s="332">
        <v>12.4</v>
      </c>
    </row>
    <row r="53" spans="1:14">
      <c r="A53" s="248"/>
      <c r="B53" s="244"/>
      <c r="C53" s="244"/>
      <c r="D53" s="244"/>
      <c r="E53" s="244"/>
      <c r="F53" s="244"/>
      <c r="G53" s="310" t="s">
        <v>524</v>
      </c>
      <c r="H53" s="311"/>
      <c r="I53" s="319">
        <v>39183464</v>
      </c>
      <c r="J53" s="320">
        <v>64500</v>
      </c>
      <c r="K53" s="321">
        <v>-0.9</v>
      </c>
      <c r="L53" s="322">
        <v>41705</v>
      </c>
      <c r="M53" s="323">
        <v>-4.9000000000000004</v>
      </c>
      <c r="N53" s="324">
        <v>4</v>
      </c>
    </row>
    <row r="54" spans="1:14">
      <c r="A54" s="248"/>
      <c r="B54" s="244"/>
      <c r="C54" s="244"/>
      <c r="D54" s="244"/>
      <c r="E54" s="244"/>
      <c r="F54" s="244"/>
      <c r="G54" s="325"/>
      <c r="H54" s="326" t="s">
        <v>523</v>
      </c>
      <c r="I54" s="327">
        <v>23196421</v>
      </c>
      <c r="J54" s="328">
        <v>38183</v>
      </c>
      <c r="K54" s="329">
        <v>-0.3</v>
      </c>
      <c r="L54" s="330">
        <v>22742</v>
      </c>
      <c r="M54" s="331">
        <v>-4.0999999999999996</v>
      </c>
      <c r="N54" s="332">
        <v>3.8</v>
      </c>
    </row>
    <row r="55" spans="1:14">
      <c r="A55" s="248"/>
      <c r="B55" s="244"/>
      <c r="C55" s="244"/>
      <c r="D55" s="244"/>
      <c r="E55" s="244"/>
      <c r="F55" s="244"/>
      <c r="G55" s="310" t="s">
        <v>525</v>
      </c>
      <c r="H55" s="311"/>
      <c r="I55" s="319">
        <v>38276345</v>
      </c>
      <c r="J55" s="320">
        <v>62825</v>
      </c>
      <c r="K55" s="321">
        <v>-2.6</v>
      </c>
      <c r="L55" s="322">
        <v>47677</v>
      </c>
      <c r="M55" s="323">
        <v>14.3</v>
      </c>
      <c r="N55" s="324">
        <v>-16.899999999999999</v>
      </c>
    </row>
    <row r="56" spans="1:14">
      <c r="A56" s="248"/>
      <c r="B56" s="244"/>
      <c r="C56" s="244"/>
      <c r="D56" s="244"/>
      <c r="E56" s="244"/>
      <c r="F56" s="244"/>
      <c r="G56" s="325"/>
      <c r="H56" s="326" t="s">
        <v>523</v>
      </c>
      <c r="I56" s="327">
        <v>20552931</v>
      </c>
      <c r="J56" s="328">
        <v>33735</v>
      </c>
      <c r="K56" s="329">
        <v>-11.6</v>
      </c>
      <c r="L56" s="330">
        <v>23360</v>
      </c>
      <c r="M56" s="331">
        <v>2.7</v>
      </c>
      <c r="N56" s="332">
        <v>-14.3</v>
      </c>
    </row>
    <row r="57" spans="1:14">
      <c r="A57" s="248"/>
      <c r="B57" s="244"/>
      <c r="C57" s="244"/>
      <c r="D57" s="244"/>
      <c r="E57" s="244"/>
      <c r="F57" s="244"/>
      <c r="G57" s="310" t="s">
        <v>526</v>
      </c>
      <c r="H57" s="311"/>
      <c r="I57" s="319">
        <v>42580815</v>
      </c>
      <c r="J57" s="320">
        <v>70007</v>
      </c>
      <c r="K57" s="321">
        <v>11.4</v>
      </c>
      <c r="L57" s="322">
        <v>51613</v>
      </c>
      <c r="M57" s="323">
        <v>8.3000000000000007</v>
      </c>
      <c r="N57" s="324">
        <v>3.1</v>
      </c>
    </row>
    <row r="58" spans="1:14">
      <c r="A58" s="248"/>
      <c r="B58" s="244"/>
      <c r="C58" s="244"/>
      <c r="D58" s="244"/>
      <c r="E58" s="244"/>
      <c r="F58" s="244"/>
      <c r="G58" s="325"/>
      <c r="H58" s="326" t="s">
        <v>523</v>
      </c>
      <c r="I58" s="327">
        <v>23834650</v>
      </c>
      <c r="J58" s="328">
        <v>39186</v>
      </c>
      <c r="K58" s="329">
        <v>16.2</v>
      </c>
      <c r="L58" s="330">
        <v>25872</v>
      </c>
      <c r="M58" s="331">
        <v>10.8</v>
      </c>
      <c r="N58" s="332">
        <v>5.4</v>
      </c>
    </row>
    <row r="59" spans="1:14">
      <c r="A59" s="248"/>
      <c r="B59" s="244"/>
      <c r="C59" s="244"/>
      <c r="D59" s="244"/>
      <c r="E59" s="244"/>
      <c r="F59" s="244"/>
      <c r="G59" s="310" t="s">
        <v>527</v>
      </c>
      <c r="H59" s="311"/>
      <c r="I59" s="319">
        <v>37380519</v>
      </c>
      <c r="J59" s="320">
        <v>61544</v>
      </c>
      <c r="K59" s="321">
        <v>-12.1</v>
      </c>
      <c r="L59" s="322">
        <v>50880</v>
      </c>
      <c r="M59" s="323">
        <v>-1.4</v>
      </c>
      <c r="N59" s="324">
        <v>-10.7</v>
      </c>
    </row>
    <row r="60" spans="1:14">
      <c r="A60" s="248"/>
      <c r="B60" s="244"/>
      <c r="C60" s="244"/>
      <c r="D60" s="244"/>
      <c r="E60" s="244"/>
      <c r="F60" s="244"/>
      <c r="G60" s="325"/>
      <c r="H60" s="326" t="s">
        <v>523</v>
      </c>
      <c r="I60" s="333">
        <v>18839051</v>
      </c>
      <c r="J60" s="328">
        <v>31017</v>
      </c>
      <c r="K60" s="329">
        <v>-20.8</v>
      </c>
      <c r="L60" s="330">
        <v>27819</v>
      </c>
      <c r="M60" s="331">
        <v>7.5</v>
      </c>
      <c r="N60" s="332">
        <v>-28.3</v>
      </c>
    </row>
    <row r="61" spans="1:14">
      <c r="A61" s="248"/>
      <c r="B61" s="244"/>
      <c r="C61" s="244"/>
      <c r="D61" s="244"/>
      <c r="E61" s="244"/>
      <c r="F61" s="244"/>
      <c r="G61" s="310" t="s">
        <v>528</v>
      </c>
      <c r="H61" s="334"/>
      <c r="I61" s="335">
        <v>39358160</v>
      </c>
      <c r="J61" s="336">
        <v>64787</v>
      </c>
      <c r="K61" s="337">
        <v>-3.1</v>
      </c>
      <c r="L61" s="338">
        <v>47147</v>
      </c>
      <c r="M61" s="339">
        <v>1.9</v>
      </c>
      <c r="N61" s="324">
        <v>-5</v>
      </c>
    </row>
    <row r="62" spans="1:14">
      <c r="A62" s="248"/>
      <c r="B62" s="244"/>
      <c r="C62" s="244"/>
      <c r="D62" s="244"/>
      <c r="E62" s="244"/>
      <c r="F62" s="244"/>
      <c r="G62" s="325"/>
      <c r="H62" s="326" t="s">
        <v>523</v>
      </c>
      <c r="I62" s="327">
        <v>21920095</v>
      </c>
      <c r="J62" s="328">
        <v>36085</v>
      </c>
      <c r="K62" s="329">
        <v>-3.1</v>
      </c>
      <c r="L62" s="330">
        <v>24701</v>
      </c>
      <c r="M62" s="331">
        <v>1.1000000000000001</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5.53</v>
      </c>
      <c r="G47" s="12">
        <v>6.15</v>
      </c>
      <c r="H47" s="12">
        <v>7.74</v>
      </c>
      <c r="I47" s="12">
        <v>8.56</v>
      </c>
      <c r="J47" s="13">
        <v>9.3699999999999992</v>
      </c>
    </row>
    <row r="48" spans="2:10" ht="57.75" customHeight="1">
      <c r="B48" s="14"/>
      <c r="C48" s="1171" t="s">
        <v>4</v>
      </c>
      <c r="D48" s="1171"/>
      <c r="E48" s="1172"/>
      <c r="F48" s="15">
        <v>5.23</v>
      </c>
      <c r="G48" s="16">
        <v>5.08</v>
      </c>
      <c r="H48" s="16">
        <v>4.78</v>
      </c>
      <c r="I48" s="16">
        <v>4.16</v>
      </c>
      <c r="J48" s="17">
        <v>5.43</v>
      </c>
    </row>
    <row r="49" spans="2:10" ht="57.75" customHeight="1" thickBot="1">
      <c r="B49" s="18"/>
      <c r="C49" s="1173" t="s">
        <v>5</v>
      </c>
      <c r="D49" s="1173"/>
      <c r="E49" s="1174"/>
      <c r="F49" s="19">
        <v>1.32</v>
      </c>
      <c r="G49" s="20">
        <v>0.7</v>
      </c>
      <c r="H49" s="20">
        <v>1.51</v>
      </c>
      <c r="I49" s="20">
        <v>0.31</v>
      </c>
      <c r="J49" s="21">
        <v>2.0299999999999998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2017-05-18T07:53:21Z</cp:lastPrinted>
  <dcterms:created xsi:type="dcterms:W3CDTF">2017-02-15T23:27:43Z</dcterms:created>
  <dcterms:modified xsi:type="dcterms:W3CDTF">2017-05-19T04:15:49Z</dcterms:modified>
</cp:coreProperties>
</file>