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1_市町村提出（９／９〆）\11_曽於市(○)\"/>
    </mc:Choice>
  </mc:AlternateContent>
  <xr:revisionPtr revIDLastSave="0" documentId="13_ncr:1_{98438094-2273-45E2-A5CC-B3112C397E8E}" xr6:coauthVersionLast="36" xr6:coauthVersionMax="36" xr10:uidLastSave="{00000000-0000-0000-0000-000000000000}"/>
  <bookViews>
    <workbookView xWindow="0" yWindow="0" windowWidth="28800" windowHeight="115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<sst xmlns="http://schemas.openxmlformats.org/spreadsheetml/2006/main" count="1129" uniqueCount="552">
  <si>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</si>
  <si>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</si>
  <si>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</si>
  <si>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</si>
  <si>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</si>
  <si>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</si>
  <si>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</si>
  <si>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</si>
  <si>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</si>
  <si>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</si>
  <si>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</si>
  <si>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</si>
  <si>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</si>
  <si>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</si>
  <si>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</si>
  <si>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</si>
  <si>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</si>
  <si>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</si>
  <si>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</si>
  <si>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</si>
  <si>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</si>
  <si>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</si>
  <si>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</si>
  <si>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</si>
  <si>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</si>
  <si>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鹿児島県後期高齢者医療広域連合（一般会計）</t>
    <rPh sb="16" eb="18">
      <t>イッパン</t>
    </rPh>
    <rPh sb="18" eb="20">
      <t>カイケイ</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</si>
  <si>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</si>
  <si>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</si>
  <si>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</si>
  <si>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</si>
  <si>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</si>
  <si>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</si>
  <si>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</si>
  <si>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</si>
  <si>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</si>
  <si>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</si>
  <si>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</si>
  <si>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</si>
  <si>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</si>
  <si>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</si>
  <si>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</si>
  <si>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</si>
  <si>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</si>
  <si>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</si>
  <si>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</si>
  <si>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</si>
  <si>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</si>
  <si>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</si>
  <si>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</si>
  <si>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</si>
  <si>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</si>
  <si>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</si>
  <si>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</si>
  <si>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</si>
  <si>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</si>
  <si>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</si>
  <si>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</si>
  <si>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</si>
  <si>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</si>
  <si>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</si>
  <si>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メセナ末吉</t>
    <rPh sb="3" eb="5">
      <t>スエヨシ</t>
    </rPh>
    <phoneticPr fontId="6"/>
  </si>
  <si>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</si>
  <si>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</si>
  <si>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</si>
  <si>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</si>
  <si>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</si>
  <si>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</si>
  <si>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</si>
  <si>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</si>
  <si>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</si>
  <si>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</si>
  <si>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</si>
  <si>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</si>
  <si>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</si>
  <si>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</si>
  <si>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</si>
  <si>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</si>
  <si>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</si>
  <si>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</si>
  <si>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</si>
  <si>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</si>
  <si>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</si>
  <si>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</si>
  <si>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</si>
  <si>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</si>
  <si>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</si>
  <si>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</si>
  <si>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</si>
  <si>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</si>
  <si>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</si>
  <si>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</si>
  <si>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</si>
  <si>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</si>
  <si>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</si>
  <si>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</si>
  <si>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</si>
  <si>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</si>
  <si>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</si>
  <si>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</si>
  <si>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</si>
  <si>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</si>
  <si>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</si>
  <si>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</si>
  <si>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</si>
  <si>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</si>
  <si>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</si>
  <si>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</si>
  <si>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</si>
  <si>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</si>
  <si>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</si>
  <si>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</si>
  <si>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</si>
  <si>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</si>
  <si>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</si>
  <si>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</si>
  <si>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</si>
  <si>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</si>
  <si>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</si>
  <si>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</si>
  <si>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</si>
  <si>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</si>
  <si>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</si>
  <si>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</si>
  <si>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</si>
  <si>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</si>
  <si>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</si>
  <si>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</si>
  <si>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</si>
  <si>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</si>
  <si>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</si>
  <si>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</si>
  <si>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</si>
  <si>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</si>
  <si>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</si>
  <si>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</si>
  <si>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</si>
  <si>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</si>
  <si>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</si>
  <si>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</si>
  <si>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</si>
  <si>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</si>
  <si>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鹿児島県</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</si>
  <si>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</si>
  <si>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</si>
  <si>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</si>
  <si>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</si>
  <si>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</si>
  <si>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</si>
  <si>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</si>
  <si>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</si>
  <si>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</si>
  <si>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</si>
  <si>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</si>
  <si>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</si>
  <si>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</si>
  <si>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</si>
  <si>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</si>
  <si>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</si>
  <si>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</si>
  <si>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</si>
  <si>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</si>
  <si>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</si>
  <si>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曽於市</t>
  </si>
  <si>
    <t>地方交付税種地</t>
    <rPh sb="0" eb="2">
      <t>チホウ</t>
    </rPh>
    <rPh sb="2" eb="5">
      <t>コウフゼイ</t>
    </rPh>
    <rPh sb="5" eb="6">
      <t>シュ</t>
    </rPh>
    <rPh sb="6" eb="7">
      <t>チ</t>
    </rPh>
    <phoneticPr fontId="6"/>
  </si>
  <si>
    <t>1-1</t>
  </si>
  <si>
    <t>-1.4</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</si>
  <si>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</si>
  <si>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</si>
  <si>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</si>
  <si>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</si>
  <si>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</si>
  <si>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</si>
  <si>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</si>
  <si>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</si>
  <si>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</si>
  <si>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曽於市農業公社</t>
    <rPh sb="0" eb="3">
      <t>ソオシ</t>
    </rPh>
    <rPh sb="3" eb="5">
      <t>ノウギョウ</t>
    </rPh>
    <rPh sb="5" eb="7">
      <t>コウシャ</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</si>
  <si>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</si>
  <si>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</si>
  <si>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</si>
  <si>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</si>
  <si>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</si>
  <si>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</si>
  <si>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</si>
  <si>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</si>
  <si>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</si>
  <si>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</si>
  <si>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曽於市土地開発公社</t>
    <rPh sb="0" eb="3">
      <t>ソオシ</t>
    </rPh>
    <rPh sb="3" eb="9">
      <t>トチカイハツコウシャ</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</si>
  <si>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</si>
  <si>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</si>
  <si>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</si>
  <si>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</si>
  <si>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</si>
  <si>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</si>
  <si>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</si>
  <si>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</si>
  <si>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</si>
  <si>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</si>
  <si>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</si>
  <si>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-8.9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</si>
  <si>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</si>
  <si>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</si>
  <si>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</si>
  <si>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</si>
  <si>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</si>
  <si>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</si>
  <si>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</si>
  <si>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</si>
  <si>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</si>
  <si>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</si>
  <si>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公共下水道事業会計</t>
  </si>
  <si>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</si>
  <si>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</si>
  <si>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</si>
  <si>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</si>
  <si>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</si>
  <si>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</si>
  <si>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</si>
  <si>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</si>
  <si>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</si>
  <si>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</si>
  <si>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</si>
  <si>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</si>
  <si>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</si>
  <si>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</si>
  <si>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</si>
  <si>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</si>
  <si>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</si>
  <si>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</si>
  <si>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</si>
  <si>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</si>
  <si>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</si>
  <si>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 0.88</t>
  </si>
  <si>
    <t>労働費</t>
  </si>
  <si>
    <t>-1.7</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</si>
  <si>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</si>
  <si>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</si>
  <si>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</si>
  <si>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</si>
  <si>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</si>
  <si>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</si>
  <si>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</si>
  <si>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</si>
  <si>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</si>
  <si>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</si>
  <si>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</si>
  <si>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</si>
  <si>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</si>
  <si>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</si>
  <si>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</si>
  <si>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</si>
  <si>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</si>
  <si>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</si>
  <si>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</si>
  <si>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</si>
  <si>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</si>
  <si>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</si>
  <si>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</si>
  <si>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6"/>
  </si>
  <si>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</si>
  <si>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</si>
  <si>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</si>
  <si>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</si>
  <si>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</si>
  <si>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</si>
  <si>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</si>
  <si>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</si>
  <si>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</si>
  <si>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</si>
  <si>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</si>
  <si>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</si>
  <si>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</si>
  <si>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</si>
  <si>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積立金
現在高</t>
    <rPh sb="4" eb="7">
      <t>ゲンザイダカ</t>
    </rPh>
    <phoneticPr fontId="39"/>
  </si>
  <si>
    <t>メセナ食彩センター</t>
    <rPh sb="3" eb="5">
      <t>ショクサイ</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</si>
  <si>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</si>
  <si>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</si>
  <si>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</si>
  <si>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</si>
  <si>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</si>
  <si>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</si>
  <si>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</si>
  <si>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</si>
  <si>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</si>
  <si>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</si>
  <si>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</si>
  <si>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</si>
  <si>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</si>
  <si>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</si>
  <si>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</si>
  <si>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</si>
  <si>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</si>
  <si>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</si>
  <si>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</si>
  <si>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</si>
  <si>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</si>
  <si>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</si>
  <si>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</si>
  <si>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</si>
  <si>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</si>
  <si>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</si>
  <si>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</si>
  <si>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</si>
  <si>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</si>
  <si>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</si>
  <si>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</si>
  <si>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</si>
  <si>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</si>
  <si>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鹿児島県曽於市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</si>
  <si>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</si>
  <si>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</si>
  <si>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</si>
  <si>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</si>
  <si>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</si>
  <si>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</si>
  <si>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</si>
  <si>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</si>
  <si>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</si>
  <si>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</si>
  <si>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</si>
  <si>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</si>
  <si>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</si>
  <si>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</si>
  <si>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</si>
  <si>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</si>
  <si>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</si>
  <si>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</si>
  <si>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</si>
  <si>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</si>
  <si>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</si>
  <si>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</si>
  <si>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</si>
  <si>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</si>
  <si>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</si>
  <si>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</si>
  <si>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</si>
  <si>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</si>
  <si>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</si>
  <si>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</si>
  <si>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</si>
  <si>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</si>
  <si>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</si>
  <si>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</si>
  <si>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</si>
  <si>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</si>
  <si>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</si>
  <si>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</si>
  <si>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</si>
  <si>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</si>
  <si>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</si>
  <si>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</si>
  <si>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</si>
  <si>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</si>
  <si>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</si>
  <si>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</si>
  <si>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</si>
  <si>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</si>
  <si>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</si>
  <si>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</si>
  <si>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</si>
  <si>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</si>
  <si>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</si>
  <si>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</si>
  <si>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</si>
  <si>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</si>
  <si>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</si>
  <si>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</si>
  <si>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</si>
  <si>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</si>
  <si>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</si>
  <si>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</si>
  <si>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</si>
  <si>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</si>
  <si>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</si>
  <si>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</si>
  <si>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</si>
  <si>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</si>
  <si>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</si>
  <si>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</si>
  <si>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</si>
  <si>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</si>
  <si>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</si>
  <si>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</si>
  <si>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</si>
  <si>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</si>
  <si>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</si>
  <si>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</si>
  <si>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</si>
  <si>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</si>
  <si>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</si>
  <si>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</si>
  <si>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</si>
  <si>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</si>
  <si>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</si>
  <si>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</si>
  <si>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</si>
  <si>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</si>
  <si>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</si>
  <si>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</si>
  <si>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</si>
  <si>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</si>
  <si>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</si>
  <si>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</si>
  <si>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</si>
  <si>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</si>
  <si>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</si>
  <si>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</si>
  <si>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</si>
  <si>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</si>
  <si>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</si>
  <si>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</si>
  <si>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</si>
  <si>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</si>
  <si>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</si>
  <si>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</si>
  <si>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</si>
  <si>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</si>
  <si>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</si>
  <si>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</si>
  <si>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</si>
  <si>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</si>
  <si>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</si>
  <si>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</si>
  <si>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</si>
  <si>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</si>
  <si>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生活排水処理事業特別会計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</si>
  <si>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</si>
  <si>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</si>
  <si>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</si>
  <si>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</si>
  <si>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</si>
  <si>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</si>
  <si>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</si>
  <si>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</si>
  <si>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</si>
  <si>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</si>
  <si>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</si>
  <si>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</si>
  <si>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</si>
  <si>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</si>
  <si>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</si>
  <si>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</si>
  <si>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</si>
  <si>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</si>
  <si>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</si>
  <si>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</si>
  <si>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</si>
  <si>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</si>
  <si>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</si>
  <si>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</si>
  <si>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</si>
  <si>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</si>
  <si>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</si>
  <si>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</si>
  <si>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</si>
  <si>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</si>
  <si>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</si>
  <si>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</si>
  <si>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</si>
  <si>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</si>
  <si>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</si>
  <si>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</si>
  <si>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</si>
  <si>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</si>
  <si>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</si>
  <si>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</si>
  <si>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</si>
  <si>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</si>
  <si>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</si>
  <si>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</si>
  <si>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</si>
  <si>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</si>
  <si>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</si>
  <si>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</si>
  <si>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</si>
  <si>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</si>
  <si>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</si>
  <si>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</si>
  <si>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</si>
  <si>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</si>
  <si>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</si>
  <si>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</si>
  <si>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</si>
  <si>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</si>
  <si>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</si>
  <si>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</si>
  <si>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</si>
  <si>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</si>
  <si>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</si>
  <si>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</si>
  <si>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</si>
  <si>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</si>
  <si>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</si>
  <si>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</si>
  <si>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</si>
  <si>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</si>
  <si>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</si>
  <si>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</si>
  <si>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</si>
  <si>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</si>
  <si>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</si>
  <si>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</si>
  <si>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</si>
  <si>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</si>
  <si>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</si>
  <si>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</si>
  <si>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</si>
  <si>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</si>
  <si>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</si>
  <si>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</si>
  <si>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</si>
  <si>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</si>
  <si>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</si>
  <si>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</si>
  <si>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</si>
  <si>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</si>
  <si>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</si>
  <si>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</si>
  <si>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</si>
  <si>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</si>
  <si>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</si>
  <si>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</si>
  <si>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</si>
  <si>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</si>
  <si>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</si>
  <si>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</si>
  <si>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</si>
  <si>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</si>
  <si>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</si>
  <si>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</si>
  <si>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</si>
  <si>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</si>
  <si>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</si>
  <si>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</si>
  <si>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</si>
  <si>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</si>
  <si>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</si>
  <si>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鹿児島県市町村総合事務組合</t>
  </si>
  <si>
    <t>曽於北部衛生処理組合</t>
  </si>
  <si>
    <t>大隅曽於地区消防組合</t>
  </si>
  <si>
    <t>曽於地区介護保険組合</t>
  </si>
  <si>
    <t>鹿児島県後期高齢者医療広域連合（後期高齢者医療特別会計）</t>
    <rPh sb="16" eb="18">
      <t>コウキ</t>
    </rPh>
    <rPh sb="18" eb="21">
      <t>コウレイシャ</t>
    </rPh>
    <rPh sb="21" eb="23">
      <t>イリョウ</t>
    </rPh>
    <rPh sb="23" eb="25">
      <t>トクベツ</t>
    </rPh>
    <rPh sb="25" eb="27">
      <t>カイケイ</t>
    </rPh>
    <phoneticPr fontId="6"/>
  </si>
  <si>
    <t>まちづくり曽於</t>
    <rPh sb="5" eb="7">
      <t>ソオ</t>
    </rPh>
    <phoneticPr fontId="6"/>
  </si>
  <si>
    <t>思いやりふるさと基金</t>
    <rPh sb="0" eb="1">
      <t>オモ</t>
    </rPh>
    <rPh sb="8" eb="10">
      <t>キキン</t>
    </rPh>
    <phoneticPr fontId="6"/>
  </si>
  <si>
    <t>ふるさと開発基金</t>
    <rPh sb="4" eb="6">
      <t>カイハツ</t>
    </rPh>
    <rPh sb="6" eb="8">
      <t>キキン</t>
    </rPh>
    <phoneticPr fontId="6"/>
  </si>
  <si>
    <t>市立学校施設整備基金</t>
    <rPh sb="0" eb="2">
      <t>シリツ</t>
    </rPh>
    <rPh sb="2" eb="4">
      <t>ガッコウ</t>
    </rPh>
    <rPh sb="4" eb="6">
      <t>シセツ</t>
    </rPh>
    <rPh sb="6" eb="8">
      <t>セイビ</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</si>
  <si>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</si>
  <si>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</si>
  <si>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については，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財政計画に基づく大型事業及び施設等の老朽化により，新規発行債が増加していくと考えられる。有形固定資産減価償却率は，高度経済成長期に整備された資産が多く，徐々に更新時期を迎えつつあることから，類似団体より高い水準にある。平成29年３月に策定した公共施設等総合管理計画に基づき，施設の維持管理に努めるとともに，地方債依存型の事業の見直しや緊急度・ニーズ等を的確に把握した事業の選択により市債発行を抑制するとともに，交付税算入率の高い有利な起債の発行に努める。</t>
  </si>
  <si>
    <t>当該団体値</t>
    <rPh sb="0" eb="2">
      <t>トウガイ</t>
    </rPh>
    <rPh sb="2" eb="4">
      <t>ダンタイ</t>
    </rPh>
    <rPh sb="4" eb="5">
      <t>アタイ</t>
    </rPh>
    <phoneticPr fontId="6"/>
  </si>
  <si>
    <t>将来負担比率及び実質公債費率は，ともに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長期計画により予定されている大型事業や施設等の老朽化等により，新規発行債が増加傾向にあることから，将来負担比率及び実質公債費率の数値は増加していくと考えられる。地方債依存型の事業の見直しや緊急度・ニーズ等を的確に把握した事業の選択により市債発行を抑制するとともに，交付税算入率の高い有利な市債の発行に努める。</t>
  </si>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</sst>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90" fontId="2" fillId="0" borderId="7" xfId="10" applyNumberFormat="1" applyFont="1" applyBorder="1" applyAlignment="1">
      <alignment horizontal="right" vertical="center" shrinkToFit="1"/>
    </xf>
    <xf numFmtId="190" fontId="2" fillId="0" borderId="7" xfId="10" applyNumberFormat="1" applyFont="1" applyBorder="1" applyAlignment="1">
      <alignment vertical="center" shrinkToFit="1"/>
    </xf>
    <xf numFmtId="189" fontId="2" fillId="0" borderId="9" xfId="10" applyNumberFormat="1" applyFont="1" applyBorder="1">
      <alignment vertical="center"/>
    </xf>
    <xf numFmtId="190" fontId="2" fillId="0" borderId="19" xfId="10" applyNumberFormat="1" applyFont="1" applyBorder="1" applyAlignment="1">
      <alignment horizontal="right" vertical="center" shrinkToFit="1"/>
    </xf>
    <xf numFmtId="190" fontId="2" fillId="0" borderId="19" xfId="10" applyNumberFormat="1" applyFont="1" applyBorder="1" applyAlignment="1">
      <alignment vertical="center" shrinkToFit="1"/>
    </xf>
    <xf numFmtId="189" fontId="2" fillId="0" borderId="20" xfId="10" applyNumberFormat="1" applyFont="1" applyBorder="1">
      <alignment vertical="center"/>
    </xf>
    <xf numFmtId="190" fontId="2" fillId="0" borderId="53" xfId="10" applyNumberFormat="1" applyFont="1" applyBorder="1" applyAlignment="1">
      <alignment horizontal="right" vertical="center" shrinkToFit="1"/>
    </xf>
    <xf numFmtId="190" fontId="2" fillId="0" borderId="53" xfId="10" applyNumberFormat="1" applyFont="1" applyBorder="1" applyAlignment="1">
      <alignment vertical="center" shrinkToFit="1"/>
    </xf>
    <xf numFmtId="189"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7"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85" fontId="15" fillId="0" borderId="0" xfId="21" applyNumberFormat="1" applyFont="1" applyFill="1">
      <alignment vertical="center"/>
    </xf>
    <xf numFmtId="0" fontId="18" fillId="0" borderId="30" xfId="21" applyFont="1" applyFill="1" applyBorder="1">
      <alignment vertical="center"/>
    </xf>
    <xf numFmtId="185" fontId="15" fillId="0" borderId="42" xfId="21" applyNumberFormat="1" applyFont="1" applyFill="1" applyBorder="1">
      <alignment vertical="center"/>
    </xf>
    <xf numFmtId="185" fontId="15" fillId="0" borderId="31"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85" fontId="15" fillId="0" borderId="0" xfId="21" applyNumberFormat="1" applyFont="1" applyFill="1" applyBorder="1">
      <alignment vertical="center"/>
    </xf>
    <xf numFmtId="185" fontId="15" fillId="0" borderId="34" xfId="21" applyNumberFormat="1" applyFont="1" applyFill="1" applyBorder="1">
      <alignment vertical="center"/>
    </xf>
    <xf numFmtId="0" fontId="3" fillId="3" borderId="30" xfId="21" applyFont="1" applyFill="1" applyBorder="1">
      <alignment vertical="center"/>
    </xf>
    <xf numFmtId="185" fontId="15" fillId="3" borderId="31" xfId="21" applyNumberFormat="1" applyFont="1" applyFill="1" applyBorder="1">
      <alignment vertical="center"/>
    </xf>
    <xf numFmtId="185" fontId="15" fillId="0" borderId="32" xfId="21" applyNumberFormat="1" applyFont="1" applyFill="1" applyBorder="1">
      <alignment vertical="center"/>
    </xf>
    <xf numFmtId="0" fontId="15" fillId="0" borderId="0" xfId="21" applyFont="1" applyFill="1" applyBorder="1" applyAlignment="1"/>
    <xf numFmtId="185" fontId="22" fillId="0" borderId="30" xfId="15" applyNumberFormat="1" applyFont="1" applyBorder="1" applyAlignment="1">
      <alignment vertical="center"/>
    </xf>
    <xf numFmtId="185" fontId="22" fillId="0" borderId="31" xfId="15" applyNumberFormat="1" applyFont="1" applyBorder="1" applyAlignment="1">
      <alignment vertical="center"/>
    </xf>
    <xf numFmtId="185" fontId="22" fillId="0" borderId="31" xfId="15" applyNumberFormat="1" applyFont="1" applyBorder="1" applyAlignment="1">
      <alignment horizontal="center" vertical="center"/>
    </xf>
    <xf numFmtId="0" fontId="3" fillId="3" borderId="23" xfId="21" applyFont="1" applyFill="1" applyBorder="1">
      <alignment vertical="center"/>
    </xf>
    <xf numFmtId="185" fontId="15" fillId="3" borderId="34" xfId="21" applyNumberFormat="1" applyFont="1" applyFill="1" applyBorder="1">
      <alignment vertical="center"/>
    </xf>
    <xf numFmtId="185" fontId="15" fillId="0" borderId="35" xfId="21" applyNumberFormat="1" applyFont="1" applyFill="1" applyBorder="1">
      <alignment vertical="center"/>
    </xf>
    <xf numFmtId="185" fontId="22" fillId="0" borderId="16" xfId="15" applyNumberFormat="1" applyFont="1" applyBorder="1" applyAlignment="1">
      <alignment vertical="center"/>
    </xf>
    <xf numFmtId="185" fontId="22" fillId="0" borderId="15" xfId="15" applyNumberFormat="1" applyFont="1" applyBorder="1" applyAlignment="1">
      <alignment vertical="center"/>
    </xf>
    <xf numFmtId="185" fontId="22" fillId="0" borderId="171" xfId="15" applyNumberFormat="1" applyFont="1" applyBorder="1" applyAlignment="1">
      <alignment horizontal="center" vertical="center"/>
    </xf>
    <xf numFmtId="185" fontId="22" fillId="0" borderId="16" xfId="15" applyNumberFormat="1" applyFont="1" applyBorder="1" applyAlignment="1">
      <alignment horizontal="center" vertical="center"/>
    </xf>
    <xf numFmtId="185" fontId="22" fillId="0" borderId="27"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85" fontId="15" fillId="3" borderId="15" xfId="21" applyNumberFormat="1" applyFont="1" applyFill="1" applyBorder="1">
      <alignment vertical="center"/>
    </xf>
    <xf numFmtId="185" fontId="15" fillId="0" borderId="37" xfId="21" applyNumberFormat="1" applyFont="1" applyFill="1" applyBorder="1">
      <alignment vertical="center"/>
    </xf>
    <xf numFmtId="185" fontId="22" fillId="0" borderId="32" xfId="15" applyNumberFormat="1" applyFont="1" applyBorder="1" applyAlignment="1">
      <alignment horizontal="center" vertical="center"/>
    </xf>
    <xf numFmtId="185"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85" fontId="15" fillId="0" borderId="74" xfId="21" applyNumberFormat="1" applyFont="1" applyFill="1" applyBorder="1" applyAlignment="1">
      <alignment horizontal="center" vertical="center"/>
    </xf>
    <xf numFmtId="178" fontId="22" fillId="0" borderId="74" xfId="21" applyNumberFormat="1" applyFont="1" applyFill="1" applyBorder="1" applyAlignment="1">
      <alignment horizontal="right" vertical="center" shrinkToFit="1"/>
    </xf>
    <xf numFmtId="179"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85" fontId="22" fillId="0" borderId="35" xfId="15" applyNumberFormat="1" applyFont="1" applyBorder="1" applyAlignment="1">
      <alignment horizontal="center" vertical="center"/>
    </xf>
    <xf numFmtId="185" fontId="22" fillId="0" borderId="174" xfId="15" applyNumberFormat="1" applyFont="1" applyBorder="1" applyAlignment="1">
      <alignment horizontal="center" vertical="center" wrapText="1"/>
    </xf>
    <xf numFmtId="179" fontId="22" fillId="0" borderId="175" xfId="16" applyNumberFormat="1" applyFont="1" applyFill="1" applyBorder="1" applyAlignment="1">
      <alignment horizontal="right" vertical="center" shrinkToFit="1"/>
    </xf>
    <xf numFmtId="179"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85" fontId="15" fillId="3" borderId="74" xfId="21" applyNumberFormat="1" applyFont="1" applyFill="1" applyBorder="1" applyAlignment="1">
      <alignment horizontal="center" vertical="center"/>
    </xf>
    <xf numFmtId="185" fontId="15" fillId="0" borderId="176" xfId="21" applyNumberFormat="1" applyFont="1" applyFill="1" applyBorder="1" applyAlignment="1">
      <alignment horizontal="center" vertical="center"/>
    </xf>
    <xf numFmtId="178" fontId="22" fillId="0" borderId="176" xfId="21" applyNumberFormat="1" applyFont="1" applyFill="1" applyBorder="1" applyAlignment="1">
      <alignment horizontal="right" vertical="center" shrinkToFit="1"/>
    </xf>
    <xf numFmtId="179" fontId="22" fillId="0" borderId="176" xfId="21" applyNumberFormat="1" applyFont="1" applyFill="1" applyBorder="1" applyAlignment="1">
      <alignment horizontal="right" vertical="center" shrinkToFit="1"/>
    </xf>
    <xf numFmtId="181" fontId="15" fillId="0" borderId="0" xfId="21" applyNumberFormat="1" applyFont="1" applyFill="1" applyBorder="1">
      <alignment vertical="center"/>
    </xf>
    <xf numFmtId="181" fontId="15" fillId="0" borderId="34" xfId="21" applyNumberFormat="1" applyFont="1" applyFill="1" applyBorder="1">
      <alignment vertical="center"/>
    </xf>
    <xf numFmtId="0" fontId="3" fillId="0" borderId="0" xfId="21" applyFont="1" applyFill="1" applyBorder="1" applyAlignment="1"/>
    <xf numFmtId="185"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85"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85" fontId="15" fillId="0" borderId="174" xfId="21" applyNumberFormat="1" applyFont="1" applyFill="1" applyBorder="1" applyAlignment="1">
      <alignment horizontal="center" vertical="center"/>
    </xf>
    <xf numFmtId="178" fontId="15" fillId="0" borderId="174" xfId="21" applyNumberFormat="1" applyFont="1" applyFill="1" applyBorder="1" applyAlignment="1">
      <alignment horizontal="right" vertical="center" shrinkToFit="1"/>
    </xf>
    <xf numFmtId="179"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1" fontId="15" fillId="0" borderId="23" xfId="21" applyNumberFormat="1" applyFont="1" applyFill="1" applyBorder="1">
      <alignment vertical="center"/>
    </xf>
    <xf numFmtId="185" fontId="22" fillId="0" borderId="34" xfId="15" applyNumberFormat="1" applyFont="1" applyBorder="1" applyAlignment="1">
      <alignment horizontal="center" vertical="center" wrapText="1"/>
    </xf>
    <xf numFmtId="179" fontId="22" fillId="0" borderId="179" xfId="16" applyNumberFormat="1" applyFont="1" applyFill="1" applyBorder="1" applyAlignment="1">
      <alignment horizontal="right" vertical="center" shrinkToFit="1"/>
    </xf>
    <xf numFmtId="179" fontId="22" fillId="0" borderId="180" xfId="16" applyNumberFormat="1" applyFont="1" applyFill="1" applyBorder="1" applyAlignment="1">
      <alignment horizontal="right" vertical="center" shrinkToFit="1"/>
    </xf>
    <xf numFmtId="179" fontId="22" fillId="0" borderId="23" xfId="16" applyNumberFormat="1" applyFont="1" applyBorder="1" applyAlignment="1">
      <alignment horizontal="right" vertical="center" shrinkToFit="1"/>
    </xf>
    <xf numFmtId="0" fontId="3" fillId="3" borderId="37" xfId="21" applyFont="1" applyFill="1" applyBorder="1">
      <alignment vertical="center"/>
    </xf>
    <xf numFmtId="185" fontId="15" fillId="3" borderId="174" xfId="21" applyNumberFormat="1" applyFont="1" applyFill="1" applyBorder="1" applyAlignment="1">
      <alignment horizontal="center" vertical="center"/>
    </xf>
    <xf numFmtId="179" fontId="15" fillId="3" borderId="181" xfId="20" applyNumberFormat="1" applyFont="1" applyFill="1" applyBorder="1" applyAlignment="1">
      <alignment horizontal="right" vertical="center" shrinkToFit="1"/>
    </xf>
    <xf numFmtId="179" fontId="15" fillId="3" borderId="174" xfId="20" applyNumberFormat="1" applyFont="1" applyFill="1" applyBorder="1" applyAlignment="1">
      <alignment horizontal="right" vertical="center" shrinkToFit="1"/>
    </xf>
    <xf numFmtId="185" fontId="15" fillId="0" borderId="0" xfId="21" applyNumberFormat="1" applyFont="1" applyFill="1" applyBorder="1" applyAlignment="1">
      <alignment horizontal="center" vertical="center"/>
    </xf>
    <xf numFmtId="185" fontId="22" fillId="0" borderId="37" xfId="15" applyNumberFormat="1" applyFont="1" applyBorder="1" applyAlignment="1">
      <alignment horizontal="center" vertical="center"/>
    </xf>
    <xf numFmtId="185" fontId="22" fillId="0" borderId="74" xfId="15" applyNumberFormat="1" applyFont="1" applyBorder="1" applyAlignment="1">
      <alignment horizontal="center" vertical="center"/>
    </xf>
    <xf numFmtId="179" fontId="22" fillId="0" borderId="27" xfId="16" applyNumberFormat="1" applyFont="1" applyBorder="1" applyAlignment="1">
      <alignment horizontal="right" vertical="center" shrinkToFit="1"/>
    </xf>
    <xf numFmtId="179" fontId="22" fillId="0" borderId="172" xfId="16" applyNumberFormat="1" applyFont="1" applyBorder="1" applyAlignment="1">
      <alignment horizontal="right" vertical="center" shrinkToFit="1"/>
    </xf>
    <xf numFmtId="0" fontId="3" fillId="0" borderId="16" xfId="21" applyFont="1" applyFill="1" applyBorder="1">
      <alignment vertical="center"/>
    </xf>
    <xf numFmtId="185" fontId="15" fillId="0" borderId="14" xfId="21" applyNumberFormat="1" applyFont="1" applyFill="1" applyBorder="1">
      <alignment vertical="center"/>
    </xf>
    <xf numFmtId="185"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Fill="1" applyBorder="1" applyAlignment="1" applyProtection="1">
      <alignment horizontal="right" vertical="center" shrinkToFit="1"/>
    </xf>
    <xf numFmtId="186" fontId="23" fillId="0" borderId="4" xfId="7" applyNumberFormat="1" applyFont="1" applyFill="1" applyBorder="1" applyAlignment="1" applyProtection="1">
      <alignment horizontal="right" vertical="center" shrinkToFit="1"/>
    </xf>
    <xf numFmtId="186"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Fill="1" applyBorder="1" applyAlignment="1" applyProtection="1">
      <alignment horizontal="right" vertical="center" shrinkToFit="1"/>
    </xf>
    <xf numFmtId="186" fontId="23" fillId="0" borderId="27" xfId="7" applyNumberFormat="1" applyFont="1" applyFill="1" applyBorder="1" applyAlignment="1" applyProtection="1">
      <alignment horizontal="right" vertical="center" shrinkToFit="1"/>
    </xf>
    <xf numFmtId="186"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Fill="1" applyBorder="1" applyAlignment="1" applyProtection="1">
      <alignment horizontal="right" vertical="center" shrinkToFit="1"/>
    </xf>
    <xf numFmtId="186" fontId="23" fillId="0" borderId="48" xfId="7" applyNumberFormat="1" applyFont="1" applyFill="1" applyBorder="1" applyAlignment="1" applyProtection="1">
      <alignment horizontal="right" vertical="center" shrinkToFit="1"/>
    </xf>
    <xf numFmtId="186" fontId="23" fillId="0" borderId="62" xfId="7"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6" fontId="23" fillId="0" borderId="183" xfId="19" applyNumberFormat="1" applyFont="1" applyFill="1" applyBorder="1" applyAlignment="1">
      <alignment horizontal="right" vertical="center" shrinkToFit="1"/>
    </xf>
    <xf numFmtId="186" fontId="23" fillId="0" borderId="184" xfId="19" applyNumberFormat="1" applyFont="1" applyFill="1" applyBorder="1" applyAlignment="1">
      <alignment horizontal="right" vertical="center" shrinkToFit="1"/>
    </xf>
    <xf numFmtId="186"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6" fontId="23" fillId="0" borderId="185" xfId="19" applyNumberFormat="1" applyFont="1" applyFill="1" applyBorder="1" applyAlignment="1">
      <alignment horizontal="right" vertical="center" shrinkToFit="1"/>
    </xf>
    <xf numFmtId="186" fontId="23" fillId="0" borderId="74" xfId="19" applyNumberFormat="1" applyFont="1" applyFill="1" applyBorder="1" applyAlignment="1">
      <alignment horizontal="right" vertical="center" shrinkToFit="1"/>
    </xf>
    <xf numFmtId="186"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6" fontId="23" fillId="0" borderId="186" xfId="19" applyNumberFormat="1" applyFont="1" applyFill="1" applyBorder="1" applyAlignment="1">
      <alignment horizontal="right" vertical="center" shrinkToFit="1"/>
    </xf>
    <xf numFmtId="186" fontId="23" fillId="0" borderId="187" xfId="19" applyNumberFormat="1" applyFont="1" applyFill="1" applyBorder="1" applyAlignment="1">
      <alignment horizontal="right" vertical="center" shrinkToFit="1"/>
    </xf>
    <xf numFmtId="186" fontId="23" fillId="0" borderId="62" xfId="19"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9"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6" borderId="64" xfId="7" applyFont="1" applyFill="1" applyBorder="1" applyAlignment="1">
      <alignment horizontal="right" vertical="top"/>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85"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85" fontId="3" fillId="0" borderId="42" xfId="21" applyNumberFormat="1" applyFont="1" applyBorder="1">
      <alignment vertical="center"/>
    </xf>
    <xf numFmtId="185" fontId="3" fillId="0" borderId="31" xfId="21" applyNumberFormat="1" applyFont="1" applyBorder="1">
      <alignment vertical="center"/>
    </xf>
    <xf numFmtId="185" fontId="3" fillId="0" borderId="34" xfId="21" applyNumberFormat="1" applyFont="1" applyBorder="1">
      <alignment vertical="center"/>
    </xf>
    <xf numFmtId="185" fontId="0" fillId="0" borderId="0" xfId="21" applyNumberFormat="1" applyFont="1">
      <alignment vertical="center"/>
    </xf>
    <xf numFmtId="185" fontId="3" fillId="3" borderId="0" xfId="21" applyNumberFormat="1" applyFont="1" applyFill="1" applyAlignment="1">
      <alignment vertical="center" wrapText="1"/>
    </xf>
    <xf numFmtId="184" fontId="3" fillId="3" borderId="0" xfId="20" applyNumberFormat="1" applyFont="1" applyFill="1" applyAlignment="1">
      <alignment vertical="center" wrapText="1"/>
    </xf>
    <xf numFmtId="185" fontId="1" fillId="0" borderId="0" xfId="15" applyNumberFormat="1" applyAlignment="1">
      <alignment vertical="center"/>
    </xf>
    <xf numFmtId="185"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2" fontId="3" fillId="0" borderId="0" xfId="21" applyNumberFormat="1" applyFont="1">
      <alignment vertical="center"/>
    </xf>
    <xf numFmtId="0" fontId="33" fillId="0" borderId="0" xfId="14" applyFont="1">
      <alignment vertical="center"/>
    </xf>
    <xf numFmtId="179" fontId="1" fillId="0" borderId="0" xfId="16" applyNumberFormat="1" applyAlignment="1">
      <alignment horizontal="right" vertical="center"/>
    </xf>
    <xf numFmtId="49" fontId="3" fillId="3" borderId="0" xfId="20" applyNumberFormat="1" applyFont="1" applyFill="1" applyAlignment="1">
      <alignment horizontal="center" vertical="center"/>
    </xf>
    <xf numFmtId="181" fontId="3" fillId="0" borderId="34" xfId="21" applyNumberFormat="1" applyFont="1" applyBorder="1">
      <alignment vertical="center"/>
    </xf>
    <xf numFmtId="181" fontId="3" fillId="0" borderId="23" xfId="21" applyNumberFormat="1" applyFont="1" applyBorder="1">
      <alignment vertical="center"/>
    </xf>
    <xf numFmtId="181" fontId="3" fillId="0" borderId="0" xfId="20" applyNumberFormat="1" applyFont="1">
      <alignment vertical="center"/>
    </xf>
    <xf numFmtId="0" fontId="1" fillId="3" borderId="0" xfId="1" applyFill="1" applyAlignment="1">
      <alignment vertical="center"/>
    </xf>
    <xf numFmtId="185" fontId="3" fillId="0" borderId="14" xfId="21" applyNumberFormat="1" applyFont="1" applyBorder="1">
      <alignment vertical="center"/>
    </xf>
    <xf numFmtId="185"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10" applyNumberFormat="1" applyFont="1" applyBorder="1" applyAlignment="1">
      <alignment horizontal="right" vertical="center" shrinkToFit="1"/>
    </xf>
    <xf numFmtId="185" fontId="2" fillId="0" borderId="19" xfId="10" applyNumberFormat="1" applyFont="1" applyBorder="1" applyAlignment="1">
      <alignment horizontal="right" vertical="center" shrinkToFit="1"/>
    </xf>
    <xf numFmtId="185"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9" fontId="2" fillId="0" borderId="7" xfId="10" applyNumberFormat="1" applyFont="1" applyBorder="1" applyAlignment="1">
      <alignment horizontal="right" vertical="center" shrinkToFit="1"/>
    </xf>
    <xf numFmtId="189" fontId="2" fillId="0" borderId="19" xfId="10" applyNumberFormat="1" applyFont="1" applyBorder="1" applyAlignment="1">
      <alignment horizontal="right" vertical="center" shrinkToFit="1"/>
    </xf>
    <xf numFmtId="189"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10" applyNumberFormat="1" applyFont="1" applyBorder="1" applyAlignment="1">
      <alignment horizontal="right" vertical="center" shrinkToFit="1"/>
    </xf>
    <xf numFmtId="185" fontId="2" fillId="0" borderId="0" xfId="10" applyNumberFormat="1" applyFont="1" applyAlignment="1">
      <alignment horizontal="right" vertical="center" shrinkToFit="1"/>
    </xf>
    <xf numFmtId="185"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9" fontId="2" fillId="0" borderId="8" xfId="10" applyNumberFormat="1" applyFont="1" applyBorder="1" applyAlignment="1">
      <alignment horizontal="right" vertical="center" shrinkToFit="1"/>
    </xf>
    <xf numFmtId="189" fontId="2" fillId="0" borderId="0" xfId="10" applyNumberFormat="1" applyFont="1" applyAlignment="1">
      <alignment horizontal="right" vertical="center" shrinkToFit="1"/>
    </xf>
    <xf numFmtId="189" fontId="2" fillId="0" borderId="58" xfId="10" applyNumberFormat="1" applyFont="1" applyBorder="1" applyAlignment="1">
      <alignment horizontal="right" vertical="center" shrinkToFit="1"/>
    </xf>
    <xf numFmtId="176" fontId="2" fillId="0" borderId="8" xfId="10" applyNumberFormat="1" applyFont="1" applyBorder="1" applyAlignment="1">
      <alignment horizontal="right" vertical="center" shrinkToFit="1"/>
    </xf>
    <xf numFmtId="176" fontId="2" fillId="0" borderId="0" xfId="10" applyNumberFormat="1" applyFont="1" applyAlignment="1">
      <alignment horizontal="right" vertical="center" shrinkToFit="1"/>
    </xf>
    <xf numFmtId="176" fontId="2" fillId="0" borderId="58" xfId="10" applyNumberFormat="1" applyFont="1" applyBorder="1" applyAlignment="1">
      <alignment horizontal="right" vertical="center" shrinkToFit="1"/>
    </xf>
    <xf numFmtId="187" fontId="2" fillId="0" borderId="8" xfId="10" applyNumberFormat="1" applyFont="1" applyBorder="1" applyAlignment="1">
      <alignment horizontal="right" vertical="center" shrinkToFit="1"/>
    </xf>
    <xf numFmtId="187" fontId="2" fillId="0" borderId="0" xfId="10" applyNumberFormat="1" applyFont="1" applyAlignment="1">
      <alignment horizontal="right" vertical="center" shrinkToFit="1"/>
    </xf>
    <xf numFmtId="18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85" fontId="2" fillId="0" borderId="39" xfId="10" applyNumberFormat="1" applyFont="1" applyBorder="1" applyAlignment="1">
      <alignment horizontal="right" vertical="center" shrinkToFit="1"/>
    </xf>
    <xf numFmtId="185" fontId="2" fillId="0" borderId="22" xfId="10" applyNumberFormat="1" applyFont="1" applyBorder="1" applyAlignment="1">
      <alignment horizontal="right" vertical="center" shrinkToFit="1"/>
    </xf>
    <xf numFmtId="185" fontId="2" fillId="0" borderId="50" xfId="10" applyNumberFormat="1" applyFont="1" applyBorder="1" applyAlignment="1">
      <alignment horizontal="right" vertical="center" shrinkToFit="1"/>
    </xf>
    <xf numFmtId="0" fontId="2" fillId="0" borderId="32" xfId="10" applyFont="1" applyBorder="1">
      <alignment vertical="center"/>
    </xf>
    <xf numFmtId="185" fontId="2" fillId="0" borderId="32" xfId="10" applyNumberFormat="1" applyFont="1" applyBorder="1" applyAlignment="1">
      <alignment horizontal="right" vertical="center" shrinkToFit="1"/>
    </xf>
    <xf numFmtId="185" fontId="2" fillId="0" borderId="35" xfId="10" applyNumberFormat="1" applyFont="1" applyBorder="1" applyAlignment="1">
      <alignment horizontal="right" vertical="center" shrinkToFit="1"/>
    </xf>
    <xf numFmtId="185"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91" fontId="2" fillId="0" borderId="33" xfId="10" applyNumberFormat="1" applyFont="1" applyBorder="1" applyAlignment="1">
      <alignment horizontal="right" vertical="center" shrinkToFit="1"/>
    </xf>
    <xf numFmtId="191" fontId="2" fillId="0" borderId="36" xfId="10" applyNumberFormat="1" applyFont="1" applyBorder="1" applyAlignment="1">
      <alignment horizontal="right" vertical="center" shrinkToFit="1"/>
    </xf>
    <xf numFmtId="191"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85" fontId="11" fillId="0" borderId="40" xfId="10" applyNumberFormat="1" applyFont="1" applyBorder="1" applyAlignment="1">
      <alignment horizontal="right" vertical="center" shrinkToFit="1"/>
    </xf>
    <xf numFmtId="185" fontId="11" fillId="0" borderId="19" xfId="10" applyNumberFormat="1" applyFont="1" applyBorder="1" applyAlignment="1">
      <alignment horizontal="right" vertical="center" shrinkToFit="1"/>
    </xf>
    <xf numFmtId="185"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85" fontId="11" fillId="0" borderId="32" xfId="10" applyNumberFormat="1" applyFont="1" applyBorder="1" applyAlignment="1">
      <alignment horizontal="right" vertical="center" shrinkToFit="1"/>
    </xf>
    <xf numFmtId="185" fontId="11" fillId="0" borderId="35" xfId="10" applyNumberFormat="1" applyFont="1" applyBorder="1" applyAlignment="1">
      <alignment horizontal="right" vertical="center" shrinkToFit="1"/>
    </xf>
    <xf numFmtId="185" fontId="11" fillId="0" borderId="51" xfId="10" applyNumberFormat="1" applyFont="1" applyBorder="1" applyAlignment="1">
      <alignment horizontal="right" vertical="center" shrinkToFit="1"/>
    </xf>
    <xf numFmtId="185"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9" fontId="2" fillId="0" borderId="32" xfId="10" applyNumberFormat="1" applyFont="1" applyBorder="1" applyAlignment="1">
      <alignment horizontal="right" vertical="center" shrinkToFit="1"/>
    </xf>
    <xf numFmtId="189" fontId="2" fillId="0" borderId="35" xfId="10" applyNumberFormat="1" applyFont="1" applyBorder="1" applyAlignment="1">
      <alignment horizontal="right" vertical="center" shrinkToFit="1"/>
    </xf>
    <xf numFmtId="189" fontId="2" fillId="0" borderId="37" xfId="10" applyNumberFormat="1" applyFont="1" applyBorder="1" applyAlignment="1">
      <alignment horizontal="right" vertical="center" shrinkToFit="1"/>
    </xf>
    <xf numFmtId="189"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9" fontId="2" fillId="0" borderId="9" xfId="10" applyNumberFormat="1" applyFont="1" applyBorder="1" applyAlignment="1">
      <alignment horizontal="right" vertical="center" shrinkToFit="1"/>
    </xf>
    <xf numFmtId="189" fontId="2" fillId="0" borderId="20" xfId="10" applyNumberFormat="1" applyFont="1" applyBorder="1" applyAlignment="1">
      <alignment horizontal="right" vertical="center" shrinkToFit="1"/>
    </xf>
    <xf numFmtId="189"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91" fontId="11" fillId="0" borderId="30" xfId="10" applyNumberFormat="1" applyFont="1" applyBorder="1" applyAlignment="1">
      <alignment horizontal="right" vertical="center" shrinkToFit="1"/>
    </xf>
    <xf numFmtId="191" fontId="11" fillId="0" borderId="23" xfId="10" applyNumberFormat="1" applyFont="1" applyBorder="1" applyAlignment="1">
      <alignment horizontal="right" vertical="center" shrinkToFit="1"/>
    </xf>
    <xf numFmtId="191"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87" fontId="2" fillId="0" borderId="29" xfId="10" applyNumberFormat="1" applyFont="1" applyBorder="1" applyAlignment="1">
      <alignment horizontal="right" vertical="center" shrinkToFit="1"/>
    </xf>
    <xf numFmtId="187" fontId="2" fillId="0" borderId="44" xfId="10" applyNumberFormat="1" applyFont="1" applyBorder="1" applyAlignment="1">
      <alignment horizontal="right" vertical="center" shrinkToFit="1"/>
    </xf>
    <xf numFmtId="187" fontId="2" fillId="0" borderId="55" xfId="10" applyNumberFormat="1" applyFont="1" applyBorder="1" applyAlignment="1">
      <alignment horizontal="right" vertical="center" shrinkToFit="1"/>
    </xf>
    <xf numFmtId="189" fontId="2" fillId="0" borderId="33" xfId="10" applyNumberFormat="1" applyFont="1" applyBorder="1" applyAlignment="1">
      <alignment horizontal="right" vertical="center" shrinkToFit="1"/>
    </xf>
    <xf numFmtId="189" fontId="2" fillId="0" borderId="36" xfId="10" applyNumberFormat="1" applyFont="1" applyBorder="1" applyAlignment="1">
      <alignment horizontal="right" vertical="center" shrinkToFit="1"/>
    </xf>
    <xf numFmtId="189" fontId="2" fillId="0" borderId="38" xfId="10" applyNumberFormat="1" applyFont="1" applyBorder="1" applyAlignment="1">
      <alignment horizontal="right" vertical="center" shrinkToFit="1"/>
    </xf>
    <xf numFmtId="189" fontId="2" fillId="0" borderId="52" xfId="10" applyNumberFormat="1" applyFont="1" applyBorder="1" applyAlignment="1">
      <alignment horizontal="right" vertical="center" shrinkToFit="1"/>
    </xf>
    <xf numFmtId="185" fontId="2" fillId="0" borderId="29" xfId="10" applyNumberFormat="1" applyFont="1" applyBorder="1" applyAlignment="1">
      <alignment horizontal="right" vertical="center" shrinkToFit="1"/>
    </xf>
    <xf numFmtId="185" fontId="2" fillId="0" borderId="44" xfId="10" applyNumberFormat="1" applyFont="1" applyBorder="1" applyAlignment="1">
      <alignment horizontal="right" vertical="center" shrinkToFit="1"/>
    </xf>
    <xf numFmtId="185" fontId="2" fillId="0" borderId="55" xfId="10" applyNumberFormat="1" applyFont="1" applyBorder="1" applyAlignment="1">
      <alignment horizontal="right" vertical="center" shrinkToFit="1"/>
    </xf>
    <xf numFmtId="185" fontId="2" fillId="0" borderId="19" xfId="10" applyNumberFormat="1" applyFont="1" applyBorder="1" applyAlignment="1">
      <alignment horizontal="right" vertical="center"/>
    </xf>
    <xf numFmtId="185" fontId="2" fillId="0" borderId="53" xfId="10" applyNumberFormat="1" applyFont="1" applyBorder="1" applyAlignment="1">
      <alignment horizontal="right" vertical="center"/>
    </xf>
    <xf numFmtId="189" fontId="2" fillId="0" borderId="20" xfId="10" applyNumberFormat="1" applyFont="1" applyBorder="1" applyAlignment="1">
      <alignment horizontal="right" vertical="center"/>
    </xf>
    <xf numFmtId="189"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10" applyNumberFormat="1" applyFont="1" applyBorder="1" applyAlignment="1">
      <alignment horizontal="right" vertical="center" shrinkToFit="1"/>
    </xf>
    <xf numFmtId="185" fontId="2" fillId="0" borderId="20" xfId="10" applyNumberFormat="1" applyFont="1" applyBorder="1" applyAlignment="1">
      <alignment horizontal="right" vertical="center" shrinkToFit="1"/>
    </xf>
    <xf numFmtId="185"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85" fontId="2" fillId="0" borderId="33" xfId="10" applyNumberFormat="1" applyFont="1" applyBorder="1" applyAlignment="1">
      <alignment horizontal="right" vertical="center"/>
    </xf>
    <xf numFmtId="185" fontId="2" fillId="0" borderId="36" xfId="10" applyNumberFormat="1" applyFont="1" applyBorder="1" applyAlignment="1">
      <alignment horizontal="right" vertical="center"/>
    </xf>
    <xf numFmtId="185"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7"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0" fillId="0" borderId="0" xfId="0">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5" fontId="2" fillId="0" borderId="30" xfId="5" applyNumberFormat="1" applyFont="1" applyBorder="1" applyAlignment="1">
      <alignment horizontal="right" vertical="center" shrinkToFit="1"/>
    </xf>
    <xf numFmtId="185" fontId="2" fillId="0" borderId="23" xfId="5" applyNumberFormat="1" applyFont="1" applyBorder="1" applyAlignment="1">
      <alignment horizontal="right" vertical="center" shrinkToFit="1"/>
    </xf>
    <xf numFmtId="185" fontId="2" fillId="0" borderId="65" xfId="5" applyNumberFormat="1" applyFont="1" applyBorder="1" applyAlignment="1">
      <alignment horizontal="right" vertical="center" shrinkToFit="1"/>
    </xf>
    <xf numFmtId="189" fontId="2" fillId="0" borderId="68" xfId="5" applyNumberFormat="1" applyFont="1" applyBorder="1" applyAlignment="1">
      <alignment horizontal="right" vertical="center" shrinkToFit="1"/>
    </xf>
    <xf numFmtId="185" fontId="2" fillId="0" borderId="68" xfId="5" applyNumberFormat="1" applyFont="1" applyBorder="1" applyAlignment="1">
      <alignment horizontal="right" vertical="center" shrinkToFit="1"/>
    </xf>
    <xf numFmtId="189" fontId="2" fillId="0" borderId="72" xfId="5" applyNumberFormat="1" applyFont="1" applyBorder="1" applyAlignment="1">
      <alignment horizontal="right" vertical="center" shrinkToFit="1"/>
    </xf>
    <xf numFmtId="189" fontId="2" fillId="0" borderId="23" xfId="5" applyNumberFormat="1" applyFont="1" applyBorder="1" applyAlignment="1">
      <alignment horizontal="right" vertical="center" shrinkToFit="1"/>
    </xf>
    <xf numFmtId="189" fontId="2" fillId="0" borderId="16" xfId="5" applyNumberFormat="1" applyFont="1" applyBorder="1" applyAlignment="1">
      <alignment horizontal="right" vertical="center" shrinkToFit="1"/>
    </xf>
    <xf numFmtId="185" fontId="2" fillId="0" borderId="42" xfId="5" applyNumberFormat="1" applyFont="1" applyBorder="1" applyAlignment="1">
      <alignment horizontal="right" vertical="center" shrinkToFit="1"/>
    </xf>
    <xf numFmtId="185" fontId="2" fillId="0" borderId="66" xfId="5" applyNumberFormat="1" applyFont="1" applyBorder="1" applyAlignment="1">
      <alignment horizontal="right" vertical="center" shrinkToFit="1"/>
    </xf>
    <xf numFmtId="189" fontId="2" fillId="0" borderId="69" xfId="5" applyNumberFormat="1" applyFont="1" applyBorder="1" applyAlignment="1">
      <alignment horizontal="right" vertical="center" shrinkToFit="1"/>
    </xf>
    <xf numFmtId="185" fontId="2" fillId="0" borderId="69" xfId="5" applyNumberFormat="1" applyFont="1" applyBorder="1" applyAlignment="1">
      <alignment horizontal="right" vertical="center" shrinkToFit="1"/>
    </xf>
    <xf numFmtId="185"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9" fontId="2" fillId="0" borderId="70" xfId="5" applyNumberFormat="1" applyFont="1" applyBorder="1" applyAlignment="1">
      <alignment horizontal="right" vertical="center" shrinkToFit="1"/>
    </xf>
    <xf numFmtId="189" fontId="2" fillId="0" borderId="14" xfId="5" applyNumberFormat="1" applyFont="1" applyBorder="1" applyAlignment="1">
      <alignment horizontal="right" vertical="center" shrinkToFit="1"/>
    </xf>
    <xf numFmtId="189" fontId="2" fillId="0" borderId="65" xfId="5" applyNumberFormat="1" applyFont="1" applyBorder="1" applyAlignment="1">
      <alignment horizontal="right" vertical="center" shrinkToFit="1"/>
    </xf>
    <xf numFmtId="185" fontId="2" fillId="0" borderId="70" xfId="5" applyNumberFormat="1" applyFont="1" applyBorder="1" applyAlignment="1">
      <alignment horizontal="right" vertical="center" shrinkToFit="1"/>
    </xf>
    <xf numFmtId="185" fontId="2" fillId="0" borderId="14" xfId="5" applyNumberFormat="1" applyFont="1" applyBorder="1" applyAlignment="1">
      <alignment horizontal="right" vertical="center" shrinkToFit="1"/>
    </xf>
    <xf numFmtId="189"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85" fontId="2" fillId="0" borderId="42" xfId="5" applyNumberFormat="1" applyFont="1" applyBorder="1" applyAlignment="1">
      <alignment horizontal="right" vertical="center"/>
    </xf>
    <xf numFmtId="185" fontId="2" fillId="0" borderId="0" xfId="5" applyNumberFormat="1" applyFont="1" applyAlignment="1">
      <alignment horizontal="right" vertical="center"/>
    </xf>
    <xf numFmtId="185" fontId="2" fillId="0" borderId="66" xfId="5" applyNumberFormat="1" applyFont="1" applyBorder="1" applyAlignment="1">
      <alignment horizontal="right" vertical="center"/>
    </xf>
    <xf numFmtId="189" fontId="2" fillId="0" borderId="69" xfId="5" applyNumberFormat="1" applyFont="1" applyBorder="1" applyAlignment="1">
      <alignment horizontal="right" vertical="center"/>
    </xf>
    <xf numFmtId="185" fontId="2" fillId="0" borderId="70" xfId="5" applyNumberFormat="1" applyFont="1" applyBorder="1" applyAlignment="1">
      <alignment horizontal="right" vertical="center"/>
    </xf>
    <xf numFmtId="185"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85"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9" fontId="3" fillId="0" borderId="0" xfId="5" applyNumberFormat="1" applyAlignment="1">
      <alignment horizontal="right" vertical="center" shrinkToFit="1"/>
    </xf>
    <xf numFmtId="189" fontId="3" fillId="0" borderId="66" xfId="5" applyNumberFormat="1" applyBorder="1" applyAlignment="1">
      <alignment horizontal="right" vertical="center" shrinkToFit="1"/>
    </xf>
    <xf numFmtId="189"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9"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9"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9"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9"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85"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85" fontId="2" fillId="0" borderId="31" xfId="5" applyNumberFormat="1" applyFont="1" applyBorder="1" applyAlignment="1">
      <alignment horizontal="right" vertical="center" shrinkToFit="1"/>
    </xf>
    <xf numFmtId="185" fontId="2" fillId="0" borderId="34" xfId="5" applyNumberFormat="1" applyFont="1" applyBorder="1" applyAlignment="1">
      <alignment horizontal="right" vertical="center" shrinkToFit="1"/>
    </xf>
    <xf numFmtId="185" fontId="2" fillId="0" borderId="67" xfId="5" applyNumberFormat="1" applyFont="1" applyBorder="1" applyAlignment="1">
      <alignment horizontal="right" vertical="center" shrinkToFit="1"/>
    </xf>
    <xf numFmtId="189" fontId="2" fillId="0" borderId="71" xfId="5" applyNumberFormat="1" applyFont="1" applyBorder="1" applyAlignment="1">
      <alignment horizontal="right" vertical="center" shrinkToFit="1"/>
    </xf>
    <xf numFmtId="185" fontId="2" fillId="0" borderId="71" xfId="5" applyNumberFormat="1" applyFont="1" applyBorder="1" applyAlignment="1">
      <alignment horizontal="right" vertical="center" shrinkToFit="1"/>
    </xf>
    <xf numFmtId="189" fontId="2" fillId="0" borderId="73" xfId="5" applyNumberFormat="1" applyFont="1" applyBorder="1" applyAlignment="1">
      <alignment horizontal="right" vertical="center" shrinkToFit="1"/>
    </xf>
    <xf numFmtId="189" fontId="2" fillId="0" borderId="15" xfId="5" applyNumberFormat="1" applyFont="1" applyBorder="1" applyAlignment="1">
      <alignment horizontal="right" vertical="center" shrinkToFit="1"/>
    </xf>
    <xf numFmtId="185" fontId="2" fillId="2" borderId="70" xfId="5" applyNumberFormat="1" applyFont="1" applyFill="1" applyBorder="1" applyAlignment="1">
      <alignment horizontal="right" vertical="center" shrinkToFit="1"/>
    </xf>
    <xf numFmtId="185" fontId="2" fillId="2" borderId="0" xfId="5" applyNumberFormat="1" applyFont="1" applyFill="1" applyAlignment="1">
      <alignment horizontal="right" vertical="center" shrinkToFit="1"/>
    </xf>
    <xf numFmtId="185"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85"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9" fontId="3" fillId="0" borderId="34" xfId="5" applyNumberFormat="1" applyBorder="1" applyAlignment="1">
      <alignment horizontal="right" vertical="center" shrinkToFit="1"/>
    </xf>
    <xf numFmtId="189" fontId="3" fillId="0" borderId="67" xfId="5" applyNumberFormat="1" applyBorder="1" applyAlignment="1">
      <alignment horizontal="right" vertical="center" shrinkToFit="1"/>
    </xf>
    <xf numFmtId="185" fontId="2" fillId="0" borderId="73" xfId="5" applyNumberFormat="1" applyFont="1" applyBorder="1" applyAlignment="1">
      <alignment horizontal="right" vertical="center" shrinkToFit="1"/>
    </xf>
    <xf numFmtId="185" fontId="2" fillId="2" borderId="73" xfId="5" applyNumberFormat="1" applyFont="1" applyFill="1" applyBorder="1" applyAlignment="1">
      <alignment horizontal="right" vertical="center" shrinkToFit="1"/>
    </xf>
    <xf numFmtId="185" fontId="2" fillId="2" borderId="34" xfId="5" applyNumberFormat="1" applyFont="1" applyFill="1" applyBorder="1" applyAlignment="1">
      <alignment horizontal="right" vertical="center" shrinkToFit="1"/>
    </xf>
    <xf numFmtId="185"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79" fontId="18" fillId="0" borderId="101" xfId="13"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79"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79" fontId="18" fillId="3" borderId="72" xfId="18" applyNumberFormat="1" applyFont="1" applyFill="1" applyBorder="1" applyAlignment="1">
      <alignment horizontal="right" vertical="center" shrinkToFit="1"/>
    </xf>
    <xf numFmtId="179" fontId="18" fillId="3" borderId="23" xfId="18" applyNumberFormat="1" applyFont="1" applyFill="1" applyBorder="1" applyAlignment="1">
      <alignment horizontal="right" vertical="center" shrinkToFit="1"/>
    </xf>
    <xf numFmtId="179" fontId="18" fillId="3" borderId="54" xfId="18"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79" fontId="18" fillId="3" borderId="158" xfId="18" applyNumberFormat="1" applyFont="1" applyFill="1" applyBorder="1" applyAlignment="1">
      <alignment horizontal="right" vertical="center" shrinkToFit="1"/>
    </xf>
    <xf numFmtId="179" fontId="18" fillId="3" borderId="27" xfId="18" applyNumberFormat="1" applyFont="1" applyFill="1" applyBorder="1" applyAlignment="1">
      <alignment horizontal="right" vertical="center" shrinkToFit="1"/>
    </xf>
    <xf numFmtId="179" fontId="18" fillId="3" borderId="68" xfId="18" applyNumberFormat="1" applyFont="1" applyFill="1" applyBorder="1" applyAlignment="1">
      <alignment horizontal="right" vertical="center" shrinkToFit="1"/>
    </xf>
    <xf numFmtId="179" fontId="18" fillId="3" borderId="168" xfId="18"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7"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79" fontId="18" fillId="3" borderId="70" xfId="17" applyNumberFormat="1" applyFont="1" applyFill="1" applyBorder="1" applyAlignment="1">
      <alignment horizontal="right" vertical="center" shrinkToFit="1"/>
    </xf>
    <xf numFmtId="179" fontId="18" fillId="3" borderId="0" xfId="17" applyNumberFormat="1" applyFont="1" applyFill="1" applyAlignment="1">
      <alignment horizontal="right" vertical="center" shrinkToFit="1"/>
    </xf>
    <xf numFmtId="179" fontId="18" fillId="3" borderId="58" xfId="17"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79" fontId="18" fillId="3" borderId="75" xfId="18" applyNumberFormat="1" applyFont="1" applyFill="1" applyBorder="1" applyAlignment="1">
      <alignment horizontal="right" vertical="center" shrinkToFit="1"/>
    </xf>
    <xf numFmtId="179" fontId="18" fillId="3" borderId="25" xfId="18" applyNumberFormat="1" applyFont="1" applyFill="1" applyBorder="1" applyAlignment="1">
      <alignment horizontal="right" vertical="center" shrinkToFit="1"/>
    </xf>
    <xf numFmtId="179" fontId="18" fillId="3" borderId="69" xfId="18" applyNumberFormat="1" applyFont="1" applyFill="1" applyBorder="1" applyAlignment="1">
      <alignment horizontal="right" vertical="center" shrinkToFit="1"/>
    </xf>
    <xf numFmtId="179" fontId="18" fillId="3" borderId="169" xfId="18"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79" fontId="18" fillId="3" borderId="130" xfId="18" applyNumberFormat="1" applyFont="1" applyFill="1" applyBorder="1" applyAlignment="1">
      <alignment horizontal="right" vertical="center" shrinkToFit="1"/>
    </xf>
    <xf numFmtId="179" fontId="18" fillId="3" borderId="135" xfId="18" applyNumberFormat="1" applyFont="1" applyFill="1" applyBorder="1" applyAlignment="1">
      <alignment horizontal="right" vertical="center" shrinkToFit="1"/>
    </xf>
    <xf numFmtId="179" fontId="18" fillId="3" borderId="16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79" fontId="18" fillId="3" borderId="73" xfId="18" applyNumberFormat="1" applyFont="1" applyFill="1" applyBorder="1" applyAlignment="1">
      <alignment horizontal="right" vertical="center" shrinkToFit="1"/>
    </xf>
    <xf numFmtId="179" fontId="18" fillId="3" borderId="34" xfId="18" applyNumberFormat="1" applyFont="1" applyFill="1" applyBorder="1" applyAlignment="1">
      <alignment horizontal="right" vertical="center" shrinkToFit="1"/>
    </xf>
    <xf numFmtId="179" fontId="18" fillId="3" borderId="59" xfId="18" applyNumberFormat="1" applyFont="1" applyFill="1" applyBorder="1" applyAlignment="1">
      <alignment horizontal="right" vertical="center" shrinkToFi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8" applyFont="1" applyFill="1" applyBorder="1" applyAlignment="1">
      <alignment horizontal="left" vertical="center" shrinkToFit="1"/>
    </xf>
    <xf numFmtId="179" fontId="18" fillId="3" borderId="159" xfId="18" applyNumberFormat="1" applyFont="1" applyFill="1" applyBorder="1" applyAlignment="1">
      <alignment horizontal="right" vertical="center" shrinkToFit="1"/>
    </xf>
    <xf numFmtId="179" fontId="18" fillId="3" borderId="26"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79" fontId="18" fillId="3" borderId="97" xfId="18" applyNumberFormat="1" applyFont="1" applyFill="1" applyBorder="1" applyAlignment="1">
      <alignment horizontal="right" vertical="center" shrinkToFit="1"/>
    </xf>
    <xf numFmtId="179" fontId="18" fillId="3" borderId="103" xfId="18" applyNumberFormat="1" applyFont="1" applyFill="1" applyBorder="1" applyAlignment="1">
      <alignment horizontal="right" vertical="center" shrinkToFit="1"/>
    </xf>
    <xf numFmtId="179" fontId="18" fillId="3" borderId="134" xfId="18" applyNumberFormat="1" applyFont="1" applyFill="1" applyBorder="1" applyAlignment="1">
      <alignment horizontal="right" vertical="center" shrinkToFit="1"/>
    </xf>
    <xf numFmtId="179" fontId="18" fillId="3" borderId="139" xfId="18" applyNumberFormat="1" applyFont="1" applyFill="1" applyBorder="1" applyAlignment="1">
      <alignment horizontal="right" vertical="center" shrinkToFit="1"/>
    </xf>
    <xf numFmtId="179" fontId="18" fillId="3" borderId="163" xfId="18"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79" fontId="18" fillId="3" borderId="131" xfId="18" applyNumberFormat="1" applyFont="1" applyFill="1" applyBorder="1" applyAlignment="1">
      <alignment horizontal="right" vertical="center" shrinkToFit="1"/>
    </xf>
    <xf numFmtId="179" fontId="18" fillId="3" borderId="136" xfId="18" applyNumberFormat="1" applyFont="1" applyFill="1" applyBorder="1" applyAlignment="1">
      <alignment horizontal="right" vertical="center" shrinkToFit="1"/>
    </xf>
    <xf numFmtId="179" fontId="18" fillId="3" borderId="141" xfId="18" applyNumberFormat="1" applyFont="1" applyFill="1" applyBorder="1" applyAlignment="1">
      <alignment horizontal="right" vertical="center" shrinkToFit="1"/>
    </xf>
    <xf numFmtId="186" fontId="18" fillId="3" borderId="30" xfId="18" applyNumberFormat="1" applyFont="1" applyFill="1" applyBorder="1" applyAlignment="1">
      <alignment horizontal="right" vertical="center" shrinkToFit="1"/>
    </xf>
    <xf numFmtId="186" fontId="18" fillId="3" borderId="23" xfId="18" applyNumberFormat="1" applyFont="1" applyFill="1" applyBorder="1" applyAlignment="1">
      <alignment horizontal="right" vertical="center" shrinkToFit="1"/>
    </xf>
    <xf numFmtId="186" fontId="18" fillId="3" borderId="16" xfId="18" applyNumberFormat="1" applyFont="1" applyFill="1" applyBorder="1" applyAlignment="1">
      <alignment horizontal="right" vertical="center" shrinkToFit="1"/>
    </xf>
    <xf numFmtId="186" fontId="18" fillId="3" borderId="54" xfId="18"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79" fontId="18" fillId="3" borderId="166" xfId="18" applyNumberFormat="1" applyFont="1" applyFill="1" applyBorder="1" applyAlignment="1">
      <alignment horizontal="right" vertical="center" shrinkToFit="1"/>
    </xf>
    <xf numFmtId="179" fontId="18" fillId="3" borderId="170" xfId="18"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79" fontId="18" fillId="3" borderId="132" xfId="18" applyNumberFormat="1" applyFont="1" applyFill="1" applyBorder="1" applyAlignment="1">
      <alignment horizontal="right" vertical="center" shrinkToFit="1"/>
    </xf>
    <xf numFmtId="179" fontId="18" fillId="3" borderId="137" xfId="18" applyNumberFormat="1" applyFont="1" applyFill="1" applyBorder="1" applyAlignment="1">
      <alignment horizontal="right" vertical="center" shrinkToFit="1"/>
    </xf>
    <xf numFmtId="179" fontId="18" fillId="3" borderId="142" xfId="18" applyNumberFormat="1" applyFont="1" applyFill="1" applyBorder="1" applyAlignment="1">
      <alignment horizontal="right" vertical="center" shrinkToFit="1"/>
    </xf>
    <xf numFmtId="0" fontId="18" fillId="3" borderId="8" xfId="13" applyFont="1" applyFill="1" applyBorder="1">
      <alignment vertical="center"/>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8" fontId="18" fillId="3" borderId="42" xfId="18" applyNumberFormat="1" applyFont="1" applyFill="1" applyBorder="1" applyAlignment="1">
      <alignment horizontal="right" vertical="center" shrinkToFit="1"/>
    </xf>
    <xf numFmtId="188" fontId="18" fillId="3" borderId="0" xfId="18" applyNumberFormat="1" applyFont="1" applyFill="1" applyAlignment="1">
      <alignment horizontal="right" vertical="center" shrinkToFit="1"/>
    </xf>
    <xf numFmtId="188" fontId="18" fillId="3" borderId="14" xfId="18" applyNumberFormat="1" applyFont="1" applyFill="1" applyBorder="1" applyAlignment="1">
      <alignment horizontal="right" vertical="center" shrinkToFit="1"/>
    </xf>
    <xf numFmtId="188" fontId="18" fillId="3" borderId="58" xfId="18"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79" fontId="18" fillId="3" borderId="133" xfId="18" applyNumberFormat="1" applyFont="1" applyFill="1" applyBorder="1" applyAlignment="1">
      <alignment horizontal="right" vertical="center" shrinkToFit="1"/>
    </xf>
    <xf numFmtId="179" fontId="18" fillId="3" borderId="138" xfId="18" applyNumberFormat="1" applyFont="1" applyFill="1" applyBorder="1" applyAlignment="1">
      <alignment horizontal="right" vertical="center" shrinkToFit="1"/>
    </xf>
    <xf numFmtId="179" fontId="18" fillId="3" borderId="143" xfId="18" applyNumberFormat="1" applyFont="1" applyFill="1" applyBorder="1" applyAlignment="1">
      <alignment horizontal="right" vertical="center" shrinkToFit="1"/>
    </xf>
    <xf numFmtId="0" fontId="18" fillId="3" borderId="9" xfId="13" applyFont="1" applyFill="1" applyBorder="1">
      <alignment vertical="center"/>
    </xf>
    <xf numFmtId="188" fontId="18" fillId="3" borderId="43" xfId="18" applyNumberFormat="1" applyFont="1" applyFill="1" applyBorder="1" applyAlignment="1">
      <alignment horizontal="right" vertical="center" shrinkToFit="1"/>
    </xf>
    <xf numFmtId="188" fontId="18" fillId="3" borderId="20" xfId="18" applyNumberFormat="1" applyFont="1" applyFill="1" applyBorder="1" applyAlignment="1">
      <alignment horizontal="right" vertical="center" shrinkToFit="1"/>
    </xf>
    <xf numFmtId="188" fontId="18" fillId="3" borderId="17" xfId="18" applyNumberFormat="1" applyFont="1" applyFill="1" applyBorder="1" applyAlignment="1">
      <alignment horizontal="right" vertical="center" shrinkToFit="1"/>
    </xf>
    <xf numFmtId="188" fontId="18" fillId="3" borderId="155" xfId="18" applyNumberFormat="1" applyFont="1" applyFill="1" applyBorder="1" applyAlignment="1">
      <alignment horizontal="right" vertical="center" shrinkToFit="1"/>
    </xf>
    <xf numFmtId="188" fontId="18" fillId="3" borderId="156" xfId="18" applyNumberFormat="1" applyFont="1" applyFill="1" applyBorder="1" applyAlignment="1">
      <alignment horizontal="right" vertical="center" shrinkToFit="1"/>
    </xf>
    <xf numFmtId="188" fontId="18" fillId="3" borderId="157" xfId="18"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79" fontId="18" fillId="3" borderId="32" xfId="18" applyNumberFormat="1" applyFont="1" applyFill="1" applyBorder="1" applyAlignment="1">
      <alignment horizontal="right" vertical="center" shrinkToFit="1"/>
    </xf>
    <xf numFmtId="179" fontId="18" fillId="3" borderId="35" xfId="18" applyNumberFormat="1" applyFont="1" applyFill="1" applyBorder="1" applyAlignment="1">
      <alignment horizontal="right" vertical="center" shrinkToFit="1"/>
    </xf>
    <xf numFmtId="179" fontId="18" fillId="3" borderId="113" xfId="18" applyNumberFormat="1" applyFont="1" applyFill="1" applyBorder="1" applyAlignment="1">
      <alignment horizontal="right" vertical="center" shrinkToFit="1"/>
    </xf>
    <xf numFmtId="179" fontId="18" fillId="3" borderId="119" xfId="18" applyNumberFormat="1" applyFont="1" applyFill="1" applyBorder="1" applyAlignment="1">
      <alignment horizontal="right" vertical="center" shrinkToFit="1"/>
    </xf>
    <xf numFmtId="179" fontId="18" fillId="3" borderId="140" xfId="18"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79" fontId="18" fillId="3" borderId="108" xfId="18" applyNumberFormat="1" applyFont="1" applyFill="1" applyBorder="1" applyAlignment="1">
      <alignment horizontal="right" vertical="center" shrinkToFit="1"/>
    </xf>
    <xf numFmtId="179" fontId="18" fillId="3" borderId="36" xfId="18" applyNumberFormat="1" applyFont="1" applyFill="1" applyBorder="1" applyAlignment="1">
      <alignment horizontal="right" vertical="center" shrinkToFit="1"/>
    </xf>
    <xf numFmtId="179" fontId="18" fillId="3" borderId="114" xfId="18" applyNumberFormat="1" applyFont="1" applyFill="1" applyBorder="1" applyAlignment="1">
      <alignment horizontal="right" vertical="center" shrinkToFit="1"/>
    </xf>
    <xf numFmtId="179" fontId="18" fillId="3" borderId="14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4" fontId="15" fillId="3" borderId="32" xfId="20" applyNumberFormat="1" applyFont="1" applyFill="1" applyBorder="1" applyAlignment="1">
      <alignment horizontal="left" vertical="center" wrapText="1"/>
    </xf>
    <xf numFmtId="184" fontId="15" fillId="3" borderId="35" xfId="20" applyNumberFormat="1" applyFont="1" applyFill="1" applyBorder="1" applyAlignment="1">
      <alignment horizontal="left" vertical="center" wrapText="1"/>
    </xf>
    <xf numFmtId="184"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85" fontId="22" fillId="0" borderId="32" xfId="21" applyNumberFormat="1" applyFont="1" applyBorder="1">
      <alignment vertical="center"/>
    </xf>
    <xf numFmtId="185" fontId="22" fillId="0" borderId="35" xfId="21" applyNumberFormat="1" applyFont="1" applyBorder="1">
      <alignment vertical="center"/>
    </xf>
    <xf numFmtId="185" fontId="22" fillId="0" borderId="37" xfId="21" applyNumberFormat="1" applyFont="1" applyBorder="1">
      <alignment vertical="center"/>
    </xf>
    <xf numFmtId="185" fontId="15" fillId="0" borderId="23" xfId="21" applyNumberFormat="1" applyFont="1" applyFill="1" applyBorder="1">
      <alignment vertical="center"/>
    </xf>
    <xf numFmtId="185" fontId="15" fillId="3" borderId="32" xfId="21" applyNumberFormat="1" applyFont="1" applyFill="1" applyBorder="1" applyAlignment="1">
      <alignment vertical="center" wrapText="1"/>
    </xf>
    <xf numFmtId="185" fontId="15" fillId="3" borderId="35" xfId="21" applyNumberFormat="1" applyFont="1" applyFill="1" applyBorder="1" applyAlignment="1">
      <alignment vertical="center" wrapText="1"/>
    </xf>
    <xf numFmtId="185" fontId="15" fillId="3" borderId="37" xfId="21" applyNumberFormat="1" applyFont="1" applyFill="1" applyBorder="1" applyAlignment="1">
      <alignment vertical="center" wrapText="1"/>
    </xf>
    <xf numFmtId="185" fontId="15" fillId="0" borderId="32" xfId="21" applyNumberFormat="1" applyFont="1" applyFill="1" applyBorder="1" applyAlignment="1">
      <alignment vertical="center" wrapText="1"/>
    </xf>
    <xf numFmtId="185" fontId="15" fillId="0" borderId="35" xfId="21" applyNumberFormat="1" applyFont="1" applyFill="1" applyBorder="1" applyAlignment="1">
      <alignment vertical="center" wrapText="1"/>
    </xf>
    <xf numFmtId="185" fontId="15" fillId="0" borderId="37" xfId="21" applyNumberFormat="1" applyFont="1" applyFill="1" applyBorder="1" applyAlignment="1">
      <alignment vertical="center" wrapText="1"/>
    </xf>
    <xf numFmtId="0" fontId="15" fillId="3" borderId="32" xfId="21" applyFont="1" applyFill="1" applyBorder="1" applyAlignment="1">
      <alignment vertical="center"/>
    </xf>
    <xf numFmtId="0" fontId="15" fillId="3" borderId="35" xfId="21" applyFont="1" applyFill="1" applyBorder="1" applyAlignment="1">
      <alignment vertical="center"/>
    </xf>
    <xf numFmtId="0" fontId="15" fillId="3" borderId="37" xfId="21" applyFont="1" applyFill="1" applyBorder="1" applyAlignment="1">
      <alignment vertical="center"/>
    </xf>
    <xf numFmtId="185" fontId="22" fillId="0" borderId="32" xfId="15" applyNumberFormat="1" applyFont="1" applyBorder="1" applyAlignment="1">
      <alignment horizontal="center" vertical="center"/>
    </xf>
    <xf numFmtId="185" fontId="22" fillId="0" borderId="35" xfId="15" applyNumberFormat="1" applyFont="1" applyBorder="1" applyAlignment="1">
      <alignment horizontal="center" vertical="center"/>
    </xf>
    <xf numFmtId="185"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5" fontId="22" fillId="0" borderId="27" xfId="15" applyNumberFormat="1" applyFont="1" applyBorder="1" applyAlignment="1">
      <alignment horizontal="center" vertical="center" wrapText="1"/>
    </xf>
    <xf numFmtId="185" fontId="22" fillId="0" borderId="26" xfId="15" applyNumberFormat="1" applyFont="1" applyBorder="1" applyAlignment="1">
      <alignment horizontal="center"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19" applyFont="1" applyFill="1" applyBorder="1" applyAlignment="1">
      <alignment horizontal="left" vertical="center" wrapText="1"/>
    </xf>
    <xf numFmtId="0" fontId="25" fillId="0" borderId="50"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Fill="1" applyBorder="1" applyAlignment="1">
      <alignment horizontal="left" vertical="center" wrapText="1"/>
    </xf>
    <xf numFmtId="0" fontId="25" fillId="0" borderId="52" xfId="19" applyFont="1" applyBorder="1" applyAlignment="1">
      <alignment horizontal="left" vertical="center" wrapText="1"/>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8" fillId="0" borderId="39" xfId="9" applyFont="1" applyBorder="1">
      <alignment vertical="center"/>
    </xf>
    <xf numFmtId="0" fontId="28" fillId="0" borderId="22" xfId="9" applyFont="1" applyBorder="1">
      <alignment vertical="center"/>
    </xf>
    <xf numFmtId="0" fontId="28"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31" fillId="0" borderId="19" xfId="7" applyFont="1" applyFill="1" applyBorder="1" applyAlignment="1" applyProtection="1">
      <alignment horizontal="left" vertical="center" wrapText="1"/>
    </xf>
    <xf numFmtId="0" fontId="31" fillId="0" borderId="53"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54"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5" xfId="7" applyFont="1" applyFill="1" applyBorder="1" applyAlignment="1" applyProtection="1">
      <alignment horizontal="left" vertical="center" wrapText="1"/>
      <protection locked="0"/>
    </xf>
    <xf numFmtId="0" fontId="31" fillId="0" borderId="51"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64" xfId="7" applyFont="1" applyFill="1" applyBorder="1" applyAlignment="1" applyProtection="1">
      <alignment horizontal="left" vertical="center"/>
    </xf>
    <xf numFmtId="0" fontId="3" fillId="0" borderId="0" xfId="21" applyFont="1" applyAlignment="1">
      <alignment horizontal="center" vertical="center"/>
    </xf>
    <xf numFmtId="0" fontId="3" fillId="0" borderId="32" xfId="21" applyFont="1" applyBorder="1" applyAlignment="1">
      <alignment horizontal="center" vertical="center"/>
    </xf>
    <xf numFmtId="0" fontId="3" fillId="0" borderId="74" xfId="21" applyFont="1" applyBorder="1" applyAlignment="1">
      <alignment horizontal="center" vertical="center"/>
    </xf>
    <xf numFmtId="0" fontId="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184" fontId="3" fillId="3" borderId="0" xfId="20" applyNumberFormat="1" applyFont="1" applyFill="1" applyAlignment="1">
      <alignment horizontal="center" vertical="center" wrapText="1"/>
    </xf>
    <xf numFmtId="184" fontId="3" fillId="0" borderId="0" xfId="20" applyNumberFormat="1" applyFont="1" applyAlignment="1">
      <alignment horizontal="center" vertical="center" wrapText="1"/>
    </xf>
    <xf numFmtId="179" fontId="3" fillId="3" borderId="0" xfId="20" applyNumberFormat="1" applyFont="1" applyFill="1" applyAlignment="1">
      <alignment horizontal="center" vertical="center"/>
    </xf>
    <xf numFmtId="184" fontId="3" fillId="3" borderId="74" xfId="20" applyNumberFormat="1" applyFont="1" applyFill="1" applyBorder="1" applyAlignment="1">
      <alignment horizontal="center" vertical="center" wrapText="1"/>
    </xf>
    <xf numFmtId="179" fontId="3" fillId="3" borderId="74" xfId="20" applyNumberFormat="1" applyFont="1" applyFill="1" applyBorder="1" applyAlignment="1">
      <alignment horizontal="center" vertical="center"/>
    </xf>
    <xf numFmtId="185" fontId="1" fillId="0" borderId="0" xfId="21" applyNumberFormat="1" applyAlignment="1">
      <alignment horizontal="center" vertical="center"/>
    </xf>
    <xf numFmtId="179" fontId="3" fillId="3" borderId="0" xfId="20" applyNumberFormat="1" applyFont="1" applyFill="1" applyAlignment="1">
      <alignment horizontal="center" vertical="center" wrapText="1"/>
    </xf>
    <xf numFmtId="179" fontId="3" fillId="0" borderId="0" xfId="21" applyNumberFormat="1" applyFont="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D6C3-4580-9E43-8755F42EFC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96334</c:v>
                </c:pt>
                <c:pt idx="1">
                  <c:v>116999</c:v>
                </c:pt>
                <c:pt idx="2">
                  <c:v>148968</c:v>
                </c:pt>
                <c:pt idx="3">
                  <c:v>154037</c:v>
                </c:pt>
                <c:pt idx="4">
                  <c:v>159797</c:v>
                </c:pt>
              </c:numCache>
            </c:numRef>
          </c:val>
          <c:smooth val="0"/>
          <c:extLst>
            <c:ext xmlns:c16="http://schemas.microsoft.com/office/drawing/2014/chart" uri="{C3380CC4-5D6E-409C-BE32-E72D297353CC}">
              <c16:uniqueId val="{00000001-D6C3-4580-9E43-8755F42EFC7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4.42</c:v>
                </c:pt>
                <c:pt idx="1">
                  <c:v>5.01</c:v>
                </c:pt>
                <c:pt idx="2">
                  <c:v>4.34</c:v>
                </c:pt>
                <c:pt idx="3">
                  <c:v>5.87</c:v>
                </c:pt>
                <c:pt idx="4">
                  <c:v>6.21</c:v>
                </c:pt>
              </c:numCache>
            </c:numRef>
          </c:val>
          <c:extLst>
            <c:ext xmlns:c16="http://schemas.microsoft.com/office/drawing/2014/chart" uri="{C3380CC4-5D6E-409C-BE32-E72D297353CC}">
              <c16:uniqueId val="{00000000-7C1A-45AD-8A2C-C830265E36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22.99</c:v>
                </c:pt>
                <c:pt idx="1">
                  <c:v>21.69</c:v>
                </c:pt>
                <c:pt idx="2">
                  <c:v>22.77</c:v>
                </c:pt>
                <c:pt idx="3">
                  <c:v>22.47</c:v>
                </c:pt>
                <c:pt idx="4">
                  <c:v>23.85</c:v>
                </c:pt>
              </c:numCache>
            </c:numRef>
          </c:val>
          <c:extLst>
            <c:ext xmlns:c16="http://schemas.microsoft.com/office/drawing/2014/chart" uri="{C3380CC4-5D6E-409C-BE32-E72D297353CC}">
              <c16:uniqueId val="{00000001-7C1A-45AD-8A2C-C830265E36D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0.63</c:v>
                </c:pt>
                <c:pt idx="1">
                  <c:v>-0.88</c:v>
                </c:pt>
                <c:pt idx="2">
                  <c:v>0.73</c:v>
                </c:pt>
                <c:pt idx="3">
                  <c:v>3.63</c:v>
                </c:pt>
                <c:pt idx="4">
                  <c:v>3.27</c:v>
                </c:pt>
              </c:numCache>
            </c:numRef>
          </c:val>
          <c:smooth val="0"/>
          <c:extLst>
            <c:ext xmlns:c16="http://schemas.microsoft.com/office/drawing/2014/chart" uri="{C3380CC4-5D6E-409C-BE32-E72D297353CC}">
              <c16:uniqueId val="{00000002-7C1A-45AD-8A2C-C830265E36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c:v>
                </c:pt>
                <c:pt idx="2">
                  <c:v>#N/A</c:v>
                </c:pt>
                <c:pt idx="3">
                  <c:v>0.25</c:v>
                </c:pt>
                <c:pt idx="4">
                  <c:v>0</c:v>
                </c:pt>
                <c:pt idx="5">
                  <c:v>0</c:v>
                </c:pt>
                <c:pt idx="6">
                  <c:v>0</c:v>
                </c:pt>
                <c:pt idx="7">
                  <c:v>0</c:v>
                </c:pt>
                <c:pt idx="8">
                  <c:v>0</c:v>
                </c:pt>
                <c:pt idx="9">
                  <c:v>0</c:v>
                </c:pt>
              </c:numCache>
            </c:numRef>
          </c:val>
          <c:extLst>
            <c:ext xmlns:c16="http://schemas.microsoft.com/office/drawing/2014/chart" uri="{C3380CC4-5D6E-409C-BE32-E72D297353CC}">
              <c16:uniqueId val="{00000000-CFDF-4DD4-A0FC-0ED66DCB3A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DF-4DD4-A0FC-0ED66DCB3A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DF-4DD4-A0FC-0ED66DCB3AA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CFDF-4DD4-A0FC-0ED66DCB3AA1}"/>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4-CFDF-4DD4-A0FC-0ED66DCB3AA1}"/>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0.35</c:v>
                </c:pt>
                <c:pt idx="6">
                  <c:v>#N/A</c:v>
                </c:pt>
                <c:pt idx="7">
                  <c:v>0.42</c:v>
                </c:pt>
                <c:pt idx="8">
                  <c:v>#N/A</c:v>
                </c:pt>
                <c:pt idx="9">
                  <c:v>0.41</c:v>
                </c:pt>
              </c:numCache>
            </c:numRef>
          </c:val>
          <c:extLst>
            <c:ext xmlns:c16="http://schemas.microsoft.com/office/drawing/2014/chart" uri="{C3380CC4-5D6E-409C-BE32-E72D297353CC}">
              <c16:uniqueId val="{00000005-CFDF-4DD4-A0FC-0ED66DCB3AA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1.1499999999999999</c:v>
                </c:pt>
                <c:pt idx="2">
                  <c:v>#N/A</c:v>
                </c:pt>
                <c:pt idx="3">
                  <c:v>0.91</c:v>
                </c:pt>
                <c:pt idx="4">
                  <c:v>#N/A</c:v>
                </c:pt>
                <c:pt idx="5">
                  <c:v>0.76</c:v>
                </c:pt>
                <c:pt idx="6">
                  <c:v>#N/A</c:v>
                </c:pt>
                <c:pt idx="7">
                  <c:v>1.54</c:v>
                </c:pt>
                <c:pt idx="8">
                  <c:v>#N/A</c:v>
                </c:pt>
                <c:pt idx="9">
                  <c:v>1.71</c:v>
                </c:pt>
              </c:numCache>
            </c:numRef>
          </c:val>
          <c:extLst>
            <c:ext xmlns:c16="http://schemas.microsoft.com/office/drawing/2014/chart" uri="{C3380CC4-5D6E-409C-BE32-E72D297353CC}">
              <c16:uniqueId val="{00000006-CFDF-4DD4-A0FC-0ED66DCB3A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0.67</c:v>
                </c:pt>
                <c:pt idx="4">
                  <c:v>#N/A</c:v>
                </c:pt>
                <c:pt idx="5">
                  <c:v>0.54</c:v>
                </c:pt>
                <c:pt idx="6">
                  <c:v>#N/A</c:v>
                </c:pt>
                <c:pt idx="7">
                  <c:v>2.14</c:v>
                </c:pt>
                <c:pt idx="8">
                  <c:v>#N/A</c:v>
                </c:pt>
                <c:pt idx="9">
                  <c:v>3.75</c:v>
                </c:pt>
              </c:numCache>
            </c:numRef>
          </c:val>
          <c:extLst>
            <c:ext xmlns:c16="http://schemas.microsoft.com/office/drawing/2014/chart" uri="{C3380CC4-5D6E-409C-BE32-E72D297353CC}">
              <c16:uniqueId val="{00000007-CFDF-4DD4-A0FC-0ED66DCB3A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4.41</c:v>
                </c:pt>
                <c:pt idx="2">
                  <c:v>#N/A</c:v>
                </c:pt>
                <c:pt idx="3">
                  <c:v>5</c:v>
                </c:pt>
                <c:pt idx="4">
                  <c:v>#N/A</c:v>
                </c:pt>
                <c:pt idx="5">
                  <c:v>4.33</c:v>
                </c:pt>
                <c:pt idx="6">
                  <c:v>#N/A</c:v>
                </c:pt>
                <c:pt idx="7">
                  <c:v>5.87</c:v>
                </c:pt>
                <c:pt idx="8">
                  <c:v>#N/A</c:v>
                </c:pt>
                <c:pt idx="9">
                  <c:v>6.2</c:v>
                </c:pt>
              </c:numCache>
            </c:numRef>
          </c:val>
          <c:extLst>
            <c:ext xmlns:c16="http://schemas.microsoft.com/office/drawing/2014/chart" uri="{C3380CC4-5D6E-409C-BE32-E72D297353CC}">
              <c16:uniqueId val="{00000008-CFDF-4DD4-A0FC-0ED66DCB3A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9.0299999999999994</c:v>
                </c:pt>
                <c:pt idx="2">
                  <c:v>#N/A</c:v>
                </c:pt>
                <c:pt idx="3">
                  <c:v>10.07</c:v>
                </c:pt>
                <c:pt idx="4">
                  <c:v>#N/A</c:v>
                </c:pt>
                <c:pt idx="5">
                  <c:v>10.18</c:v>
                </c:pt>
                <c:pt idx="6">
                  <c:v>#N/A</c:v>
                </c:pt>
                <c:pt idx="7">
                  <c:v>9.89</c:v>
                </c:pt>
                <c:pt idx="8">
                  <c:v>#N/A</c:v>
                </c:pt>
                <c:pt idx="9">
                  <c:v>9.1999999999999993</c:v>
                </c:pt>
              </c:numCache>
            </c:numRef>
          </c:val>
          <c:extLst>
            <c:ext xmlns:c16="http://schemas.microsoft.com/office/drawing/2014/chart" uri="{C3380CC4-5D6E-409C-BE32-E72D297353CC}">
              <c16:uniqueId val="{00000009-CFDF-4DD4-A0FC-0ED66DCB3AA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2692</c:v>
                </c:pt>
                <c:pt idx="5">
                  <c:v>2633</c:v>
                </c:pt>
                <c:pt idx="8">
                  <c:v>2548</c:v>
                </c:pt>
                <c:pt idx="11">
                  <c:v>2483</c:v>
                </c:pt>
                <c:pt idx="14">
                  <c:v>2379</c:v>
                </c:pt>
              </c:numCache>
            </c:numRef>
          </c:val>
          <c:extLst>
            <c:ext xmlns:c16="http://schemas.microsoft.com/office/drawing/2014/chart" uri="{C3380CC4-5D6E-409C-BE32-E72D297353CC}">
              <c16:uniqueId val="{00000000-6A8B-431D-92EC-5E6A49C8C5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8B-431D-92EC-5E6A49C8C5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33</c:v>
                </c:pt>
                <c:pt idx="3">
                  <c:v>33</c:v>
                </c:pt>
                <c:pt idx="6">
                  <c:v>31</c:v>
                </c:pt>
                <c:pt idx="9">
                  <c:v>26</c:v>
                </c:pt>
                <c:pt idx="12">
                  <c:v>20</c:v>
                </c:pt>
              </c:numCache>
            </c:numRef>
          </c:val>
          <c:extLst>
            <c:ext xmlns:c16="http://schemas.microsoft.com/office/drawing/2014/chart" uri="{C3380CC4-5D6E-409C-BE32-E72D297353CC}">
              <c16:uniqueId val="{00000002-6A8B-431D-92EC-5E6A49C8C5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23</c:v>
                </c:pt>
                <c:pt idx="6">
                  <c:v>22</c:v>
                </c:pt>
                <c:pt idx="9">
                  <c:v>28</c:v>
                </c:pt>
                <c:pt idx="12">
                  <c:v>25</c:v>
                </c:pt>
              </c:numCache>
            </c:numRef>
          </c:val>
          <c:extLst>
            <c:ext xmlns:c16="http://schemas.microsoft.com/office/drawing/2014/chart" uri="{C3380CC4-5D6E-409C-BE32-E72D297353CC}">
              <c16:uniqueId val="{00000003-6A8B-431D-92EC-5E6A49C8C5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146</c:v>
                </c:pt>
                <c:pt idx="3">
                  <c:v>136</c:v>
                </c:pt>
                <c:pt idx="6">
                  <c:v>145</c:v>
                </c:pt>
                <c:pt idx="9">
                  <c:v>166</c:v>
                </c:pt>
                <c:pt idx="12">
                  <c:v>165</c:v>
                </c:pt>
              </c:numCache>
            </c:numRef>
          </c:val>
          <c:extLst>
            <c:ext xmlns:c16="http://schemas.microsoft.com/office/drawing/2014/chart" uri="{C3380CC4-5D6E-409C-BE32-E72D297353CC}">
              <c16:uniqueId val="{00000004-6A8B-431D-92EC-5E6A49C8C5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8B-431D-92EC-5E6A49C8C5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8B-431D-92EC-5E6A49C8C5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3170</c:v>
                </c:pt>
                <c:pt idx="3">
                  <c:v>3168</c:v>
                </c:pt>
                <c:pt idx="6">
                  <c:v>3188</c:v>
                </c:pt>
                <c:pt idx="9">
                  <c:v>3137</c:v>
                </c:pt>
                <c:pt idx="12">
                  <c:v>2814</c:v>
                </c:pt>
              </c:numCache>
            </c:numRef>
          </c:val>
          <c:extLst>
            <c:ext xmlns:c16="http://schemas.microsoft.com/office/drawing/2014/chart" uri="{C3380CC4-5D6E-409C-BE32-E72D297353CC}">
              <c16:uniqueId val="{00000007-6A8B-431D-92EC-5E6A49C8C54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678</c:v>
                </c:pt>
                <c:pt idx="2">
                  <c:v>#N/A</c:v>
                </c:pt>
                <c:pt idx="3">
                  <c:v>#N/A</c:v>
                </c:pt>
                <c:pt idx="4">
                  <c:v>727</c:v>
                </c:pt>
                <c:pt idx="5">
                  <c:v>#N/A</c:v>
                </c:pt>
                <c:pt idx="6">
                  <c:v>#N/A</c:v>
                </c:pt>
                <c:pt idx="7">
                  <c:v>838</c:v>
                </c:pt>
                <c:pt idx="8">
                  <c:v>#N/A</c:v>
                </c:pt>
                <c:pt idx="9">
                  <c:v>#N/A</c:v>
                </c:pt>
                <c:pt idx="10">
                  <c:v>874</c:v>
                </c:pt>
                <c:pt idx="11">
                  <c:v>#N/A</c:v>
                </c:pt>
                <c:pt idx="12">
                  <c:v>#N/A</c:v>
                </c:pt>
                <c:pt idx="13">
                  <c:v>645</c:v>
                </c:pt>
                <c:pt idx="14">
                  <c:v>#N/A</c:v>
                </c:pt>
              </c:numCache>
            </c:numRef>
          </c:val>
          <c:smooth val="0"/>
          <c:extLst>
            <c:ext xmlns:c16="http://schemas.microsoft.com/office/drawing/2014/chart" uri="{C3380CC4-5D6E-409C-BE32-E72D297353CC}">
              <c16:uniqueId val="{00000008-6A8B-431D-92EC-5E6A49C8C5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20418</c:v>
                </c:pt>
                <c:pt idx="5">
                  <c:v>20166</c:v>
                </c:pt>
                <c:pt idx="8">
                  <c:v>20430</c:v>
                </c:pt>
                <c:pt idx="11">
                  <c:v>21094</c:v>
                </c:pt>
                <c:pt idx="14">
                  <c:v>20843</c:v>
                </c:pt>
              </c:numCache>
            </c:numRef>
          </c:val>
          <c:extLst>
            <c:ext xmlns:c16="http://schemas.microsoft.com/office/drawing/2014/chart" uri="{C3380CC4-5D6E-409C-BE32-E72D297353CC}">
              <c16:uniqueId val="{00000000-4BC8-42B8-B9F9-079BE163DC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139</c:v>
                </c:pt>
                <c:pt idx="5">
                  <c:v>86</c:v>
                </c:pt>
                <c:pt idx="8">
                  <c:v>230</c:v>
                </c:pt>
                <c:pt idx="11">
                  <c:v>270</c:v>
                </c:pt>
                <c:pt idx="14">
                  <c:v>356</c:v>
                </c:pt>
              </c:numCache>
            </c:numRef>
          </c:val>
          <c:extLst>
            <c:ext xmlns:c16="http://schemas.microsoft.com/office/drawing/2014/chart" uri="{C3380CC4-5D6E-409C-BE32-E72D297353CC}">
              <c16:uniqueId val="{00000001-4BC8-42B8-B9F9-079BE163DC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11232</c:v>
                </c:pt>
                <c:pt idx="5">
                  <c:v>11422</c:v>
                </c:pt>
                <c:pt idx="8">
                  <c:v>11668</c:v>
                </c:pt>
                <c:pt idx="11">
                  <c:v>11795</c:v>
                </c:pt>
                <c:pt idx="14">
                  <c:v>11917</c:v>
                </c:pt>
              </c:numCache>
            </c:numRef>
          </c:val>
          <c:extLst>
            <c:ext xmlns:c16="http://schemas.microsoft.com/office/drawing/2014/chart" uri="{C3380CC4-5D6E-409C-BE32-E72D297353CC}">
              <c16:uniqueId val="{00000002-4BC8-42B8-B9F9-079BE163DC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C8-42B8-B9F9-079BE163DC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C8-42B8-B9F9-079BE163DC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C8-42B8-B9F9-079BE163DC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2067</c:v>
                </c:pt>
                <c:pt idx="3">
                  <c:v>1948</c:v>
                </c:pt>
                <c:pt idx="6">
                  <c:v>1848</c:v>
                </c:pt>
                <c:pt idx="9">
                  <c:v>1781</c:v>
                </c:pt>
                <c:pt idx="12">
                  <c:v>1706</c:v>
                </c:pt>
              </c:numCache>
            </c:numRef>
          </c:val>
          <c:extLst>
            <c:ext xmlns:c16="http://schemas.microsoft.com/office/drawing/2014/chart" uri="{C3380CC4-5D6E-409C-BE32-E72D297353CC}">
              <c16:uniqueId val="{00000006-4BC8-42B8-B9F9-079BE163DC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156</c:v>
                </c:pt>
                <c:pt idx="3">
                  <c:v>132</c:v>
                </c:pt>
                <c:pt idx="6">
                  <c:v>121</c:v>
                </c:pt>
                <c:pt idx="9">
                  <c:v>93</c:v>
                </c:pt>
                <c:pt idx="12">
                  <c:v>95</c:v>
                </c:pt>
              </c:numCache>
            </c:numRef>
          </c:val>
          <c:extLst>
            <c:ext xmlns:c16="http://schemas.microsoft.com/office/drawing/2014/chart" uri="{C3380CC4-5D6E-409C-BE32-E72D297353CC}">
              <c16:uniqueId val="{00000007-4BC8-42B8-B9F9-079BE163DC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1987</c:v>
                </c:pt>
                <c:pt idx="3">
                  <c:v>1839</c:v>
                </c:pt>
                <c:pt idx="6">
                  <c:v>1840</c:v>
                </c:pt>
                <c:pt idx="9">
                  <c:v>1801</c:v>
                </c:pt>
                <c:pt idx="12">
                  <c:v>1785</c:v>
                </c:pt>
              </c:numCache>
            </c:numRef>
          </c:val>
          <c:extLst>
            <c:ext xmlns:c16="http://schemas.microsoft.com/office/drawing/2014/chart" uri="{C3380CC4-5D6E-409C-BE32-E72D297353CC}">
              <c16:uniqueId val="{00000008-4BC8-42B8-B9F9-079BE163DC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172</c:v>
                </c:pt>
                <c:pt idx="3">
                  <c:v>1164</c:v>
                </c:pt>
                <c:pt idx="6">
                  <c:v>123</c:v>
                </c:pt>
                <c:pt idx="9">
                  <c:v>102</c:v>
                </c:pt>
                <c:pt idx="12">
                  <c:v>84</c:v>
                </c:pt>
              </c:numCache>
            </c:numRef>
          </c:val>
          <c:extLst>
            <c:ext xmlns:c16="http://schemas.microsoft.com/office/drawing/2014/chart" uri="{C3380CC4-5D6E-409C-BE32-E72D297353CC}">
              <c16:uniqueId val="{00000009-4BC8-42B8-B9F9-079BE163DC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24856</c:v>
                </c:pt>
                <c:pt idx="3">
                  <c:v>24787</c:v>
                </c:pt>
                <c:pt idx="6">
                  <c:v>25775</c:v>
                </c:pt>
                <c:pt idx="9">
                  <c:v>25679</c:v>
                </c:pt>
                <c:pt idx="12">
                  <c:v>26187</c:v>
                </c:pt>
              </c:numCache>
            </c:numRef>
          </c:val>
          <c:extLst>
            <c:ext xmlns:c16="http://schemas.microsoft.com/office/drawing/2014/chart" uri="{C3380CC4-5D6E-409C-BE32-E72D297353CC}">
              <c16:uniqueId val="{0000000A-4BC8-42B8-B9F9-079BE163DCB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C8-42B8-B9F9-079BE163DCB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2960</c:v>
                </c:pt>
                <c:pt idx="1">
                  <c:v>2994</c:v>
                </c:pt>
                <c:pt idx="2">
                  <c:v>3041</c:v>
                </c:pt>
              </c:numCache>
            </c:numRef>
          </c:val>
          <c:extLst>
            <c:ext xmlns:c16="http://schemas.microsoft.com/office/drawing/2014/chart" uri="{C3380CC4-5D6E-409C-BE32-E72D297353CC}">
              <c16:uniqueId val="{00000000-3C78-4834-9E58-DE57B84335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711</c:v>
                </c:pt>
                <c:pt idx="1">
                  <c:v>711</c:v>
                </c:pt>
                <c:pt idx="2">
                  <c:v>711</c:v>
                </c:pt>
              </c:numCache>
            </c:numRef>
          </c:val>
          <c:extLst>
            <c:ext xmlns:c16="http://schemas.microsoft.com/office/drawing/2014/chart" uri="{C3380CC4-5D6E-409C-BE32-E72D297353CC}">
              <c16:uniqueId val="{00000001-3C78-4834-9E58-DE57B84335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6685</c:v>
                </c:pt>
                <c:pt idx="1">
                  <c:v>6851</c:v>
                </c:pt>
                <c:pt idx="2">
                  <c:v>6896</c:v>
                </c:pt>
              </c:numCache>
            </c:numRef>
          </c:val>
          <c:extLst>
            <c:ext xmlns:c16="http://schemas.microsoft.com/office/drawing/2014/chart" uri="{C3380CC4-5D6E-409C-BE32-E72D297353CC}">
              <c16:uniqueId val="{00000002-3C78-4834-9E58-DE57B843351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B3D-4B62-BADB-31C4CA618A1E}"/>
              </c:ext>
            </c:extLst>
          </c:dPt>
          <c:dPt>
            <c:idx val="1"/>
            <c:bubble3D val="0"/>
            <c:extLst>
              <c:ext xmlns:c16="http://schemas.microsoft.com/office/drawing/2014/chart" uri="{C3380CC4-5D6E-409C-BE32-E72D297353CC}">
                <c16:uniqueId val="{00000001-0B3D-4B62-BADB-31C4CA618A1E}"/>
              </c:ext>
            </c:extLst>
          </c:dPt>
          <c:dPt>
            <c:idx val="2"/>
            <c:bubble3D val="0"/>
            <c:extLst>
              <c:ext xmlns:c16="http://schemas.microsoft.com/office/drawing/2014/chart" uri="{C3380CC4-5D6E-409C-BE32-E72D297353CC}">
                <c16:uniqueId val="{00000002-0B3D-4B62-BADB-31C4CA618A1E}"/>
              </c:ext>
            </c:extLst>
          </c:dPt>
          <c:dPt>
            <c:idx val="3"/>
            <c:bubble3D val="0"/>
            <c:extLst>
              <c:ext xmlns:c16="http://schemas.microsoft.com/office/drawing/2014/chart" uri="{C3380CC4-5D6E-409C-BE32-E72D297353CC}">
                <c16:uniqueId val="{00000003-0B3D-4B62-BADB-31C4CA618A1E}"/>
              </c:ext>
            </c:extLst>
          </c:dPt>
          <c:dPt>
            <c:idx val="4"/>
            <c:bubble3D val="0"/>
            <c:extLst>
              <c:ext xmlns:c16="http://schemas.microsoft.com/office/drawing/2014/chart" uri="{C3380CC4-5D6E-409C-BE32-E72D297353CC}">
                <c16:uniqueId val="{00000004-0B3D-4B62-BADB-31C4CA618A1E}"/>
              </c:ext>
            </c:extLst>
          </c:dPt>
          <c:dPt>
            <c:idx val="8"/>
            <c:bubble3D val="0"/>
            <c:extLst>
              <c:ext xmlns:c16="http://schemas.microsoft.com/office/drawing/2014/chart" uri="{C3380CC4-5D6E-409C-BE32-E72D297353CC}">
                <c16:uniqueId val="{00000005-0B3D-4B62-BADB-31C4CA618A1E}"/>
              </c:ext>
            </c:extLst>
          </c:dPt>
          <c:dPt>
            <c:idx val="16"/>
            <c:bubble3D val="0"/>
            <c:extLst>
              <c:ext xmlns:c16="http://schemas.microsoft.com/office/drawing/2014/chart" uri="{C3380CC4-5D6E-409C-BE32-E72D297353CC}">
                <c16:uniqueId val="{00000006-0B3D-4B62-BADB-31C4CA618A1E}"/>
              </c:ext>
            </c:extLst>
          </c:dPt>
          <c:dPt>
            <c:idx val="24"/>
            <c:bubble3D val="0"/>
            <c:extLst>
              <c:ext xmlns:c16="http://schemas.microsoft.com/office/drawing/2014/chart" uri="{C3380CC4-5D6E-409C-BE32-E72D297353CC}">
                <c16:uniqueId val="{00000007-0B3D-4B62-BADB-31C4CA618A1E}"/>
              </c:ext>
            </c:extLst>
          </c:dPt>
          <c:dPt>
            <c:idx val="32"/>
            <c:bubble3D val="0"/>
            <c:extLst>
              <c:ext xmlns:c16="http://schemas.microsoft.com/office/drawing/2014/chart" uri="{C3380CC4-5D6E-409C-BE32-E72D297353CC}">
                <c16:uniqueId val="{00000008-0B3D-4B62-BADB-31C4CA618A1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3D-4B62-BADB-31C4CA618A1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B3D-4B62-BADB-31C4CA618A1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B3D-4B62-BADB-31C4CA618A1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B3D-4B62-BADB-31C4CA618A1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B3D-4B62-BADB-31C4CA618A1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3D-4B62-BADB-31C4CA618A1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3D-4B62-BADB-31C4CA618A1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3D-4B62-BADB-31C4CA618A1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3D-4B62-BADB-31C4CA618A1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65.2</c:v>
                </c:pt>
                <c:pt idx="16">
                  <c:v>66.2</c:v>
                </c:pt>
                <c:pt idx="24">
                  <c:v>67.900000000000006</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3D-4B62-BADB-31C4CA618A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B3D-4B62-BADB-31C4CA618A1E}"/>
              </c:ext>
            </c:extLst>
          </c:dPt>
          <c:dPt>
            <c:idx val="1"/>
            <c:bubble3D val="0"/>
            <c:extLst>
              <c:ext xmlns:c16="http://schemas.microsoft.com/office/drawing/2014/chart" uri="{C3380CC4-5D6E-409C-BE32-E72D297353CC}">
                <c16:uniqueId val="{0000000B-0B3D-4B62-BADB-31C4CA618A1E}"/>
              </c:ext>
            </c:extLst>
          </c:dPt>
          <c:dPt>
            <c:idx val="2"/>
            <c:bubble3D val="0"/>
            <c:extLst>
              <c:ext xmlns:c16="http://schemas.microsoft.com/office/drawing/2014/chart" uri="{C3380CC4-5D6E-409C-BE32-E72D297353CC}">
                <c16:uniqueId val="{0000000C-0B3D-4B62-BADB-31C4CA618A1E}"/>
              </c:ext>
            </c:extLst>
          </c:dPt>
          <c:dPt>
            <c:idx val="3"/>
            <c:bubble3D val="0"/>
            <c:extLst>
              <c:ext xmlns:c16="http://schemas.microsoft.com/office/drawing/2014/chart" uri="{C3380CC4-5D6E-409C-BE32-E72D297353CC}">
                <c16:uniqueId val="{0000000D-0B3D-4B62-BADB-31C4CA618A1E}"/>
              </c:ext>
            </c:extLst>
          </c:dPt>
          <c:dPt>
            <c:idx val="4"/>
            <c:bubble3D val="0"/>
            <c:extLst>
              <c:ext xmlns:c16="http://schemas.microsoft.com/office/drawing/2014/chart" uri="{C3380CC4-5D6E-409C-BE32-E72D297353CC}">
                <c16:uniqueId val="{0000000E-0B3D-4B62-BADB-31C4CA618A1E}"/>
              </c:ext>
            </c:extLst>
          </c:dPt>
          <c:dPt>
            <c:idx val="8"/>
            <c:bubble3D val="0"/>
            <c:extLst>
              <c:ext xmlns:c16="http://schemas.microsoft.com/office/drawing/2014/chart" uri="{C3380CC4-5D6E-409C-BE32-E72D297353CC}">
                <c16:uniqueId val="{0000000F-0B3D-4B62-BADB-31C4CA618A1E}"/>
              </c:ext>
            </c:extLst>
          </c:dPt>
          <c:dPt>
            <c:idx val="16"/>
            <c:bubble3D val="0"/>
            <c:extLst>
              <c:ext xmlns:c16="http://schemas.microsoft.com/office/drawing/2014/chart" uri="{C3380CC4-5D6E-409C-BE32-E72D297353CC}">
                <c16:uniqueId val="{00000010-0B3D-4B62-BADB-31C4CA618A1E}"/>
              </c:ext>
            </c:extLst>
          </c:dPt>
          <c:dPt>
            <c:idx val="24"/>
            <c:bubble3D val="0"/>
            <c:extLst>
              <c:ext xmlns:c16="http://schemas.microsoft.com/office/drawing/2014/chart" uri="{C3380CC4-5D6E-409C-BE32-E72D297353CC}">
                <c16:uniqueId val="{00000011-0B3D-4B62-BADB-31C4CA618A1E}"/>
              </c:ext>
            </c:extLst>
          </c:dPt>
          <c:dPt>
            <c:idx val="32"/>
            <c:bubble3D val="0"/>
            <c:extLst>
              <c:ext xmlns:c16="http://schemas.microsoft.com/office/drawing/2014/chart" uri="{C3380CC4-5D6E-409C-BE32-E72D297353CC}">
                <c16:uniqueId val="{00000012-0B3D-4B62-BADB-31C4CA618A1E}"/>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3D-4B62-BADB-31C4CA618A1E}"/>
                </c:ext>
              </c:extLst>
            </c:dLbl>
            <c:dLbl>
              <c:idx val="1"/>
              <c:delete val="1"/>
              <c:extLst>
                <c:ext xmlns:c15="http://schemas.microsoft.com/office/drawing/2012/chart" uri="{CE6537A1-D6FC-4f65-9D91-7224C49458BB}"/>
                <c:ext xmlns:c16="http://schemas.microsoft.com/office/drawing/2014/chart" uri="{C3380CC4-5D6E-409C-BE32-E72D297353CC}">
                  <c16:uniqueId val="{0000000B-0B3D-4B62-BADB-31C4CA618A1E}"/>
                </c:ext>
              </c:extLst>
            </c:dLbl>
            <c:dLbl>
              <c:idx val="2"/>
              <c:delete val="1"/>
              <c:extLst>
                <c:ext xmlns:c15="http://schemas.microsoft.com/office/drawing/2012/chart" uri="{CE6537A1-D6FC-4f65-9D91-7224C49458BB}"/>
                <c:ext xmlns:c16="http://schemas.microsoft.com/office/drawing/2014/chart" uri="{C3380CC4-5D6E-409C-BE32-E72D297353CC}">
                  <c16:uniqueId val="{0000000C-0B3D-4B62-BADB-31C4CA618A1E}"/>
                </c:ext>
              </c:extLst>
            </c:dLbl>
            <c:dLbl>
              <c:idx val="3"/>
              <c:delete val="1"/>
              <c:extLst>
                <c:ext xmlns:c15="http://schemas.microsoft.com/office/drawing/2012/chart" uri="{CE6537A1-D6FC-4f65-9D91-7224C49458BB}"/>
                <c:ext xmlns:c16="http://schemas.microsoft.com/office/drawing/2014/chart" uri="{C3380CC4-5D6E-409C-BE32-E72D297353CC}">
                  <c16:uniqueId val="{0000000D-0B3D-4B62-BADB-31C4CA618A1E}"/>
                </c:ext>
              </c:extLst>
            </c:dLbl>
            <c:dLbl>
              <c:idx val="4"/>
              <c:delete val="1"/>
              <c:extLst>
                <c:ext xmlns:c15="http://schemas.microsoft.com/office/drawing/2012/chart" uri="{CE6537A1-D6FC-4f65-9D91-7224C49458BB}"/>
                <c:ext xmlns:c16="http://schemas.microsoft.com/office/drawing/2014/chart" uri="{C3380CC4-5D6E-409C-BE32-E72D297353CC}">
                  <c16:uniqueId val="{0000000E-0B3D-4B62-BADB-31C4CA618A1E}"/>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3D-4B62-BADB-31C4CA618A1E}"/>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3D-4B62-BADB-31C4CA618A1E}"/>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3D-4B62-BADB-31C4CA618A1E}"/>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B3D-4B62-BADB-31C4CA618A1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0B3D-4B62-BADB-31C4CA618A1E}"/>
            </c:ext>
          </c:extLst>
        </c:ser>
        <c:dLbls>
          <c:showLegendKey val="0"/>
          <c:showVal val="1"/>
          <c:showCatName val="0"/>
          <c:showSerName val="0"/>
          <c:showPercent val="0"/>
          <c:showBubbleSize val="0"/>
        </c:dLbls>
        <c:axId val="3"/>
        <c:axId val="2"/>
      </c:scatterChart>
      <c:valAx>
        <c:axId val="3"/>
        <c:scaling>
          <c:orientation val="maxMin"/>
          <c:max val="66"/>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41"/>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75B-4DCA-B7DF-2D85B17479B7}"/>
              </c:ext>
            </c:extLst>
          </c:dPt>
          <c:dPt>
            <c:idx val="1"/>
            <c:bubble3D val="0"/>
            <c:extLst>
              <c:ext xmlns:c16="http://schemas.microsoft.com/office/drawing/2014/chart" uri="{C3380CC4-5D6E-409C-BE32-E72D297353CC}">
                <c16:uniqueId val="{00000001-D75B-4DCA-B7DF-2D85B17479B7}"/>
              </c:ext>
            </c:extLst>
          </c:dPt>
          <c:dPt>
            <c:idx val="2"/>
            <c:bubble3D val="0"/>
            <c:extLst>
              <c:ext xmlns:c16="http://schemas.microsoft.com/office/drawing/2014/chart" uri="{C3380CC4-5D6E-409C-BE32-E72D297353CC}">
                <c16:uniqueId val="{00000002-D75B-4DCA-B7DF-2D85B17479B7}"/>
              </c:ext>
            </c:extLst>
          </c:dPt>
          <c:dPt>
            <c:idx val="3"/>
            <c:bubble3D val="0"/>
            <c:extLst>
              <c:ext xmlns:c16="http://schemas.microsoft.com/office/drawing/2014/chart" uri="{C3380CC4-5D6E-409C-BE32-E72D297353CC}">
                <c16:uniqueId val="{00000003-D75B-4DCA-B7DF-2D85B17479B7}"/>
              </c:ext>
            </c:extLst>
          </c:dPt>
          <c:dPt>
            <c:idx val="4"/>
            <c:bubble3D val="0"/>
            <c:extLst>
              <c:ext xmlns:c16="http://schemas.microsoft.com/office/drawing/2014/chart" uri="{C3380CC4-5D6E-409C-BE32-E72D297353CC}">
                <c16:uniqueId val="{00000004-D75B-4DCA-B7DF-2D85B17479B7}"/>
              </c:ext>
            </c:extLst>
          </c:dPt>
          <c:dPt>
            <c:idx val="8"/>
            <c:bubble3D val="0"/>
            <c:extLst>
              <c:ext xmlns:c16="http://schemas.microsoft.com/office/drawing/2014/chart" uri="{C3380CC4-5D6E-409C-BE32-E72D297353CC}">
                <c16:uniqueId val="{00000005-D75B-4DCA-B7DF-2D85B17479B7}"/>
              </c:ext>
            </c:extLst>
          </c:dPt>
          <c:dPt>
            <c:idx val="16"/>
            <c:bubble3D val="0"/>
            <c:extLst>
              <c:ext xmlns:c16="http://schemas.microsoft.com/office/drawing/2014/chart" uri="{C3380CC4-5D6E-409C-BE32-E72D297353CC}">
                <c16:uniqueId val="{00000006-D75B-4DCA-B7DF-2D85B17479B7}"/>
              </c:ext>
            </c:extLst>
          </c:dPt>
          <c:dPt>
            <c:idx val="24"/>
            <c:bubble3D val="0"/>
            <c:extLst>
              <c:ext xmlns:c16="http://schemas.microsoft.com/office/drawing/2014/chart" uri="{C3380CC4-5D6E-409C-BE32-E72D297353CC}">
                <c16:uniqueId val="{00000007-D75B-4DCA-B7DF-2D85B17479B7}"/>
              </c:ext>
            </c:extLst>
          </c:dPt>
          <c:dPt>
            <c:idx val="32"/>
            <c:bubble3D val="0"/>
            <c:extLst>
              <c:ext xmlns:c16="http://schemas.microsoft.com/office/drawing/2014/chart" uri="{C3380CC4-5D6E-409C-BE32-E72D297353CC}">
                <c16:uniqueId val="{00000008-D75B-4DCA-B7DF-2D85B17479B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B-4DCA-B7DF-2D85B17479B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5B-4DCA-B7DF-2D85B17479B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5B-4DCA-B7DF-2D85B17479B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5B-4DCA-B7DF-2D85B17479B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5B-4DCA-B7DF-2D85B17479B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5B-4DCA-B7DF-2D85B17479B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5B-4DCA-B7DF-2D85B17479B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5B-4DCA-B7DF-2D85B17479B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5B-4DCA-B7DF-2D85B17479B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6.5</c:v>
                </c:pt>
                <c:pt idx="16">
                  <c:v>7.2</c:v>
                </c:pt>
                <c:pt idx="24">
                  <c:v>7.7</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75B-4DCA-B7DF-2D85B17479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75B-4DCA-B7DF-2D85B17479B7}"/>
              </c:ext>
            </c:extLst>
          </c:dPt>
          <c:dPt>
            <c:idx val="1"/>
            <c:bubble3D val="0"/>
            <c:extLst>
              <c:ext xmlns:c16="http://schemas.microsoft.com/office/drawing/2014/chart" uri="{C3380CC4-5D6E-409C-BE32-E72D297353CC}">
                <c16:uniqueId val="{0000000B-D75B-4DCA-B7DF-2D85B17479B7}"/>
              </c:ext>
            </c:extLst>
          </c:dPt>
          <c:dPt>
            <c:idx val="2"/>
            <c:bubble3D val="0"/>
            <c:extLst>
              <c:ext xmlns:c16="http://schemas.microsoft.com/office/drawing/2014/chart" uri="{C3380CC4-5D6E-409C-BE32-E72D297353CC}">
                <c16:uniqueId val="{0000000C-D75B-4DCA-B7DF-2D85B17479B7}"/>
              </c:ext>
            </c:extLst>
          </c:dPt>
          <c:dPt>
            <c:idx val="3"/>
            <c:bubble3D val="0"/>
            <c:extLst>
              <c:ext xmlns:c16="http://schemas.microsoft.com/office/drawing/2014/chart" uri="{C3380CC4-5D6E-409C-BE32-E72D297353CC}">
                <c16:uniqueId val="{0000000D-D75B-4DCA-B7DF-2D85B17479B7}"/>
              </c:ext>
            </c:extLst>
          </c:dPt>
          <c:dPt>
            <c:idx val="4"/>
            <c:bubble3D val="0"/>
            <c:extLst>
              <c:ext xmlns:c16="http://schemas.microsoft.com/office/drawing/2014/chart" uri="{C3380CC4-5D6E-409C-BE32-E72D297353CC}">
                <c16:uniqueId val="{0000000E-D75B-4DCA-B7DF-2D85B17479B7}"/>
              </c:ext>
            </c:extLst>
          </c:dPt>
          <c:dPt>
            <c:idx val="8"/>
            <c:bubble3D val="0"/>
            <c:extLst>
              <c:ext xmlns:c16="http://schemas.microsoft.com/office/drawing/2014/chart" uri="{C3380CC4-5D6E-409C-BE32-E72D297353CC}">
                <c16:uniqueId val="{0000000F-D75B-4DCA-B7DF-2D85B17479B7}"/>
              </c:ext>
            </c:extLst>
          </c:dPt>
          <c:dPt>
            <c:idx val="16"/>
            <c:bubble3D val="0"/>
            <c:extLst>
              <c:ext xmlns:c16="http://schemas.microsoft.com/office/drawing/2014/chart" uri="{C3380CC4-5D6E-409C-BE32-E72D297353CC}">
                <c16:uniqueId val="{00000010-D75B-4DCA-B7DF-2D85B17479B7}"/>
              </c:ext>
            </c:extLst>
          </c:dPt>
          <c:dPt>
            <c:idx val="24"/>
            <c:bubble3D val="0"/>
            <c:extLst>
              <c:ext xmlns:c16="http://schemas.microsoft.com/office/drawing/2014/chart" uri="{C3380CC4-5D6E-409C-BE32-E72D297353CC}">
                <c16:uniqueId val="{00000011-D75B-4DCA-B7DF-2D85B17479B7}"/>
              </c:ext>
            </c:extLst>
          </c:dPt>
          <c:dPt>
            <c:idx val="32"/>
            <c:bubble3D val="0"/>
            <c:extLst>
              <c:ext xmlns:c16="http://schemas.microsoft.com/office/drawing/2014/chart" uri="{C3380CC4-5D6E-409C-BE32-E72D297353CC}">
                <c16:uniqueId val="{00000012-D75B-4DCA-B7DF-2D85B17479B7}"/>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5B-4DCA-B7DF-2D85B17479B7}"/>
                </c:ext>
              </c:extLst>
            </c:dLbl>
            <c:dLbl>
              <c:idx val="1"/>
              <c:delete val="1"/>
              <c:extLst>
                <c:ext xmlns:c15="http://schemas.microsoft.com/office/drawing/2012/chart" uri="{CE6537A1-D6FC-4f65-9D91-7224C49458BB}"/>
                <c:ext xmlns:c16="http://schemas.microsoft.com/office/drawing/2014/chart" uri="{C3380CC4-5D6E-409C-BE32-E72D297353CC}">
                  <c16:uniqueId val="{0000000B-D75B-4DCA-B7DF-2D85B17479B7}"/>
                </c:ext>
              </c:extLst>
            </c:dLbl>
            <c:dLbl>
              <c:idx val="2"/>
              <c:delete val="1"/>
              <c:extLst>
                <c:ext xmlns:c15="http://schemas.microsoft.com/office/drawing/2012/chart" uri="{CE6537A1-D6FC-4f65-9D91-7224C49458BB}"/>
                <c:ext xmlns:c16="http://schemas.microsoft.com/office/drawing/2014/chart" uri="{C3380CC4-5D6E-409C-BE32-E72D297353CC}">
                  <c16:uniqueId val="{0000000C-D75B-4DCA-B7DF-2D85B17479B7}"/>
                </c:ext>
              </c:extLst>
            </c:dLbl>
            <c:dLbl>
              <c:idx val="3"/>
              <c:delete val="1"/>
              <c:extLst>
                <c:ext xmlns:c15="http://schemas.microsoft.com/office/drawing/2012/chart" uri="{CE6537A1-D6FC-4f65-9D91-7224C49458BB}"/>
                <c:ext xmlns:c16="http://schemas.microsoft.com/office/drawing/2014/chart" uri="{C3380CC4-5D6E-409C-BE32-E72D297353CC}">
                  <c16:uniqueId val="{0000000D-D75B-4DCA-B7DF-2D85B17479B7}"/>
                </c:ext>
              </c:extLst>
            </c:dLbl>
            <c:dLbl>
              <c:idx val="4"/>
              <c:delete val="1"/>
              <c:extLst>
                <c:ext xmlns:c15="http://schemas.microsoft.com/office/drawing/2012/chart" uri="{CE6537A1-D6FC-4f65-9D91-7224C49458BB}"/>
                <c:ext xmlns:c16="http://schemas.microsoft.com/office/drawing/2014/chart" uri="{C3380CC4-5D6E-409C-BE32-E72D297353CC}">
                  <c16:uniqueId val="{0000000E-D75B-4DCA-B7DF-2D85B17479B7}"/>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75B-4DCA-B7DF-2D85B17479B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75B-4DCA-B7DF-2D85B17479B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75B-4DCA-B7DF-2D85B17479B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75B-4DCA-B7DF-2D85B17479B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D75B-4DCA-B7DF-2D85B17479B7}"/>
            </c:ext>
          </c:extLst>
        </c:ser>
        <c:dLbls>
          <c:showLegendKey val="0"/>
          <c:showVal val="1"/>
          <c:showCatName val="0"/>
          <c:showSerName val="0"/>
          <c:showPercent val="0"/>
          <c:showBubbleSize val="0"/>
        </c:dLbls>
        <c:axId val="3"/>
        <c:axId val="2"/>
      </c:scatterChart>
      <c:valAx>
        <c:axId val="3"/>
        <c:scaling>
          <c:orientation val="maxMin"/>
          <c:max val="9.6999999999999993"/>
          <c:min val="8.6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6222011337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967067634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33,600
33,138
390.14
30,724,110
29,443,108
791,349
12,748,841
26,186,751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35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口の減少や全国平均を上回る高齢化率（令和4年度末42.9％，対前年度0.5％増）に加え，市の中心産業となる農業（畜産業）の就業人口も高齢化が進んでおり，地方交付税や国県支出金等の依存財源の比率が高く，自主財源が乏しい状況にあるため財政基盤が弱く，類似団体内の平均を0.</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下回っている。定員適正化計画に基づく職員数削減による組織の見直しと曽於市総合振興計画に沿った定住促進施策の重点化の両立に努める。また，市税徴収率の向上に努めることで歳入を確保し，投資的経費の抑制等の歳出の見直しを図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17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1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100330</xdr:rowOff>
    </xdr:from>
    <xdr:ext cx="762000" cy="25717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39370</xdr:rowOff>
    </xdr:from>
    <xdr:ext cx="762000"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134620</xdr:rowOff>
    </xdr:from>
    <xdr:ext cx="736600" cy="25717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43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717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71120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434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717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110490</xdr:rowOff>
    </xdr:from>
    <xdr:ext cx="762000" cy="25717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106680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106680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物件費（決算額構成比対前年度0.6％増）等の経常経費の増により，前年度を0.6％上回ったものの，類似団体内の平均を7.0％下回っている。今後も市税をはじめとする自主財源の確保に努め，前年度事業額を上限とした枠配分方式での予算編成・執行を行い徹底した経常経費の削減を図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17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17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116840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88900</xdr:rowOff>
    </xdr:from>
    <xdr:ext cx="762000" cy="25717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116840</xdr:rowOff>
    </xdr:from>
    <xdr:to>
      <xdr:col>24</xdr:col>
      <xdr:colOff>12700</xdr:colOff>
      <xdr:row>66</xdr:row>
      <xdr:rowOff>116840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165100</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59</xdr:row>
      <xdr:rowOff>635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952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163195</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19685</xdr:rowOff>
    </xdr:from>
    <xdr:to>
      <xdr:col>23</xdr:col>
      <xdr:colOff>184150</xdr:colOff>
      <xdr:row>60</xdr:row>
      <xdr:rowOff>121285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73025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9523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59690</xdr:rowOff>
    </xdr:from>
    <xdr:to>
      <xdr:col>19</xdr:col>
      <xdr:colOff>184150</xdr:colOff>
      <xdr:row>59</xdr:row>
      <xdr:rowOff>161290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146050</xdr:rowOff>
    </xdr:from>
    <xdr:ext cx="736600" cy="25717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16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73025</xdr:rowOff>
    </xdr:from>
    <xdr:to>
      <xdr:col>15</xdr:col>
      <xdr:colOff>82550</xdr:colOff>
      <xdr:row>59</xdr:row>
      <xdr:rowOff>169545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8857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26035</xdr:rowOff>
    </xdr:from>
    <xdr:to>
      <xdr:col>15</xdr:col>
      <xdr:colOff>133350</xdr:colOff>
      <xdr:row>60</xdr:row>
      <xdr:rowOff>127635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112395</xdr:rowOff>
    </xdr:from>
    <xdr:ext cx="762000" cy="25717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169545</xdr:rowOff>
    </xdr:from>
    <xdr:to>
      <xdr:col>11</xdr:col>
      <xdr:colOff>31750</xdr:colOff>
      <xdr:row>60</xdr:row>
      <xdr:rowOff>1270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850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67945</xdr:rowOff>
    </xdr:from>
    <xdr:to>
      <xdr:col>11</xdr:col>
      <xdr:colOff>82550</xdr:colOff>
      <xdr:row>60</xdr:row>
      <xdr:rowOff>169545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154940</xdr:rowOff>
    </xdr:from>
    <xdr:ext cx="762000" cy="2571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43815</xdr:rowOff>
    </xdr:from>
    <xdr:to>
      <xdr:col>7</xdr:col>
      <xdr:colOff>31750</xdr:colOff>
      <xdr:row>60</xdr:row>
      <xdr:rowOff>145415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130175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58</xdr:row>
      <xdr:rowOff>121285</xdr:rowOff>
    </xdr:from>
    <xdr:to>
      <xdr:col>23</xdr:col>
      <xdr:colOff>184150</xdr:colOff>
      <xdr:row>59</xdr:row>
      <xdr:rowOff>52070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42545</xdr:rowOff>
    </xdr:from>
    <xdr:ext cx="762000" cy="25717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86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40640</xdr:rowOff>
    </xdr:from>
    <xdr:ext cx="736600" cy="25717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132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22225</xdr:rowOff>
    </xdr:from>
    <xdr:to>
      <xdr:col>15</xdr:col>
      <xdr:colOff>133350</xdr:colOff>
      <xdr:row>59</xdr:row>
      <xdr:rowOff>123825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133985</xdr:rowOff>
    </xdr:from>
    <xdr:ext cx="762000" cy="25717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6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118745</xdr:rowOff>
    </xdr:from>
    <xdr:to>
      <xdr:col>11</xdr:col>
      <xdr:colOff>82550</xdr:colOff>
      <xdr:row>60</xdr:row>
      <xdr:rowOff>48895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59055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62230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[207,363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人件費については，定員適正化計画に基づく人件費削減等により，類似団体内の平均を下回っているため，今後も引き続き適切な定員管理及び人件費削減に努める。</a:t>
          </a:r>
          <a:endParaRPr lang="ja-JP" altLang="ja-JP" sz="1400">
            <a:effectLst/>
          </a:endParaRPr>
        </a:p>
      </xdr:txBody>
    </xdr:sp>
    <xdr:clientData/>
  </xdr:twoCellAnchor>
  <xdr:oneCellAnchor>
    <xdr:from>
      <xdr:col>3</xdr:col>
      <xdr:colOff>95250</xdr:colOff>
      <xdr:row>77</xdr:row>
      <xdr:rowOff>6350</xdr:rowOff>
    </xdr:from>
    <xdr:ext cx="349885" cy="22352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17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17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60960</xdr:rowOff>
    </xdr:from>
    <xdr:to>
      <xdr:col>23</xdr:col>
      <xdr:colOff>133350</xdr:colOff>
      <xdr:row>88</xdr:row>
      <xdr:rowOff>133985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410"/>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106045</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133985</xdr:rowOff>
    </xdr:from>
    <xdr:to>
      <xdr:col>24</xdr:col>
      <xdr:colOff>12700</xdr:colOff>
      <xdr:row>88</xdr:row>
      <xdr:rowOff>133985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147320</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60960</xdr:rowOff>
    </xdr:from>
    <xdr:to>
      <xdr:col>24</xdr:col>
      <xdr:colOff>12700</xdr:colOff>
      <xdr:row>81</xdr:row>
      <xdr:rowOff>60960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29845</xdr:rowOff>
    </xdr:from>
    <xdr:to>
      <xdr:col>23</xdr:col>
      <xdr:colOff>133350</xdr:colOff>
      <xdr:row>82</xdr:row>
      <xdr:rowOff>41910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87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144780</xdr:rowOff>
    </xdr:from>
    <xdr:ext cx="762000" cy="25717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2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1270</xdr:rowOff>
    </xdr:from>
    <xdr:to>
      <xdr:col>23</xdr:col>
      <xdr:colOff>184150</xdr:colOff>
      <xdr:row>82</xdr:row>
      <xdr:rowOff>102870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29845</xdr:rowOff>
    </xdr:from>
    <xdr:to>
      <xdr:col>19</xdr:col>
      <xdr:colOff>133350</xdr:colOff>
      <xdr:row>82</xdr:row>
      <xdr:rowOff>31750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88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161290</xdr:rowOff>
    </xdr:from>
    <xdr:to>
      <xdr:col>19</xdr:col>
      <xdr:colOff>184150</xdr:colOff>
      <xdr:row>82</xdr:row>
      <xdr:rowOff>91440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76200</xdr:rowOff>
    </xdr:from>
    <xdr:ext cx="736600" cy="25717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1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1270</xdr:rowOff>
    </xdr:from>
    <xdr:to>
      <xdr:col>15</xdr:col>
      <xdr:colOff>82550</xdr:colOff>
      <xdr:row>82</xdr:row>
      <xdr:rowOff>31750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01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140970</xdr:rowOff>
    </xdr:from>
    <xdr:to>
      <xdr:col>15</xdr:col>
      <xdr:colOff>133350</xdr:colOff>
      <xdr:row>82</xdr:row>
      <xdr:rowOff>71120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81280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168275</xdr:rowOff>
    </xdr:from>
    <xdr:to>
      <xdr:col>11</xdr:col>
      <xdr:colOff>31750</xdr:colOff>
      <xdr:row>82</xdr:row>
      <xdr:rowOff>1270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5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113030</xdr:rowOff>
    </xdr:from>
    <xdr:to>
      <xdr:col>11</xdr:col>
      <xdr:colOff>82550</xdr:colOff>
      <xdr:row>82</xdr:row>
      <xdr:rowOff>43180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53340</xdr:rowOff>
    </xdr:from>
    <xdr:ext cx="762000" cy="25717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102235</xdr:rowOff>
    </xdr:from>
    <xdr:to>
      <xdr:col>7</xdr:col>
      <xdr:colOff>31750</xdr:colOff>
      <xdr:row>82</xdr:row>
      <xdr:rowOff>32385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42545</xdr:rowOff>
    </xdr:from>
    <xdr:ext cx="762000" cy="25717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162560</xdr:rowOff>
    </xdr:from>
    <xdr:to>
      <xdr:col>23</xdr:col>
      <xdr:colOff>184150</xdr:colOff>
      <xdr:row>82</xdr:row>
      <xdr:rowOff>92710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7620</xdr:rowOff>
    </xdr:from>
    <xdr:ext cx="762000" cy="25717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5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207,363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150495</xdr:rowOff>
    </xdr:from>
    <xdr:to>
      <xdr:col>19</xdr:col>
      <xdr:colOff>184150</xdr:colOff>
      <xdr:row>82</xdr:row>
      <xdr:rowOff>80645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90805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6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200,476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152400</xdr:rowOff>
    </xdr:from>
    <xdr:to>
      <xdr:col>15</xdr:col>
      <xdr:colOff>133350</xdr:colOff>
      <xdr:row>82</xdr:row>
      <xdr:rowOff>82550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67310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2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201,545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121920</xdr:rowOff>
    </xdr:from>
    <xdr:to>
      <xdr:col>11</xdr:col>
      <xdr:colOff>82550</xdr:colOff>
      <xdr:row>82</xdr:row>
      <xdr:rowOff>52070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36830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9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183,998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117475</xdr:rowOff>
    </xdr:from>
    <xdr:to>
      <xdr:col>7</xdr:col>
      <xdr:colOff>31750</xdr:colOff>
      <xdr:row>82</xdr:row>
      <xdr:rowOff>47625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32385</xdr:rowOff>
    </xdr:from>
    <xdr:ext cx="762000" cy="2571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1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給与体系については，職務，職責に応じたもので，給与構造改革前の高年齢層職員が多く，類似団体内平均より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上回っている。今後は，更なる給与適正化に努め，類似団体平均の水準まで低下を図る。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xdr:rowOff>
    </xdr:from>
    <xdr:to>
      <xdr:col>81</xdr:col>
      <xdr:colOff>44450</xdr:colOff>
      <xdr:row>89</xdr:row>
      <xdr:rowOff>150495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44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2000" cy="25717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90805</xdr:rowOff>
    </xdr:from>
    <xdr:ext cx="762000" cy="2584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xdr:rowOff>
    </xdr:from>
    <xdr:to>
      <xdr:col>81</xdr:col>
      <xdr:colOff>133350</xdr:colOff>
      <xdr:row>80</xdr:row>
      <xdr:rowOff>4445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114935</xdr:rowOff>
    </xdr:from>
    <xdr:to>
      <xdr:col>81</xdr:col>
      <xdr:colOff>44450</xdr:colOff>
      <xdr:row>86</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596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7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168910</xdr:rowOff>
    </xdr:from>
    <xdr:to>
      <xdr:col>81</xdr:col>
      <xdr:colOff>95250</xdr:colOff>
      <xdr:row>86</xdr:row>
      <xdr:rowOff>99060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114935</xdr:rowOff>
    </xdr:from>
    <xdr:to>
      <xdr:col>77</xdr:col>
      <xdr:colOff>44450</xdr:colOff>
      <xdr:row>86</xdr:row>
      <xdr:rowOff>128270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59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10795</xdr:rowOff>
    </xdr:from>
    <xdr:to>
      <xdr:col>77</xdr:col>
      <xdr:colOff>95250</xdr:colOff>
      <xdr:row>86</xdr:row>
      <xdr:rowOff>112395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122555</xdr:rowOff>
    </xdr:from>
    <xdr:ext cx="736600" cy="25717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3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101600</xdr:rowOff>
    </xdr:from>
    <xdr:to>
      <xdr:col>72</xdr:col>
      <xdr:colOff>203200</xdr:colOff>
      <xdr:row>86</xdr:row>
      <xdr:rowOff>128270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463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101600</xdr:rowOff>
    </xdr:from>
    <xdr:to>
      <xdr:col>68</xdr:col>
      <xdr:colOff>152400</xdr:colOff>
      <xdr:row>87</xdr:row>
      <xdr:rowOff>37465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463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24130</xdr:rowOff>
    </xdr:from>
    <xdr:to>
      <xdr:col>68</xdr:col>
      <xdr:colOff>203200</xdr:colOff>
      <xdr:row>86</xdr:row>
      <xdr:rowOff>125730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135890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149225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77470</xdr:rowOff>
    </xdr:from>
    <xdr:to>
      <xdr:col>81</xdr:col>
      <xdr:colOff>95250</xdr:colOff>
      <xdr:row>87</xdr:row>
      <xdr:rowOff>7620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49530</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64135</xdr:rowOff>
    </xdr:from>
    <xdr:to>
      <xdr:col>77</xdr:col>
      <xdr:colOff>95250</xdr:colOff>
      <xdr:row>86</xdr:row>
      <xdr:rowOff>166370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150495</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9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77470</xdr:rowOff>
    </xdr:from>
    <xdr:to>
      <xdr:col>73</xdr:col>
      <xdr:colOff>44450</xdr:colOff>
      <xdr:row>87</xdr:row>
      <xdr:rowOff>7620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163830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137160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158115</xdr:rowOff>
    </xdr:from>
    <xdr:to>
      <xdr:col>64</xdr:col>
      <xdr:colOff>152400</xdr:colOff>
      <xdr:row>87</xdr:row>
      <xdr:rowOff>88265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73025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では職員数が増加しているが，類似団体内の平均を1.14人下回っている。今後も定員適正化計画や事務事業見直しにより，職員数増加の抑制につとめるとともに，退職者と新規採用者の均衡を図りつつ，職員を補充すべき場合は，期限付き任用，低コストの民間委託を推進し，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27940</xdr:rowOff>
    </xdr:from>
    <xdr:to>
      <xdr:col>81</xdr:col>
      <xdr:colOff>44450</xdr:colOff>
      <xdr:row>67</xdr:row>
      <xdr:rowOff>61595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040"/>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33655</xdr:rowOff>
    </xdr:from>
    <xdr:ext cx="762000" cy="2584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61595</xdr:rowOff>
    </xdr:from>
    <xdr:to>
      <xdr:col>81</xdr:col>
      <xdr:colOff>133350</xdr:colOff>
      <xdr:row>67</xdr:row>
      <xdr:rowOff>61595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114300</xdr:rowOff>
    </xdr:from>
    <xdr:ext cx="76200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27940</xdr:rowOff>
    </xdr:from>
    <xdr:to>
      <xdr:col>81</xdr:col>
      <xdr:colOff>133350</xdr:colOff>
      <xdr:row>58</xdr:row>
      <xdr:rowOff>27940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35560</xdr:rowOff>
    </xdr:from>
    <xdr:to>
      <xdr:col>81</xdr:col>
      <xdr:colOff>44450</xdr:colOff>
      <xdr:row>60</xdr:row>
      <xdr:rowOff>53975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2256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106680</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134620</xdr:rowOff>
    </xdr:from>
    <xdr:to>
      <xdr:col>81</xdr:col>
      <xdr:colOff>95250</xdr:colOff>
      <xdr:row>61</xdr:row>
      <xdr:rowOff>64770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11430</xdr:rowOff>
    </xdr:from>
    <xdr:to>
      <xdr:col>77</xdr:col>
      <xdr:colOff>44450</xdr:colOff>
      <xdr:row>60</xdr:row>
      <xdr:rowOff>35560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984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123825</xdr:rowOff>
    </xdr:from>
    <xdr:to>
      <xdr:col>77</xdr:col>
      <xdr:colOff>95250</xdr:colOff>
      <xdr:row>61</xdr:row>
      <xdr:rowOff>53975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38735</xdr:rowOff>
    </xdr:from>
    <xdr:ext cx="7366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167005</xdr:rowOff>
    </xdr:from>
    <xdr:to>
      <xdr:col>72</xdr:col>
      <xdr:colOff>203200</xdr:colOff>
      <xdr:row>60</xdr:row>
      <xdr:rowOff>11430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825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85090</xdr:rowOff>
    </xdr:from>
    <xdr:to>
      <xdr:col>73</xdr:col>
      <xdr:colOff>44450</xdr:colOff>
      <xdr:row>61</xdr:row>
      <xdr:rowOff>15240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171450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144145</xdr:rowOff>
    </xdr:from>
    <xdr:to>
      <xdr:col>68</xdr:col>
      <xdr:colOff>152400</xdr:colOff>
      <xdr:row>59</xdr:row>
      <xdr:rowOff>167005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596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75565</xdr:rowOff>
    </xdr:from>
    <xdr:to>
      <xdr:col>68</xdr:col>
      <xdr:colOff>203200</xdr:colOff>
      <xdr:row>61</xdr:row>
      <xdr:rowOff>6350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161925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63500</xdr:rowOff>
    </xdr:from>
    <xdr:to>
      <xdr:col>64</xdr:col>
      <xdr:colOff>152400</xdr:colOff>
      <xdr:row>60</xdr:row>
      <xdr:rowOff>164465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149225</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3175</xdr:rowOff>
    </xdr:from>
    <xdr:to>
      <xdr:col>81</xdr:col>
      <xdr:colOff>95250</xdr:colOff>
      <xdr:row>60</xdr:row>
      <xdr:rowOff>104775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19685</xdr:rowOff>
    </xdr:from>
    <xdr:ext cx="762000" cy="25717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35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156210</xdr:rowOff>
    </xdr:from>
    <xdr:to>
      <xdr:col>77</xdr:col>
      <xdr:colOff>95250</xdr:colOff>
      <xdr:row>60</xdr:row>
      <xdr:rowOff>86360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96520</xdr:rowOff>
    </xdr:from>
    <xdr:ext cx="7366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40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132080</xdr:rowOff>
    </xdr:from>
    <xdr:to>
      <xdr:col>73</xdr:col>
      <xdr:colOff>44450</xdr:colOff>
      <xdr:row>60</xdr:row>
      <xdr:rowOff>62230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72390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1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116205</xdr:rowOff>
    </xdr:from>
    <xdr:to>
      <xdr:col>68</xdr:col>
      <xdr:colOff>203200</xdr:colOff>
      <xdr:row>60</xdr:row>
      <xdr:rowOff>46355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56515</xdr:rowOff>
    </xdr:from>
    <xdr:ext cx="762000" cy="2584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00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93345</xdr:rowOff>
    </xdr:from>
    <xdr:to>
      <xdr:col>64</xdr:col>
      <xdr:colOff>152400</xdr:colOff>
      <xdr:row>60</xdr:row>
      <xdr:rowOff>23495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33655</xdr:rowOff>
    </xdr:from>
    <xdr:ext cx="762000" cy="2584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77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1.5％下回っている。今後，財政計画に基づく大型事業を控えており，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81280</xdr:rowOff>
    </xdr:from>
    <xdr:to>
      <xdr:col>81</xdr:col>
      <xdr:colOff>44450</xdr:colOff>
      <xdr:row>43</xdr:row>
      <xdr:rowOff>163830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030"/>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135890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163830</xdr:rowOff>
    </xdr:from>
    <xdr:to>
      <xdr:col>81</xdr:col>
      <xdr:colOff>133350</xdr:colOff>
      <xdr:row>43</xdr:row>
      <xdr:rowOff>163830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167640</xdr:rowOff>
    </xdr:from>
    <xdr:ext cx="762000" cy="25717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81280</xdr:rowOff>
    </xdr:from>
    <xdr:to>
      <xdr:col>81</xdr:col>
      <xdr:colOff>133350</xdr:colOff>
      <xdr:row>35</xdr:row>
      <xdr:rowOff>81280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157480</xdr:rowOff>
    </xdr:from>
    <xdr:to>
      <xdr:col>81</xdr:col>
      <xdr:colOff>44450</xdr:colOff>
      <xdr:row>36</xdr:row>
      <xdr:rowOff>163195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296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109220</xdr:rowOff>
    </xdr:from>
    <xdr:ext cx="762000" cy="25717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14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136525</xdr:rowOff>
    </xdr:from>
    <xdr:to>
      <xdr:col>81</xdr:col>
      <xdr:colOff>95250</xdr:colOff>
      <xdr:row>37</xdr:row>
      <xdr:rowOff>66675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153035</xdr:rowOff>
    </xdr:from>
    <xdr:to>
      <xdr:col>77</xdr:col>
      <xdr:colOff>44450</xdr:colOff>
      <xdr:row>36</xdr:row>
      <xdr:rowOff>163195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252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136525</xdr:rowOff>
    </xdr:from>
    <xdr:to>
      <xdr:col>77</xdr:col>
      <xdr:colOff>95250</xdr:colOff>
      <xdr:row>37</xdr:row>
      <xdr:rowOff>66675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52070</xdr:rowOff>
    </xdr:from>
    <xdr:ext cx="736600" cy="25717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7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139065</xdr:rowOff>
    </xdr:from>
    <xdr:to>
      <xdr:col>72</xdr:col>
      <xdr:colOff>203200</xdr:colOff>
      <xdr:row>36</xdr:row>
      <xdr:rowOff>153035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112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143510</xdr:rowOff>
    </xdr:from>
    <xdr:to>
      <xdr:col>73</xdr:col>
      <xdr:colOff>44450</xdr:colOff>
      <xdr:row>37</xdr:row>
      <xdr:rowOff>73025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57785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127000</xdr:rowOff>
    </xdr:from>
    <xdr:to>
      <xdr:col>68</xdr:col>
      <xdr:colOff>152400</xdr:colOff>
      <xdr:row>36</xdr:row>
      <xdr:rowOff>139065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2992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148590</xdr:rowOff>
    </xdr:from>
    <xdr:to>
      <xdr:col>68</xdr:col>
      <xdr:colOff>203200</xdr:colOff>
      <xdr:row>37</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63500</xdr:rowOff>
    </xdr:from>
    <xdr:ext cx="762000" cy="25717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150495</xdr:rowOff>
    </xdr:from>
    <xdr:to>
      <xdr:col>64</xdr:col>
      <xdr:colOff>152400</xdr:colOff>
      <xdr:row>37</xdr:row>
      <xdr:rowOff>80645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65405</xdr:rowOff>
    </xdr:from>
    <xdr:ext cx="762000" cy="25717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106680</xdr:rowOff>
    </xdr:from>
    <xdr:to>
      <xdr:col>81</xdr:col>
      <xdr:colOff>95250</xdr:colOff>
      <xdr:row>37</xdr:row>
      <xdr:rowOff>36830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123190</xdr:rowOff>
    </xdr:from>
    <xdr:ext cx="762000" cy="25717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23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112395</xdr:rowOff>
    </xdr:from>
    <xdr:to>
      <xdr:col>77</xdr:col>
      <xdr:colOff>95250</xdr:colOff>
      <xdr:row>37</xdr:row>
      <xdr:rowOff>42545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52705</xdr:rowOff>
    </xdr:from>
    <xdr:ext cx="736600" cy="2571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534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102235</xdr:rowOff>
    </xdr:from>
    <xdr:to>
      <xdr:col>73</xdr:col>
      <xdr:colOff>44450</xdr:colOff>
      <xdr:row>37</xdr:row>
      <xdr:rowOff>32385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42545</xdr:rowOff>
    </xdr:from>
    <xdr:ext cx="762000"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3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88265</xdr:rowOff>
    </xdr:from>
    <xdr:to>
      <xdr:col>68</xdr:col>
      <xdr:colOff>203200</xdr:colOff>
      <xdr:row>37</xdr:row>
      <xdr:rowOff>18415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29210</xdr:rowOff>
    </xdr:from>
    <xdr:ext cx="762000" cy="2571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29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76200</xdr:rowOff>
    </xdr:from>
    <xdr:to>
      <xdr:col>64</xdr:col>
      <xdr:colOff>152400</xdr:colOff>
      <xdr:row>37</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16510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将来負担比率については，類似団体内の平均を下回っている。主な理由としては，定員適正化計画に基づく人件費削減により退職手当負担見込額が減少したことから将来負担比率（分子）が減少している。今後は，財政計画に基づく大型事業及び施設等の老朽化により，旧合併特例事業債，辺地対策事業債，過疎対策事業債等の新規発行債が増加し将来負担比率（分子）の数値は増加していくと考えられる。地方債依存型の事業の見直しや緊急度・ニーズ等を的確に把握した事業の選択により市債発行の抑制に努める。</a:t>
          </a:r>
          <a:endParaRPr lang="ja-JP" altLang="ja-JP" sz="1400">
            <a:effectLst/>
          </a:endParaRPr>
        </a:p>
      </xdr:txBody>
    </xdr:sp>
    <xdr:clientData/>
  </xdr:twoCellAnchor>
  <xdr:oneCellAnchor>
    <xdr:from>
      <xdr:col>61</xdr:col>
      <xdr:colOff>6350</xdr:colOff>
      <xdr:row>10</xdr:row>
      <xdr:rowOff>63500</xdr:rowOff>
    </xdr:from>
    <xdr:ext cx="298450" cy="22352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717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132080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103505</xdr:rowOff>
    </xdr:from>
    <xdr:ext cx="762000" cy="25908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132080</xdr:rowOff>
    </xdr:from>
    <xdr:to>
      <xdr:col>81</xdr:col>
      <xdr:colOff>133350</xdr:colOff>
      <xdr:row>22</xdr:row>
      <xdr:rowOff>132080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717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15875</xdr:rowOff>
    </xdr:from>
    <xdr:ext cx="762000" cy="25908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87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43815</xdr:rowOff>
    </xdr:from>
    <xdr:to>
      <xdr:col>81</xdr:col>
      <xdr:colOff>95250</xdr:colOff>
      <xdr:row>15</xdr:row>
      <xdr:rowOff>145415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100965</xdr:rowOff>
    </xdr:from>
    <xdr:to>
      <xdr:col>77</xdr:col>
      <xdr:colOff>95250</xdr:colOff>
      <xdr:row>16</xdr:row>
      <xdr:rowOff>31115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41275</xdr:rowOff>
    </xdr:from>
    <xdr:ext cx="736600" cy="25717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415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16</xdr:row>
      <xdr:rowOff>27940</xdr:rowOff>
    </xdr:from>
    <xdr:to>
      <xdr:col>73</xdr:col>
      <xdr:colOff>44450</xdr:colOff>
      <xdr:row>16</xdr:row>
      <xdr:rowOff>129540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139700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4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73660</xdr:rowOff>
    </xdr:from>
    <xdr:to>
      <xdr:col>68</xdr:col>
      <xdr:colOff>203200</xdr:colOff>
      <xdr:row>17</xdr:row>
      <xdr:rowOff>3810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1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13970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7620</xdr:rowOff>
    </xdr:from>
    <xdr:ext cx="762000" cy="25717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79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33,600
33,138
390.14
30,724,110
29,443,108
791,349
12,748,841
26,186,751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職員数が増加しているが，人口千人当たりの職員が類似団体より少ないことから類似団体内の平均を4.8％下回っている。今後も定員適正化計画に基づき，適正な人員配置を行ない，住民サービスの低下を招かぬよう人件費の抑制に努める。</a:t>
          </a: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160020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20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279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165100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158750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157480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52070</xdr:rowOff>
    </xdr:from>
    <xdr:ext cx="758190" cy="25527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59690</xdr:rowOff>
    </xdr:from>
    <xdr:ext cx="75819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62230</xdr:rowOff>
    </xdr:from>
    <xdr:ext cx="73279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77470</xdr:rowOff>
    </xdr:from>
    <xdr:ext cx="762000" cy="25527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54610</xdr:rowOff>
    </xdr:from>
    <xdr:ext cx="758190" cy="25527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46990</xdr:rowOff>
    </xdr:from>
    <xdr:ext cx="75819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物件費については特産品PR推進委託料（ふるさと納税）に係る広告や返礼品発送の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等を要因として，</a:t>
          </a:r>
          <a:r>
            <a:rPr lang="ja-JP" altLang="en-US" sz="1100">
              <a:solidFill>
                <a:sysClr val="windowText" lastClr="000000"/>
              </a:solidFill>
              <a:effectLst/>
              <a:latin typeface="+mn-lt"/>
              <a:ea typeface="+mn-ea"/>
              <a:cs typeface="+mn-cs"/>
            </a:rPr>
            <a:t>類似団体平均を0.1％下回っている。今後は公共施設等総合管理計画に基づいた計画的な公共施設の統廃合等を行い維持管理費の抑制に努める。また，前年度額を上限とする予算へ編成・執行を行い徹底した歳出削減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19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190" cy="25527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19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19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190" cy="25527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19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80645</xdr:rowOff>
    </xdr:from>
    <xdr:to>
      <xdr:col>82</xdr:col>
      <xdr:colOff>107950</xdr:colOff>
      <xdr:row>21</xdr:row>
      <xdr:rowOff>59055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31115</xdr:rowOff>
    </xdr:from>
    <xdr:ext cx="762000" cy="25527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59055</xdr:rowOff>
    </xdr:from>
    <xdr:to>
      <xdr:col>82</xdr:col>
      <xdr:colOff>196850</xdr:colOff>
      <xdr:row>21</xdr:row>
      <xdr:rowOff>59055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167005</xdr:rowOff>
    </xdr:from>
    <xdr:ext cx="762000" cy="25527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80645</xdr:rowOff>
    </xdr:from>
    <xdr:to>
      <xdr:col>82</xdr:col>
      <xdr:colOff>196850</xdr:colOff>
      <xdr:row>13</xdr:row>
      <xdr:rowOff>80645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56515</xdr:rowOff>
    </xdr:from>
    <xdr:to>
      <xdr:col>82</xdr:col>
      <xdr:colOff>107950</xdr:colOff>
      <xdr:row>17</xdr:row>
      <xdr:rowOff>37465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9971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140970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168910</xdr:rowOff>
    </xdr:from>
    <xdr:to>
      <xdr:col>82</xdr:col>
      <xdr:colOff>158750</xdr:colOff>
      <xdr:row>17</xdr:row>
      <xdr:rowOff>99060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56515</xdr:rowOff>
    </xdr:from>
    <xdr:to>
      <xdr:col>78</xdr:col>
      <xdr:colOff>69850</xdr:colOff>
      <xdr:row>16</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997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48895</xdr:rowOff>
    </xdr:from>
    <xdr:to>
      <xdr:col>78</xdr:col>
      <xdr:colOff>120650</xdr:colOff>
      <xdr:row>16</xdr:row>
      <xdr:rowOff>150495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135255</xdr:rowOff>
    </xdr:from>
    <xdr:ext cx="736600" cy="25527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4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121285</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644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29210</xdr:rowOff>
    </xdr:from>
    <xdr:ext cx="762000" cy="25527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165100</xdr:rowOff>
    </xdr:from>
    <xdr:to>
      <xdr:col>69</xdr:col>
      <xdr:colOff>92075</xdr:colOff>
      <xdr:row>17</xdr:row>
      <xdr:rowOff>91440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083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149225</xdr:rowOff>
    </xdr:from>
    <xdr:ext cx="75819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8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29845</xdr:rowOff>
    </xdr:from>
    <xdr:to>
      <xdr:col>65</xdr:col>
      <xdr:colOff>53975</xdr:colOff>
      <xdr:row>17</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141605</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158115</xdr:rowOff>
    </xdr:from>
    <xdr:to>
      <xdr:col>82</xdr:col>
      <xdr:colOff>158750</xdr:colOff>
      <xdr:row>17</xdr:row>
      <xdr:rowOff>88265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3175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6350</xdr:rowOff>
    </xdr:from>
    <xdr:to>
      <xdr:col>78</xdr:col>
      <xdr:colOff>120650</xdr:colOff>
      <xdr:row>16</xdr:row>
      <xdr:rowOff>107315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117475</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7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70485</xdr:rowOff>
    </xdr:from>
    <xdr:to>
      <xdr:col>74</xdr:col>
      <xdr:colOff>31750</xdr:colOff>
      <xdr:row>17</xdr:row>
      <xdr:rowOff>635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10795</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58190" cy="25527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263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40640</xdr:rowOff>
    </xdr:from>
    <xdr:to>
      <xdr:col>65</xdr:col>
      <xdr:colOff>53975</xdr:colOff>
      <xdr:row>17</xdr:row>
      <xdr:rowOff>142240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127000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扶助費については，急速な高齢化（</a:t>
          </a:r>
          <a:r>
            <a:rPr lang="ja-JP" altLang="en-US" sz="1100">
              <a:solidFill>
                <a:schemeClr val="dk1"/>
              </a:solidFill>
              <a:effectLst/>
              <a:latin typeface="+mn-lt"/>
              <a:ea typeface="+mn-ea"/>
              <a:cs typeface="+mn-cs"/>
            </a:rPr>
            <a:t>令和4年</a:t>
          </a:r>
          <a:r>
            <a:rPr lang="ja-JP" altLang="ja-JP" sz="1100">
              <a:solidFill>
                <a:schemeClr val="dk1"/>
              </a:solidFill>
              <a:effectLst/>
              <a:latin typeface="+mn-lt"/>
              <a:ea typeface="+mn-ea"/>
              <a:cs typeface="+mn-cs"/>
            </a:rPr>
            <a:t>度末42.9％）に伴う医療費及び児童福祉の施設型給付費等の増を要因として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年から増加傾向にある</a:t>
          </a:r>
          <a:r>
            <a:rPr lang="ja-JP" altLang="ja-JP" sz="1100">
              <a:solidFill>
                <a:schemeClr val="dk1"/>
              </a:solidFill>
              <a:effectLst/>
              <a:latin typeface="+mn-lt"/>
              <a:ea typeface="+mn-ea"/>
              <a:cs typeface="+mn-cs"/>
            </a:rPr>
            <a:t>。特定健診未受診者への受診勧奨等による予防医療への取組みを更に推進し，単独扶助費の見直し等により扶助費の抑制に努める。</a:t>
          </a:r>
        </a:p>
      </xdr:txBody>
    </xdr:sp>
    <xdr:clientData/>
  </xdr:twoCellAnchor>
  <xdr:oneCellAnchor>
    <xdr:from>
      <xdr:col>3</xdr:col>
      <xdr:colOff>123825</xdr:colOff>
      <xdr:row>49</xdr:row>
      <xdr:rowOff>107950</xdr:rowOff>
    </xdr:from>
    <xdr:ext cx="29464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130810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130810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90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137160</xdr:rowOff>
    </xdr:from>
    <xdr:ext cx="73279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88900</xdr:rowOff>
    </xdr:from>
    <xdr:to>
      <xdr:col>15</xdr:col>
      <xdr:colOff>98425</xdr:colOff>
      <xdr:row>57</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01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62000" cy="25527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82550</xdr:rowOff>
    </xdr:from>
    <xdr:to>
      <xdr:col>11</xdr:col>
      <xdr:colOff>9525</xdr:colOff>
      <xdr:row>57</xdr:row>
      <xdr:rowOff>158750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55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22860</xdr:rowOff>
    </xdr:from>
    <xdr:ext cx="75819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143510</xdr:rowOff>
    </xdr:from>
    <xdr:ext cx="758190" cy="25527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80010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3279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22860</xdr:rowOff>
    </xdr:from>
    <xdr:ext cx="75819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66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118110</xdr:rowOff>
    </xdr:from>
    <xdr:ext cx="75819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0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その他については，施設の老朽化に伴う維持補修費，国民健康保険特別会計や介護保険特別会計等への繰出金の増加などの要因</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，類似団体内の平均を1.3％</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ている。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を推進し，特別会計の財政健全化に努める。</a:t>
          </a:r>
        </a:p>
      </xdr:txBody>
    </xdr:sp>
    <xdr:clientData/>
  </xdr:twoCellAnchor>
  <xdr:oneCellAnchor>
    <xdr:from>
      <xdr:col>62</xdr:col>
      <xdr:colOff>6350</xdr:colOff>
      <xdr:row>49</xdr:row>
      <xdr:rowOff>107950</xdr:rowOff>
    </xdr:from>
    <xdr:ext cx="29464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7620</xdr:rowOff>
    </xdr:from>
    <xdr:ext cx="762000" cy="25527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76200</xdr:rowOff>
    </xdr:from>
    <xdr:ext cx="762000" cy="25527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86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86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142240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39370</xdr:rowOff>
    </xdr:from>
    <xdr:to>
      <xdr:col>73</xdr:col>
      <xdr:colOff>180975</xdr:colOff>
      <xdr:row>57</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12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165100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85090</xdr:rowOff>
    </xdr:from>
    <xdr:to>
      <xdr:col>69</xdr:col>
      <xdr:colOff>92075</xdr:colOff>
      <xdr:row>57</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57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123190</xdr:rowOff>
    </xdr:from>
    <xdr:ext cx="758190" cy="25527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135890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124460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21590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74930</xdr:rowOff>
    </xdr:from>
    <xdr:ext cx="762000" cy="25527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75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143510</xdr:rowOff>
    </xdr:from>
    <xdr:ext cx="758190" cy="25527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61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146050</xdr:rowOff>
    </xdr:from>
    <xdr:ext cx="762000" cy="25527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75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補助費については，類似団体内の平均を5.0％下回っている。近年，同水準で推移しているため，一部事務組合に対する負担金の長期計画見直しや，補助金の終期設定を行う等，全ての補助金について，補助金を受けるのが適当な事業であるかなど事業効果を勘案しながら，今後も更なる整理・縮小等に努め補助費の増加抑制を図る。</a:t>
          </a:r>
        </a:p>
      </xdr:txBody>
    </xdr:sp>
    <xdr:clientData/>
  </xdr:twoCellAnchor>
  <xdr:oneCellAnchor>
    <xdr:from>
      <xdr:col>62</xdr:col>
      <xdr:colOff>6350</xdr:colOff>
      <xdr:row>29</xdr:row>
      <xdr:rowOff>107950</xdr:rowOff>
    </xdr:from>
    <xdr:ext cx="29464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8255</xdr:rowOff>
    </xdr:from>
    <xdr:to>
      <xdr:col>82</xdr:col>
      <xdr:colOff>107950</xdr:colOff>
      <xdr:row>41</xdr:row>
      <xdr:rowOff>38100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94615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8255</xdr:rowOff>
    </xdr:from>
    <xdr:to>
      <xdr:col>82</xdr:col>
      <xdr:colOff>196850</xdr:colOff>
      <xdr:row>34</xdr:row>
      <xdr:rowOff>8255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124460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934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71120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124460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16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80645</xdr:rowOff>
    </xdr:from>
    <xdr:to>
      <xdr:col>78</xdr:col>
      <xdr:colOff>120650</xdr:colOff>
      <xdr:row>37</xdr:row>
      <xdr:rowOff>10795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167005</xdr:rowOff>
    </xdr:from>
    <xdr:ext cx="736600" cy="25527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2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97790</xdr:rowOff>
    </xdr:from>
    <xdr:to>
      <xdr:col>73</xdr:col>
      <xdr:colOff>180975</xdr:colOff>
      <xdr:row>35</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98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27940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97790</xdr:rowOff>
    </xdr:from>
    <xdr:to>
      <xdr:col>69</xdr:col>
      <xdr:colOff>92075</xdr:colOff>
      <xdr:row>35</xdr:row>
      <xdr:rowOff>133985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985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135255</xdr:rowOff>
    </xdr:from>
    <xdr:ext cx="758190" cy="25527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4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107950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58420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73660</xdr:rowOff>
    </xdr:from>
    <xdr:to>
      <xdr:col>78</xdr:col>
      <xdr:colOff>120650</xdr:colOff>
      <xdr:row>36</xdr:row>
      <xdr:rowOff>3810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4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46355</xdr:rowOff>
    </xdr:from>
    <xdr:to>
      <xdr:col>69</xdr:col>
      <xdr:colOff>142875</xdr:colOff>
      <xdr:row>35</xdr:row>
      <xdr:rowOff>147955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158115</xdr:rowOff>
    </xdr:from>
    <xdr:ext cx="758190" cy="25527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159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83185</xdr:rowOff>
    </xdr:from>
    <xdr:to>
      <xdr:col>65</xdr:col>
      <xdr:colOff>53975</xdr:colOff>
      <xdr:row>36</xdr:row>
      <xdr:rowOff>13335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23495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については，ここ数年の市債発行増による元利償還額の増や繰上償還を積極的に行っていることなどを要因として，類似団体内の平均を1.8％上回っている。合併後においては，交付税算入率の高い有利な市債を選択することにより実質公債費比率は類似団体内の平均を下回っている。今後も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dr:col>3</xdr:col>
      <xdr:colOff>123825</xdr:colOff>
      <xdr:row>69</xdr:row>
      <xdr:rowOff>107950</xdr:rowOff>
    </xdr:from>
    <xdr:ext cx="29464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26670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54610</xdr:rowOff>
    </xdr:from>
    <xdr:to>
      <xdr:col>24</xdr:col>
      <xdr:colOff>114300</xdr:colOff>
      <xdr:row>80</xdr:row>
      <xdr:rowOff>54610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129540</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86995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1717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161290</xdr:rowOff>
    </xdr:from>
    <xdr:ext cx="762000" cy="25908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113665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457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64135</xdr:rowOff>
    </xdr:from>
    <xdr:ext cx="732790" cy="25527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7998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113665</xdr:rowOff>
    </xdr:from>
    <xdr:to>
      <xdr:col>15</xdr:col>
      <xdr:colOff>98425</xdr:colOff>
      <xdr:row>75</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724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75565</xdr:rowOff>
    </xdr:from>
    <xdr:ext cx="762000" cy="25527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107950</xdr:rowOff>
    </xdr:from>
    <xdr:to>
      <xdr:col>11</xdr:col>
      <xdr:colOff>9525</xdr:colOff>
      <xdr:row>75</xdr:row>
      <xdr:rowOff>119380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667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77470</xdr:rowOff>
    </xdr:from>
    <xdr:ext cx="758190" cy="25527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77470</xdr:rowOff>
    </xdr:from>
    <xdr:ext cx="758190" cy="25527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151130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122555</xdr:rowOff>
    </xdr:from>
    <xdr:ext cx="732790" cy="25527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130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63500</xdr:rowOff>
    </xdr:from>
    <xdr:to>
      <xdr:col>15</xdr:col>
      <xdr:colOff>149225</xdr:colOff>
      <xdr:row>75</xdr:row>
      <xdr:rowOff>164465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154940</xdr:rowOff>
    </xdr:from>
    <xdr:ext cx="758190" cy="25527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136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143510</xdr:rowOff>
    </xdr:from>
    <xdr:ext cx="758190" cy="25527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02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公債費以外については，類似団体内の平均を8.8％下回っている。積立金について，合併特例措置の終了（合併特例事業債活用期限：</a:t>
          </a:r>
          <a:r>
            <a:rPr lang="ja-JP" altLang="en-US" sz="1100">
              <a:solidFill>
                <a:schemeClr val="dk1"/>
              </a:solidFill>
              <a:effectLst/>
              <a:latin typeface="+mn-lt"/>
              <a:ea typeface="+mn-ea"/>
              <a:cs typeface="+mn-cs"/>
            </a:rPr>
            <a:t>令和</a:t>
          </a:r>
          <a:r>
            <a:rPr lang="ja-JP" altLang="ja-JP" sz="1100">
              <a:solidFill>
                <a:schemeClr val="dk1"/>
              </a:solidFill>
              <a:effectLst/>
              <a:latin typeface="+mn-lt"/>
              <a:ea typeface="+mn-ea"/>
              <a:cs typeface="+mn-cs"/>
            </a:rPr>
            <a:t>7年度）に備えて，減債基金，ふるさと開発基金，まちづくり基金等への積立やふるさと納税の推進を積極的に行い，今後の財政需要に対応できる財政基盤の強化に努める。</a:t>
          </a:r>
        </a:p>
      </xdr:txBody>
    </xdr:sp>
    <xdr:clientData/>
  </xdr:twoCellAnchor>
  <xdr:oneCellAnchor>
    <xdr:from>
      <xdr:col>62</xdr:col>
      <xdr:colOff>6350</xdr:colOff>
      <xdr:row>69</xdr:row>
      <xdr:rowOff>107950</xdr:rowOff>
    </xdr:from>
    <xdr:ext cx="29464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118110</xdr:rowOff>
    </xdr:from>
    <xdr:to>
      <xdr:col>82</xdr:col>
      <xdr:colOff>107950</xdr:colOff>
      <xdr:row>79</xdr:row>
      <xdr:rowOff>97790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69215</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97790</xdr:rowOff>
    </xdr:from>
    <xdr:to>
      <xdr:col>82</xdr:col>
      <xdr:colOff>196850</xdr:colOff>
      <xdr:row>79</xdr:row>
      <xdr:rowOff>97790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33020</xdr:rowOff>
    </xdr:from>
    <xdr:ext cx="762000"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118110</xdr:rowOff>
    </xdr:from>
    <xdr:to>
      <xdr:col>82</xdr:col>
      <xdr:colOff>196850</xdr:colOff>
      <xdr:row>72</xdr:row>
      <xdr:rowOff>118110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152400</xdr:rowOff>
    </xdr:from>
    <xdr:to>
      <xdr:col>82</xdr:col>
      <xdr:colOff>107950</xdr:colOff>
      <xdr:row>74</xdr:row>
      <xdr:rowOff>76835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66825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57150</xdr:rowOff>
    </xdr:from>
    <xdr:ext cx="762000" cy="25908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85090</xdr:rowOff>
    </xdr:from>
    <xdr:to>
      <xdr:col>82</xdr:col>
      <xdr:colOff>158750</xdr:colOff>
      <xdr:row>77</xdr:row>
      <xdr:rowOff>15240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152400</xdr:rowOff>
    </xdr:from>
    <xdr:to>
      <xdr:col>78</xdr:col>
      <xdr:colOff>69850</xdr:colOff>
      <xdr:row>74</xdr:row>
      <xdr:rowOff>40640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6682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48260</xdr:rowOff>
    </xdr:from>
    <xdr:ext cx="7366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40640</xdr:rowOff>
    </xdr:from>
    <xdr:to>
      <xdr:col>73</xdr:col>
      <xdr:colOff>180975</xdr:colOff>
      <xdr:row>74</xdr:row>
      <xdr:rowOff>154940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279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117475</xdr:rowOff>
    </xdr:from>
    <xdr:to>
      <xdr:col>74</xdr:col>
      <xdr:colOff>31750</xdr:colOff>
      <xdr:row>77</xdr:row>
      <xdr:rowOff>47625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32385</xdr:rowOff>
    </xdr:from>
    <xdr:ext cx="762000" cy="25527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40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154940</xdr:rowOff>
    </xdr:from>
    <xdr:to>
      <xdr:col>69</xdr:col>
      <xdr:colOff>92075</xdr:colOff>
      <xdr:row>75</xdr:row>
      <xdr:rowOff>15240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422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5819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135890</xdr:rowOff>
    </xdr:from>
    <xdr:to>
      <xdr:col>65</xdr:col>
      <xdr:colOff>53975</xdr:colOff>
      <xdr:row>77</xdr:row>
      <xdr:rowOff>66040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74</xdr:row>
      <xdr:rowOff>26035</xdr:rowOff>
    </xdr:from>
    <xdr:to>
      <xdr:col>82</xdr:col>
      <xdr:colOff>158750</xdr:colOff>
      <xdr:row>74</xdr:row>
      <xdr:rowOff>127635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42545</xdr:rowOff>
    </xdr:from>
    <xdr:ext cx="762000" cy="25527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558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101600</xdr:rowOff>
    </xdr:from>
    <xdr:to>
      <xdr:col>78</xdr:col>
      <xdr:colOff>120650</xdr:colOff>
      <xdr:row>74</xdr:row>
      <xdr:rowOff>31750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6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41910</xdr:rowOff>
    </xdr:from>
    <xdr:ext cx="736600" cy="25527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3863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160655</xdr:rowOff>
    </xdr:from>
    <xdr:to>
      <xdr:col>74</xdr:col>
      <xdr:colOff>31750</xdr:colOff>
      <xdr:row>74</xdr:row>
      <xdr:rowOff>90805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100965</xdr:rowOff>
    </xdr:from>
    <xdr:ext cx="762000" cy="25527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45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103505</xdr:rowOff>
    </xdr:from>
    <xdr:to>
      <xdr:col>69</xdr:col>
      <xdr:colOff>142875</xdr:colOff>
      <xdr:row>75</xdr:row>
      <xdr:rowOff>33655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43815</xdr:rowOff>
    </xdr:from>
    <xdr:ext cx="758190" cy="25527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596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135890</xdr:rowOff>
    </xdr:from>
    <xdr:to>
      <xdr:col>65</xdr:col>
      <xdr:colOff>53975</xdr:colOff>
      <xdr:row>75</xdr:row>
      <xdr:rowOff>66040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76200</xdr:rowOff>
    </xdr:from>
    <xdr:ext cx="762000" cy="25527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92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鹿児島県曽於市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80645</xdr:rowOff>
    </xdr:from>
    <xdr:to>
      <xdr:col>29</xdr:col>
      <xdr:colOff>127000</xdr:colOff>
      <xdr:row>20</xdr:row>
      <xdr:rowOff>49530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85670"/>
          <a:ext cx="0" cy="1340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21590</xdr:rowOff>
    </xdr:from>
    <xdr:ext cx="75819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2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49530</xdr:rowOff>
    </xdr:from>
    <xdr:to>
      <xdr:col>30</xdr:col>
      <xdr:colOff>25400</xdr:colOff>
      <xdr:row>20</xdr:row>
      <xdr:rowOff>49530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52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167005</xdr:rowOff>
    </xdr:from>
    <xdr:ext cx="758190" cy="25527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1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80645</xdr:rowOff>
    </xdr:from>
    <xdr:to>
      <xdr:col>30</xdr:col>
      <xdr:colOff>25400</xdr:colOff>
      <xdr:row>12</xdr:row>
      <xdr:rowOff>80645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85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33655</xdr:rowOff>
    </xdr:from>
    <xdr:to>
      <xdr:col>29</xdr:col>
      <xdr:colOff>127000</xdr:colOff>
      <xdr:row>18</xdr:row>
      <xdr:rowOff>48895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167380"/>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9525</xdr:rowOff>
    </xdr:from>
    <xdr:ext cx="758190" cy="25527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5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164465</xdr:rowOff>
    </xdr:from>
    <xdr:to>
      <xdr:col>29</xdr:col>
      <xdr:colOff>177800</xdr:colOff>
      <xdr:row>17</xdr:row>
      <xdr:rowOff>94615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48895</xdr:rowOff>
    </xdr:from>
    <xdr:to>
      <xdr:col>26</xdr:col>
      <xdr:colOff>50800</xdr:colOff>
      <xdr:row>18</xdr:row>
      <xdr:rowOff>79375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18262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4445</xdr:rowOff>
    </xdr:from>
    <xdr:to>
      <xdr:col>26</xdr:col>
      <xdr:colOff>101600</xdr:colOff>
      <xdr:row>17</xdr:row>
      <xdr:rowOff>106045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116205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79375</xdr:rowOff>
    </xdr:from>
    <xdr:to>
      <xdr:col>22</xdr:col>
      <xdr:colOff>114300</xdr:colOff>
      <xdr:row>18</xdr:row>
      <xdr:rowOff>135890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213100"/>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50165</xdr:rowOff>
    </xdr:from>
    <xdr:to>
      <xdr:col>22</xdr:col>
      <xdr:colOff>165100</xdr:colOff>
      <xdr:row>17</xdr:row>
      <xdr:rowOff>151765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161925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135890</xdr:rowOff>
    </xdr:from>
    <xdr:to>
      <xdr:col>18</xdr:col>
      <xdr:colOff>177800</xdr:colOff>
      <xdr:row>19</xdr:row>
      <xdr:rowOff>2540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269615"/>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81915</xdr:rowOff>
    </xdr:from>
    <xdr:to>
      <xdr:col>19</xdr:col>
      <xdr:colOff>38100</xdr:colOff>
      <xdr:row>18</xdr:row>
      <xdr:rowOff>12065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22860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99695</xdr:rowOff>
    </xdr:from>
    <xdr:to>
      <xdr:col>15</xdr:col>
      <xdr:colOff>101600</xdr:colOff>
      <xdr:row>18</xdr:row>
      <xdr:rowOff>29845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40640</xdr:rowOff>
    </xdr:from>
    <xdr:ext cx="762000" cy="25527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154940</xdr:rowOff>
    </xdr:from>
    <xdr:to>
      <xdr:col>29</xdr:col>
      <xdr:colOff>177800</xdr:colOff>
      <xdr:row>18</xdr:row>
      <xdr:rowOff>84455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1172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126365</xdr:rowOff>
    </xdr:from>
    <xdr:ext cx="75819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86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100,715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169545</xdr:rowOff>
    </xdr:from>
    <xdr:to>
      <xdr:col>26</xdr:col>
      <xdr:colOff>101600</xdr:colOff>
      <xdr:row>18</xdr:row>
      <xdr:rowOff>99695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13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84455</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8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29210</xdr:rowOff>
    </xdr:from>
    <xdr:to>
      <xdr:col>22</xdr:col>
      <xdr:colOff>165100</xdr:colOff>
      <xdr:row>18</xdr:row>
      <xdr:rowOff>130175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162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114935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96,513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85090</xdr:rowOff>
    </xdr:from>
    <xdr:to>
      <xdr:col>19</xdr:col>
      <xdr:colOff>38100</xdr:colOff>
      <xdr:row>19</xdr:row>
      <xdr:rowOff>15240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2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171450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5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123190</xdr:rowOff>
    </xdr:from>
    <xdr:to>
      <xdr:col>15</xdr:col>
      <xdr:colOff>101600</xdr:colOff>
      <xdr:row>19</xdr:row>
      <xdr:rowOff>53340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25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38100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87,807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25400</xdr:rowOff>
    </xdr:from>
    <xdr:to>
      <xdr:col>29</xdr:col>
      <xdr:colOff>127000</xdr:colOff>
      <xdr:row>38</xdr:row>
      <xdr:rowOff>146050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59499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118110</xdr:rowOff>
    </xdr:from>
    <xdr:ext cx="758190" cy="25908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146050</xdr:rowOff>
    </xdr:from>
    <xdr:to>
      <xdr:col>30</xdr:col>
      <xdr:colOff>25400</xdr:colOff>
      <xdr:row>38</xdr:row>
      <xdr:rowOff>146050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6136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283845</xdr:rowOff>
    </xdr:from>
    <xdr:ext cx="758190" cy="25336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40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25400</xdr:rowOff>
    </xdr:from>
    <xdr:to>
      <xdr:col>30</xdr:col>
      <xdr:colOff>25400</xdr:colOff>
      <xdr:row>33</xdr:row>
      <xdr:rowOff>25400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5949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333375</xdr:rowOff>
    </xdr:from>
    <xdr:to>
      <xdr:col>29</xdr:col>
      <xdr:colOff>127000</xdr:colOff>
      <xdr:row>38</xdr:row>
      <xdr:rowOff>15875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003800" y="7458075"/>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119380</xdr:rowOff>
    </xdr:from>
    <xdr:ext cx="758190" cy="25908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08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274320</xdr:rowOff>
    </xdr:from>
    <xdr:to>
      <xdr:col>29</xdr:col>
      <xdr:colOff>177800</xdr:colOff>
      <xdr:row>38</xdr:row>
      <xdr:rowOff>33655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73990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333375</xdr:rowOff>
    </xdr:from>
    <xdr:to>
      <xdr:col>26</xdr:col>
      <xdr:colOff>50800</xdr:colOff>
      <xdr:row>37</xdr:row>
      <xdr:rowOff>340360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745807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278130</xdr:rowOff>
    </xdr:from>
    <xdr:to>
      <xdr:col>26</xdr:col>
      <xdr:colOff>101600</xdr:colOff>
      <xdr:row>38</xdr:row>
      <xdr:rowOff>37465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46990</xdr:rowOff>
    </xdr:from>
    <xdr:ext cx="73660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1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340360</xdr:rowOff>
    </xdr:from>
    <xdr:to>
      <xdr:col>22</xdr:col>
      <xdr:colOff>114300</xdr:colOff>
      <xdr:row>38</xdr:row>
      <xdr:rowOff>10795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606800" y="746506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286385</xdr:rowOff>
    </xdr:from>
    <xdr:to>
      <xdr:col>22</xdr:col>
      <xdr:colOff>165100</xdr:colOff>
      <xdr:row>38</xdr:row>
      <xdr:rowOff>44450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55245</xdr:rowOff>
    </xdr:from>
    <xdr:ext cx="762000" cy="25400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10795</xdr:rowOff>
    </xdr:from>
    <xdr:to>
      <xdr:col>18</xdr:col>
      <xdr:colOff>177800</xdr:colOff>
      <xdr:row>38</xdr:row>
      <xdr:rowOff>17780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908300" y="747839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283845</xdr:rowOff>
    </xdr:from>
    <xdr:to>
      <xdr:col>19</xdr:col>
      <xdr:colOff>38100</xdr:colOff>
      <xdr:row>38</xdr:row>
      <xdr:rowOff>41910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52705</xdr:rowOff>
    </xdr:from>
    <xdr:ext cx="762000" cy="25654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282575</xdr:rowOff>
    </xdr:from>
    <xdr:to>
      <xdr:col>15</xdr:col>
      <xdr:colOff>101600</xdr:colOff>
      <xdr:row>38</xdr:row>
      <xdr:rowOff>41275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50800</xdr:rowOff>
    </xdr:from>
    <xdr:ext cx="762000"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307975</xdr:rowOff>
    </xdr:from>
    <xdr:to>
      <xdr:col>29</xdr:col>
      <xdr:colOff>177800</xdr:colOff>
      <xdr:row>38</xdr:row>
      <xdr:rowOff>66675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743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279400</xdr:rowOff>
    </xdr:from>
    <xdr:ext cx="758190" cy="25908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41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283845</xdr:rowOff>
    </xdr:from>
    <xdr:to>
      <xdr:col>26</xdr:col>
      <xdr:colOff>101600</xdr:colOff>
      <xdr:row>38</xdr:row>
      <xdr:rowOff>41910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74085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26670</xdr:rowOff>
    </xdr:from>
    <xdr:ext cx="7366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288925</xdr:rowOff>
    </xdr:from>
    <xdr:to>
      <xdr:col>22</xdr:col>
      <xdr:colOff>165100</xdr:colOff>
      <xdr:row>38</xdr:row>
      <xdr:rowOff>48260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7413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33020</xdr:rowOff>
    </xdr:from>
    <xdr:ext cx="762000" cy="25273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0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302260</xdr:rowOff>
    </xdr:from>
    <xdr:to>
      <xdr:col>19</xdr:col>
      <xdr:colOff>38100</xdr:colOff>
      <xdr:row>38</xdr:row>
      <xdr:rowOff>61595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7426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46355</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3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309245</xdr:rowOff>
    </xdr:from>
    <xdr:to>
      <xdr:col>15</xdr:col>
      <xdr:colOff>101600</xdr:colOff>
      <xdr:row>38</xdr:row>
      <xdr:rowOff>68580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53340</xdr:rowOff>
    </xdr:from>
    <xdr:ext cx="762000" cy="25527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20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33,600
33,138
390.14
30,724,110
29,443,108
791,349
12,748,841
26,186,751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820" cy="2552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82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49530</xdr:rowOff>
    </xdr:from>
    <xdr:to>
      <xdr:col>24</xdr:col>
      <xdr:colOff>62865</xdr:colOff>
      <xdr:row>39</xdr:row>
      <xdr:rowOff>27305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48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31115</xdr:rowOff>
    </xdr:from>
    <xdr:ext cx="534670" cy="25527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6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27305</xdr:rowOff>
    </xdr:from>
    <xdr:to>
      <xdr:col>24</xdr:col>
      <xdr:colOff>152400</xdr:colOff>
      <xdr:row>39</xdr:row>
      <xdr:rowOff>27305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167640</xdr:rowOff>
    </xdr:from>
    <xdr:ext cx="598805" cy="25527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6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49530</xdr:rowOff>
    </xdr:from>
    <xdr:to>
      <xdr:col>24</xdr:col>
      <xdr:colOff>152400</xdr:colOff>
      <xdr:row>31</xdr:row>
      <xdr:rowOff>49530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xdr:rowOff>
    </xdr:from>
    <xdr:to>
      <xdr:col>24</xdr:col>
      <xdr:colOff>63500</xdr:colOff>
      <xdr:row>37</xdr:row>
      <xdr:rowOff>33655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57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127000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33655</xdr:rowOff>
    </xdr:from>
    <xdr:to>
      <xdr:col>19</xdr:col>
      <xdr:colOff>177800</xdr:colOff>
      <xdr:row>37</xdr:row>
      <xdr:rowOff>70485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730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59690</xdr:rowOff>
    </xdr:from>
    <xdr:ext cx="59499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8889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70485</xdr:rowOff>
    </xdr:from>
    <xdr:to>
      <xdr:col>15</xdr:col>
      <xdr:colOff>50800</xdr:colOff>
      <xdr:row>37</xdr:row>
      <xdr:rowOff>159385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413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168910</xdr:rowOff>
    </xdr:from>
    <xdr:to>
      <xdr:col>15</xdr:col>
      <xdr:colOff>101600</xdr:colOff>
      <xdr:row>36</xdr:row>
      <xdr:rowOff>99060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115570</xdr:rowOff>
    </xdr:from>
    <xdr:ext cx="59499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944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159385</xdr:rowOff>
    </xdr:from>
    <xdr:to>
      <xdr:col>10</xdr:col>
      <xdr:colOff>114300</xdr:colOff>
      <xdr:row>37</xdr:row>
      <xdr:rowOff>170815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30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119380</xdr:rowOff>
    </xdr:from>
    <xdr:to>
      <xdr:col>10</xdr:col>
      <xdr:colOff>165100</xdr:colOff>
      <xdr:row>37</xdr:row>
      <xdr:rowOff>49530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66040</xdr:rowOff>
    </xdr:from>
    <xdr:ext cx="530860" cy="25527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66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121920</xdr:rowOff>
    </xdr:from>
    <xdr:to>
      <xdr:col>6</xdr:col>
      <xdr:colOff>38100</xdr:colOff>
      <xdr:row>37</xdr:row>
      <xdr:rowOff>52070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68580</xdr:rowOff>
    </xdr:from>
    <xdr:ext cx="53086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069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132715</xdr:rowOff>
    </xdr:from>
    <xdr:to>
      <xdr:col>24</xdr:col>
      <xdr:colOff>114300</xdr:colOff>
      <xdr:row>37</xdr:row>
      <xdr:rowOff>63500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111125</xdr:rowOff>
    </xdr:from>
    <xdr:ext cx="534670" cy="25527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33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154940</xdr:rowOff>
    </xdr:from>
    <xdr:to>
      <xdr:col>20</xdr:col>
      <xdr:colOff>38100</xdr:colOff>
      <xdr:row>37</xdr:row>
      <xdr:rowOff>84455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75565</xdr:rowOff>
    </xdr:from>
    <xdr:ext cx="530860" cy="25527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19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19685</xdr:rowOff>
    </xdr:from>
    <xdr:to>
      <xdr:col>15</xdr:col>
      <xdr:colOff>101600</xdr:colOff>
      <xdr:row>37</xdr:row>
      <xdr:rowOff>121285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112395</xdr:rowOff>
    </xdr:from>
    <xdr:ext cx="530860" cy="25527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56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109220</xdr:rowOff>
    </xdr:from>
    <xdr:to>
      <xdr:col>10</xdr:col>
      <xdr:colOff>165100</xdr:colOff>
      <xdr:row>38</xdr:row>
      <xdr:rowOff>38735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29845</xdr:rowOff>
    </xdr:from>
    <xdr:ext cx="530860" cy="2552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5449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120650</xdr:rowOff>
    </xdr:from>
    <xdr:to>
      <xdr:col>6</xdr:col>
      <xdr:colOff>38100</xdr:colOff>
      <xdr:row>38</xdr:row>
      <xdr:rowOff>50165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41275</xdr:rowOff>
    </xdr:from>
    <xdr:ext cx="530860" cy="25527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5563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110"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820"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820" cy="25527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990" cy="25527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42545</xdr:rowOff>
    </xdr:from>
    <xdr:to>
      <xdr:col>24</xdr:col>
      <xdr:colOff>62865</xdr:colOff>
      <xdr:row>58</xdr:row>
      <xdr:rowOff>118110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49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121920</xdr:rowOff>
    </xdr:from>
    <xdr:ext cx="534670" cy="25527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0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118110</xdr:rowOff>
    </xdr:from>
    <xdr:to>
      <xdr:col>24</xdr:col>
      <xdr:colOff>152400</xdr:colOff>
      <xdr:row>58</xdr:row>
      <xdr:rowOff>118110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160655</xdr:rowOff>
    </xdr:from>
    <xdr:ext cx="598805" cy="25908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42545</xdr:rowOff>
    </xdr:from>
    <xdr:to>
      <xdr:col>24</xdr:col>
      <xdr:colOff>152400</xdr:colOff>
      <xdr:row>51</xdr:row>
      <xdr:rowOff>42545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xdr:rowOff>
    </xdr:from>
    <xdr:to>
      <xdr:col>24</xdr:col>
      <xdr:colOff>63500</xdr:colOff>
      <xdr:row>58</xdr:row>
      <xdr:rowOff>8255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47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119380</xdr:rowOff>
    </xdr:from>
    <xdr:ext cx="598805"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20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140970</xdr:rowOff>
    </xdr:from>
    <xdr:to>
      <xdr:col>24</xdr:col>
      <xdr:colOff>114300</xdr:colOff>
      <xdr:row>58</xdr:row>
      <xdr:rowOff>71120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2540</xdr:rowOff>
    </xdr:from>
    <xdr:to>
      <xdr:col>19</xdr:col>
      <xdr:colOff>177800</xdr:colOff>
      <xdr:row>58</xdr:row>
      <xdr:rowOff>8255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466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151765</xdr:rowOff>
    </xdr:from>
    <xdr:to>
      <xdr:col>20</xdr:col>
      <xdr:colOff>38100</xdr:colOff>
      <xdr:row>58</xdr:row>
      <xdr:rowOff>81915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73025</xdr:rowOff>
    </xdr:from>
    <xdr:ext cx="530860"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29965" y="10017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2540</xdr:rowOff>
    </xdr:from>
    <xdr:to>
      <xdr:col>15</xdr:col>
      <xdr:colOff>50800</xdr:colOff>
      <xdr:row>58</xdr:row>
      <xdr:rowOff>19050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466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163830</xdr:rowOff>
    </xdr:from>
    <xdr:to>
      <xdr:col>15</xdr:col>
      <xdr:colOff>101600</xdr:colOff>
      <xdr:row>58</xdr:row>
      <xdr:rowOff>93980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85090</xdr:rowOff>
    </xdr:from>
    <xdr:ext cx="53086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0965" y="10029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19050</xdr:rowOff>
    </xdr:from>
    <xdr:to>
      <xdr:col>10</xdr:col>
      <xdr:colOff>114300</xdr:colOff>
      <xdr:row>58</xdr:row>
      <xdr:rowOff>19050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3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170180</xdr:rowOff>
    </xdr:from>
    <xdr:to>
      <xdr:col>10</xdr:col>
      <xdr:colOff>165100</xdr:colOff>
      <xdr:row>58</xdr:row>
      <xdr:rowOff>100330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91440</xdr:rowOff>
    </xdr:from>
    <xdr:ext cx="53086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1965" y="10035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10795</xdr:rowOff>
    </xdr:from>
    <xdr:to>
      <xdr:col>6</xdr:col>
      <xdr:colOff>38100</xdr:colOff>
      <xdr:row>58</xdr:row>
      <xdr:rowOff>112395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103505</xdr:rowOff>
    </xdr:from>
    <xdr:ext cx="53086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2965" y="100476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121285</xdr:rowOff>
    </xdr:from>
    <xdr:to>
      <xdr:col>24</xdr:col>
      <xdr:colOff>114300</xdr:colOff>
      <xdr:row>58</xdr:row>
      <xdr:rowOff>52070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80645</xdr:rowOff>
    </xdr:from>
    <xdr:ext cx="598805"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128905</xdr:rowOff>
    </xdr:from>
    <xdr:to>
      <xdr:col>20</xdr:col>
      <xdr:colOff>38100</xdr:colOff>
      <xdr:row>58</xdr:row>
      <xdr:rowOff>59055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75565</xdr:rowOff>
    </xdr:from>
    <xdr:ext cx="594995" cy="25527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580" y="96767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123190</xdr:rowOff>
    </xdr:from>
    <xdr:to>
      <xdr:col>15</xdr:col>
      <xdr:colOff>101600</xdr:colOff>
      <xdr:row>58</xdr:row>
      <xdr:rowOff>53340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69850</xdr:rowOff>
    </xdr:from>
    <xdr:ext cx="59499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580" y="9671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139700</xdr:rowOff>
    </xdr:from>
    <xdr:to>
      <xdr:col>10</xdr:col>
      <xdr:colOff>165100</xdr:colOff>
      <xdr:row>58</xdr:row>
      <xdr:rowOff>69850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86360</xdr:rowOff>
    </xdr:from>
    <xdr:ext cx="594995" cy="25527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580" y="96875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139700</xdr:rowOff>
    </xdr:from>
    <xdr:to>
      <xdr:col>6</xdr:col>
      <xdr:colOff>38100</xdr:colOff>
      <xdr:row>58</xdr:row>
      <xdr:rowOff>69850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86360</xdr:rowOff>
    </xdr:from>
    <xdr:ext cx="594995" cy="25527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580" y="96875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5110"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527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527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40640</xdr:rowOff>
    </xdr:from>
    <xdr:to>
      <xdr:col>24</xdr:col>
      <xdr:colOff>62865</xdr:colOff>
      <xdr:row>79</xdr:row>
      <xdr:rowOff>89535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59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93345</xdr:rowOff>
    </xdr:from>
    <xdr:ext cx="378460" cy="25908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89535</xdr:rowOff>
    </xdr:from>
    <xdr:to>
      <xdr:col>24</xdr:col>
      <xdr:colOff>152400</xdr:colOff>
      <xdr:row>79</xdr:row>
      <xdr:rowOff>89535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158750</xdr:rowOff>
    </xdr:from>
    <xdr:ext cx="534670" cy="25908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40640</xdr:rowOff>
    </xdr:from>
    <xdr:to>
      <xdr:col>24</xdr:col>
      <xdr:colOff>152400</xdr:colOff>
      <xdr:row>71</xdr:row>
      <xdr:rowOff>40640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118110</xdr:rowOff>
    </xdr:from>
    <xdr:to>
      <xdr:col>24</xdr:col>
      <xdr:colOff>63500</xdr:colOff>
      <xdr:row>78</xdr:row>
      <xdr:rowOff>132715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912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66675</xdr:rowOff>
    </xdr:from>
    <xdr:ext cx="534670" cy="25527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3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43815</xdr:rowOff>
    </xdr:from>
    <xdr:to>
      <xdr:col>24</xdr:col>
      <xdr:colOff>114300</xdr:colOff>
      <xdr:row>78</xdr:row>
      <xdr:rowOff>145415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128270</xdr:rowOff>
    </xdr:from>
    <xdr:to>
      <xdr:col>19</xdr:col>
      <xdr:colOff>177800</xdr:colOff>
      <xdr:row>78</xdr:row>
      <xdr:rowOff>132715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013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41275</xdr:rowOff>
    </xdr:from>
    <xdr:to>
      <xdr:col>20</xdr:col>
      <xdr:colOff>38100</xdr:colOff>
      <xdr:row>78</xdr:row>
      <xdr:rowOff>143510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159385</xdr:rowOff>
    </xdr:from>
    <xdr:ext cx="530860" cy="2584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29965" y="131895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128270</xdr:rowOff>
    </xdr:from>
    <xdr:to>
      <xdr:col>15</xdr:col>
      <xdr:colOff>50800</xdr:colOff>
      <xdr:row>78</xdr:row>
      <xdr:rowOff>164465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13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64770</xdr:rowOff>
    </xdr:from>
    <xdr:to>
      <xdr:col>15</xdr:col>
      <xdr:colOff>101600</xdr:colOff>
      <xdr:row>78</xdr:row>
      <xdr:rowOff>166370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11430</xdr:rowOff>
    </xdr:from>
    <xdr:ext cx="46609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350" y="13213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164465</xdr:rowOff>
    </xdr:from>
    <xdr:to>
      <xdr:col>10</xdr:col>
      <xdr:colOff>114300</xdr:colOff>
      <xdr:row>78</xdr:row>
      <xdr:rowOff>166370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75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110490</xdr:rowOff>
    </xdr:from>
    <xdr:to>
      <xdr:col>10</xdr:col>
      <xdr:colOff>165100</xdr:colOff>
      <xdr:row>79</xdr:row>
      <xdr:rowOff>40640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57150</xdr:rowOff>
    </xdr:from>
    <xdr:ext cx="46609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350" y="132588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94615</xdr:rowOff>
    </xdr:from>
    <xdr:to>
      <xdr:col>6</xdr:col>
      <xdr:colOff>38100</xdr:colOff>
      <xdr:row>79</xdr:row>
      <xdr:rowOff>24765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41275</xdr:rowOff>
    </xdr:from>
    <xdr:ext cx="466090" cy="25527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350" y="132429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67310</xdr:rowOff>
    </xdr:from>
    <xdr:to>
      <xdr:col>24</xdr:col>
      <xdr:colOff>114300</xdr:colOff>
      <xdr:row>78</xdr:row>
      <xdr:rowOff>168910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45720</xdr:rowOff>
    </xdr:from>
    <xdr:ext cx="469900" cy="25908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81915</xdr:rowOff>
    </xdr:from>
    <xdr:to>
      <xdr:col>20</xdr:col>
      <xdr:colOff>38100</xdr:colOff>
      <xdr:row>79</xdr:row>
      <xdr:rowOff>12065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3175</xdr:rowOff>
    </xdr:from>
    <xdr:ext cx="46609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350" y="135477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77470</xdr:rowOff>
    </xdr:from>
    <xdr:to>
      <xdr:col>15</xdr:col>
      <xdr:colOff>101600</xdr:colOff>
      <xdr:row>79</xdr:row>
      <xdr:rowOff>7620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170180</xdr:rowOff>
    </xdr:from>
    <xdr:ext cx="466090"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350" y="135432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113665</xdr:rowOff>
    </xdr:from>
    <xdr:to>
      <xdr:col>10</xdr:col>
      <xdr:colOff>165100</xdr:colOff>
      <xdr:row>79</xdr:row>
      <xdr:rowOff>43815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34925</xdr:rowOff>
    </xdr:from>
    <xdr:ext cx="466090"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350" y="13579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115570</xdr:rowOff>
    </xdr:from>
    <xdr:to>
      <xdr:col>6</xdr:col>
      <xdr:colOff>38100</xdr:colOff>
      <xdr:row>79</xdr:row>
      <xdr:rowOff>45720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36830</xdr:rowOff>
    </xdr:from>
    <xdr:ext cx="466090" cy="25908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350" y="13581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82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527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134620</xdr:rowOff>
    </xdr:from>
    <xdr:to>
      <xdr:col>24</xdr:col>
      <xdr:colOff>62865</xdr:colOff>
      <xdr:row>99</xdr:row>
      <xdr:rowOff>9525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7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xdr:rowOff>
    </xdr:from>
    <xdr:ext cx="534670" cy="259080"/>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xdr:rowOff>
    </xdr:from>
    <xdr:to>
      <xdr:col>24</xdr:col>
      <xdr:colOff>152400</xdr:colOff>
      <xdr:row>99</xdr:row>
      <xdr:rowOff>9525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81280</xdr:rowOff>
    </xdr:from>
    <xdr:ext cx="598805" cy="259080"/>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134620</xdr:rowOff>
    </xdr:from>
    <xdr:to>
      <xdr:col>24</xdr:col>
      <xdr:colOff>152400</xdr:colOff>
      <xdr:row>89</xdr:row>
      <xdr:rowOff>134620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107950</xdr:rowOff>
    </xdr:from>
    <xdr:to>
      <xdr:col>24</xdr:col>
      <xdr:colOff>63500</xdr:colOff>
      <xdr:row>94</xdr:row>
      <xdr:rowOff>80645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52800"/>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110490</xdr:rowOff>
    </xdr:from>
    <xdr:ext cx="598805" cy="255270"/>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4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107950</xdr:rowOff>
    </xdr:from>
    <xdr:to>
      <xdr:col>19</xdr:col>
      <xdr:colOff>177800</xdr:colOff>
      <xdr:row>95</xdr:row>
      <xdr:rowOff>112395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52800"/>
          <a:ext cx="8890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17780</xdr:rowOff>
    </xdr:from>
    <xdr:to>
      <xdr:col>20</xdr:col>
      <xdr:colOff>38100</xdr:colOff>
      <xdr:row>95</xdr:row>
      <xdr:rowOff>119380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110490</xdr:rowOff>
    </xdr:from>
    <xdr:ext cx="594995" cy="25527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580" y="163982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112395</xdr:rowOff>
    </xdr:from>
    <xdr:to>
      <xdr:col>15</xdr:col>
      <xdr:colOff>50800</xdr:colOff>
      <xdr:row>95</xdr:row>
      <xdr:rowOff>134620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001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100330</xdr:rowOff>
    </xdr:from>
    <xdr:to>
      <xdr:col>15</xdr:col>
      <xdr:colOff>101600</xdr:colOff>
      <xdr:row>97</xdr:row>
      <xdr:rowOff>30480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21590</xdr:rowOff>
    </xdr:from>
    <xdr:ext cx="59499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580" y="166522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134620</xdr:rowOff>
    </xdr:from>
    <xdr:to>
      <xdr:col>10</xdr:col>
      <xdr:colOff>114300</xdr:colOff>
      <xdr:row>96</xdr:row>
      <xdr:rowOff>24130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223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99695</xdr:rowOff>
    </xdr:from>
    <xdr:to>
      <xdr:col>10</xdr:col>
      <xdr:colOff>165100</xdr:colOff>
      <xdr:row>97</xdr:row>
      <xdr:rowOff>29845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20955</xdr:rowOff>
    </xdr:from>
    <xdr:ext cx="594995" cy="25527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580" y="166516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144780</xdr:rowOff>
    </xdr:from>
    <xdr:to>
      <xdr:col>6</xdr:col>
      <xdr:colOff>38100</xdr:colOff>
      <xdr:row>97</xdr:row>
      <xdr:rowOff>74930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66040</xdr:rowOff>
    </xdr:from>
    <xdr:ext cx="530860" cy="25527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2965" y="16696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29845</xdr:rowOff>
    </xdr:from>
    <xdr:to>
      <xdr:col>24</xdr:col>
      <xdr:colOff>114300</xdr:colOff>
      <xdr:row>94</xdr:row>
      <xdr:rowOff>132080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46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52705</xdr:rowOff>
    </xdr:from>
    <xdr:ext cx="598805" cy="25527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975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57150</xdr:rowOff>
    </xdr:from>
    <xdr:to>
      <xdr:col>20</xdr:col>
      <xdr:colOff>38100</xdr:colOff>
      <xdr:row>93</xdr:row>
      <xdr:rowOff>158750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3810</xdr:rowOff>
    </xdr:from>
    <xdr:ext cx="59499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580" y="15777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61595</xdr:rowOff>
    </xdr:from>
    <xdr:to>
      <xdr:col>15</xdr:col>
      <xdr:colOff>101600</xdr:colOff>
      <xdr:row>95</xdr:row>
      <xdr:rowOff>163195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8255</xdr:rowOff>
    </xdr:from>
    <xdr:ext cx="594995" cy="25527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580" y="161245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83820</xdr:rowOff>
    </xdr:from>
    <xdr:to>
      <xdr:col>10</xdr:col>
      <xdr:colOff>165100</xdr:colOff>
      <xdr:row>96</xdr:row>
      <xdr:rowOff>13970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30480</xdr:rowOff>
    </xdr:from>
    <xdr:ext cx="594995" cy="25527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580" y="161467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144780</xdr:rowOff>
    </xdr:from>
    <xdr:to>
      <xdr:col>6</xdr:col>
      <xdr:colOff>38100</xdr:colOff>
      <xdr:row>96</xdr:row>
      <xdr:rowOff>74930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91440</xdr:rowOff>
    </xdr:from>
    <xdr:ext cx="594995" cy="25908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580" y="162077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1820" cy="25527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6316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182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820" cy="25527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820"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820" cy="25908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143510</xdr:rowOff>
    </xdr:from>
    <xdr:to>
      <xdr:col>54</xdr:col>
      <xdr:colOff>189865</xdr:colOff>
      <xdr:row>38</xdr:row>
      <xdr:rowOff>168910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701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1270</xdr:rowOff>
    </xdr:from>
    <xdr:ext cx="534670" cy="25908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168910</xdr:rowOff>
    </xdr:from>
    <xdr:to>
      <xdr:col>55</xdr:col>
      <xdr:colOff>88900</xdr:colOff>
      <xdr:row>38</xdr:row>
      <xdr:rowOff>168910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89535</xdr:rowOff>
    </xdr:from>
    <xdr:ext cx="598805" cy="25527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5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143510</xdr:rowOff>
    </xdr:from>
    <xdr:to>
      <xdr:col>55</xdr:col>
      <xdr:colOff>88900</xdr:colOff>
      <xdr:row>30</xdr:row>
      <xdr:rowOff>143510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135890</xdr:rowOff>
    </xdr:from>
    <xdr:to>
      <xdr:col>55</xdr:col>
      <xdr:colOff>0</xdr:colOff>
      <xdr:row>38</xdr:row>
      <xdr:rowOff>11430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7954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73660</xdr:rowOff>
    </xdr:from>
    <xdr:ext cx="598805" cy="25908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50800</xdr:rowOff>
    </xdr:from>
    <xdr:to>
      <xdr:col>55</xdr:col>
      <xdr:colOff>50800</xdr:colOff>
      <xdr:row>37</xdr:row>
      <xdr:rowOff>152400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21590</xdr:rowOff>
    </xdr:from>
    <xdr:to>
      <xdr:col>50</xdr:col>
      <xdr:colOff>114300</xdr:colOff>
      <xdr:row>38</xdr:row>
      <xdr:rowOff>11430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93790"/>
          <a:ext cx="88900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6985</xdr:rowOff>
    </xdr:from>
    <xdr:ext cx="594995" cy="25527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580" y="61791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21590</xdr:rowOff>
    </xdr:from>
    <xdr:to>
      <xdr:col>45</xdr:col>
      <xdr:colOff>177800</xdr:colOff>
      <xdr:row>38</xdr:row>
      <xdr:rowOff>65405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93790"/>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80645</xdr:rowOff>
    </xdr:from>
    <xdr:to>
      <xdr:col>46</xdr:col>
      <xdr:colOff>38100</xdr:colOff>
      <xdr:row>36</xdr:row>
      <xdr:rowOff>10795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27305</xdr:rowOff>
    </xdr:from>
    <xdr:ext cx="59499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580" y="58566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65405</xdr:rowOff>
    </xdr:from>
    <xdr:to>
      <xdr:col>41</xdr:col>
      <xdr:colOff>50800</xdr:colOff>
      <xdr:row>38</xdr:row>
      <xdr:rowOff>81915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05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143510</xdr:rowOff>
    </xdr:from>
    <xdr:to>
      <xdr:col>41</xdr:col>
      <xdr:colOff>101600</xdr:colOff>
      <xdr:row>38</xdr:row>
      <xdr:rowOff>73025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89535</xdr:rowOff>
    </xdr:from>
    <xdr:ext cx="530860" cy="25527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3965" y="6261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162560</xdr:rowOff>
    </xdr:from>
    <xdr:to>
      <xdr:col>36</xdr:col>
      <xdr:colOff>165100</xdr:colOff>
      <xdr:row>38</xdr:row>
      <xdr:rowOff>92710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109220</xdr:rowOff>
    </xdr:from>
    <xdr:ext cx="530860" cy="25527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4965" y="6281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85090</xdr:rowOff>
    </xdr:from>
    <xdr:to>
      <xdr:col>55</xdr:col>
      <xdr:colOff>50800</xdr:colOff>
      <xdr:row>38</xdr:row>
      <xdr:rowOff>15240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63500</xdr:rowOff>
    </xdr:from>
    <xdr:ext cx="534670" cy="25527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71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132080</xdr:rowOff>
    </xdr:from>
    <xdr:to>
      <xdr:col>50</xdr:col>
      <xdr:colOff>165100</xdr:colOff>
      <xdr:row>38</xdr:row>
      <xdr:rowOff>62230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53340</xdr:rowOff>
    </xdr:from>
    <xdr:ext cx="530860" cy="25527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1965" y="6568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142240</xdr:rowOff>
    </xdr:from>
    <xdr:to>
      <xdr:col>46</xdr:col>
      <xdr:colOff>38100</xdr:colOff>
      <xdr:row>36</xdr:row>
      <xdr:rowOff>72390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63500</xdr:rowOff>
    </xdr:from>
    <xdr:ext cx="594995" cy="25527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580" y="62357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14605</xdr:rowOff>
    </xdr:from>
    <xdr:to>
      <xdr:col>41</xdr:col>
      <xdr:colOff>101600</xdr:colOff>
      <xdr:row>38</xdr:row>
      <xdr:rowOff>116205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107315</xdr:rowOff>
    </xdr:from>
    <xdr:ext cx="530860"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3965" y="6622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31115</xdr:rowOff>
    </xdr:from>
    <xdr:to>
      <xdr:col>36</xdr:col>
      <xdr:colOff>165100</xdr:colOff>
      <xdr:row>38</xdr:row>
      <xdr:rowOff>132715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123825</xdr:rowOff>
    </xdr:from>
    <xdr:ext cx="530860" cy="25527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4965" y="66389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11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1820" cy="25527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182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1820" cy="25527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820"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82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149860</xdr:rowOff>
    </xdr:from>
    <xdr:to>
      <xdr:col>54</xdr:col>
      <xdr:colOff>189865</xdr:colOff>
      <xdr:row>59</xdr:row>
      <xdr:rowOff>36830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36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40640</xdr:rowOff>
    </xdr:from>
    <xdr:ext cx="534670" cy="255270"/>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1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36830</xdr:rowOff>
    </xdr:from>
    <xdr:to>
      <xdr:col>55</xdr:col>
      <xdr:colOff>88900</xdr:colOff>
      <xdr:row>59</xdr:row>
      <xdr:rowOff>36830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96520</xdr:rowOff>
    </xdr:from>
    <xdr:ext cx="598805" cy="259080"/>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149860</xdr:rowOff>
    </xdr:from>
    <xdr:to>
      <xdr:col>55</xdr:col>
      <xdr:colOff>88900</xdr:colOff>
      <xdr:row>50</xdr:row>
      <xdr:rowOff>149860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91440</xdr:rowOff>
    </xdr:from>
    <xdr:to>
      <xdr:col>55</xdr:col>
      <xdr:colOff>0</xdr:colOff>
      <xdr:row>56</xdr:row>
      <xdr:rowOff>110490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6926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89535</xdr:rowOff>
    </xdr:from>
    <xdr:ext cx="534670" cy="255270"/>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18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111125</xdr:rowOff>
    </xdr:from>
    <xdr:to>
      <xdr:col>55</xdr:col>
      <xdr:colOff>50800</xdr:colOff>
      <xdr:row>58</xdr:row>
      <xdr:rowOff>41275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110490</xdr:rowOff>
    </xdr:from>
    <xdr:to>
      <xdr:col>50</xdr:col>
      <xdr:colOff>114300</xdr:colOff>
      <xdr:row>56</xdr:row>
      <xdr:rowOff>127000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7116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76200</xdr:rowOff>
    </xdr:from>
    <xdr:to>
      <xdr:col>50</xdr:col>
      <xdr:colOff>165100</xdr:colOff>
      <xdr:row>58</xdr:row>
      <xdr:rowOff>6350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168910</xdr:rowOff>
    </xdr:from>
    <xdr:ext cx="530860" cy="25527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1965" y="9941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127000</xdr:rowOff>
    </xdr:from>
    <xdr:to>
      <xdr:col>45</xdr:col>
      <xdr:colOff>177800</xdr:colOff>
      <xdr:row>57</xdr:row>
      <xdr:rowOff>59690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72820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88265</xdr:rowOff>
    </xdr:from>
    <xdr:to>
      <xdr:col>46</xdr:col>
      <xdr:colOff>38100</xdr:colOff>
      <xdr:row>58</xdr:row>
      <xdr:rowOff>18415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9525</xdr:rowOff>
    </xdr:from>
    <xdr:ext cx="530860" cy="25527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2965" y="9953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59690</xdr:rowOff>
    </xdr:from>
    <xdr:to>
      <xdr:col>41</xdr:col>
      <xdr:colOff>50800</xdr:colOff>
      <xdr:row>57</xdr:row>
      <xdr:rowOff>127000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323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83820</xdr:rowOff>
    </xdr:from>
    <xdr:to>
      <xdr:col>41</xdr:col>
      <xdr:colOff>101600</xdr:colOff>
      <xdr:row>58</xdr:row>
      <xdr:rowOff>13970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5080</xdr:rowOff>
    </xdr:from>
    <xdr:ext cx="53086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3965" y="9949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113030</xdr:rowOff>
    </xdr:from>
    <xdr:to>
      <xdr:col>36</xdr:col>
      <xdr:colOff>165100</xdr:colOff>
      <xdr:row>58</xdr:row>
      <xdr:rowOff>43180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34290</xdr:rowOff>
    </xdr:from>
    <xdr:ext cx="53086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4965" y="9978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40640</xdr:rowOff>
    </xdr:from>
    <xdr:to>
      <xdr:col>55</xdr:col>
      <xdr:colOff>50800</xdr:colOff>
      <xdr:row>56</xdr:row>
      <xdr:rowOff>142240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63500</xdr:rowOff>
    </xdr:from>
    <xdr:ext cx="598805" cy="255270"/>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932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159,797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59690</xdr:rowOff>
    </xdr:from>
    <xdr:to>
      <xdr:col>50</xdr:col>
      <xdr:colOff>165100</xdr:colOff>
      <xdr:row>56</xdr:row>
      <xdr:rowOff>161290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6350</xdr:rowOff>
    </xdr:from>
    <xdr:ext cx="594995" cy="25527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580" y="94361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76200</xdr:rowOff>
    </xdr:from>
    <xdr:to>
      <xdr:col>46</xdr:col>
      <xdr:colOff>38100</xdr:colOff>
      <xdr:row>57</xdr:row>
      <xdr:rowOff>6350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22860</xdr:rowOff>
    </xdr:from>
    <xdr:ext cx="59499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580" y="9452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8890</xdr:rowOff>
    </xdr:from>
    <xdr:to>
      <xdr:col>41</xdr:col>
      <xdr:colOff>101600</xdr:colOff>
      <xdr:row>57</xdr:row>
      <xdr:rowOff>110490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127000</xdr:rowOff>
    </xdr:from>
    <xdr:ext cx="594995"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580" y="95567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76200</xdr:rowOff>
    </xdr:from>
    <xdr:to>
      <xdr:col>36</xdr:col>
      <xdr:colOff>165100</xdr:colOff>
      <xdr:row>58</xdr:row>
      <xdr:rowOff>6350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22860</xdr:rowOff>
    </xdr:from>
    <xdr:ext cx="530860" cy="25908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4965" y="9624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27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82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36195</xdr:rowOff>
    </xdr:from>
    <xdr:ext cx="598805" cy="259080"/>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141605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128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124460</xdr:rowOff>
    </xdr:from>
    <xdr:ext cx="534670" cy="25908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141605</xdr:rowOff>
    </xdr:from>
    <xdr:to>
      <xdr:col>50</xdr:col>
      <xdr:colOff>114300</xdr:colOff>
      <xdr:row>78</xdr:row>
      <xdr:rowOff>153035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147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23495</xdr:rowOff>
    </xdr:from>
    <xdr:to>
      <xdr:col>50</xdr:col>
      <xdr:colOff>165100</xdr:colOff>
      <xdr:row>77</xdr:row>
      <xdr:rowOff>125095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141605</xdr:rowOff>
    </xdr:from>
    <xdr:ext cx="53086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1965" y="130003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153035</xdr:rowOff>
    </xdr:from>
    <xdr:to>
      <xdr:col>45</xdr:col>
      <xdr:colOff>177800</xdr:colOff>
      <xdr:row>79</xdr:row>
      <xdr:rowOff>3810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261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168275</xdr:rowOff>
    </xdr:from>
    <xdr:to>
      <xdr:col>46</xdr:col>
      <xdr:colOff>38100</xdr:colOff>
      <xdr:row>77</xdr:row>
      <xdr:rowOff>98425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114935</xdr:rowOff>
    </xdr:from>
    <xdr:ext cx="53086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2965" y="129736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169545</xdr:rowOff>
    </xdr:from>
    <xdr:to>
      <xdr:col>41</xdr:col>
      <xdr:colOff>50800</xdr:colOff>
      <xdr:row>79</xdr:row>
      <xdr:rowOff>3810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426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107950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124460</xdr:rowOff>
    </xdr:from>
    <xdr:ext cx="53086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2983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24765</xdr:rowOff>
    </xdr:from>
    <xdr:to>
      <xdr:col>36</xdr:col>
      <xdr:colOff>165100</xdr:colOff>
      <xdr:row>77</xdr:row>
      <xdr:rowOff>126365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143510</xdr:rowOff>
    </xdr:from>
    <xdr:ext cx="530860" cy="25527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3002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3810</xdr:rowOff>
    </xdr:from>
    <xdr:ext cx="469900" cy="25908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90805</xdr:rowOff>
    </xdr:from>
    <xdr:to>
      <xdr:col>50</xdr:col>
      <xdr:colOff>165100</xdr:colOff>
      <xdr:row>79</xdr:row>
      <xdr:rowOff>20955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12065</xdr:rowOff>
    </xdr:from>
    <xdr:ext cx="46609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350" y="135566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102235</xdr:rowOff>
    </xdr:from>
    <xdr:to>
      <xdr:col>46</xdr:col>
      <xdr:colOff>38100</xdr:colOff>
      <xdr:row>79</xdr:row>
      <xdr:rowOff>32385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23495</xdr:rowOff>
    </xdr:from>
    <xdr:ext cx="46609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350" y="135680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124460</xdr:rowOff>
    </xdr:from>
    <xdr:to>
      <xdr:col>41</xdr:col>
      <xdr:colOff>101600</xdr:colOff>
      <xdr:row>79</xdr:row>
      <xdr:rowOff>54610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45720</xdr:rowOff>
    </xdr:from>
    <xdr:ext cx="46609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350" y="13590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118745</xdr:rowOff>
    </xdr:from>
    <xdr:to>
      <xdr:col>36</xdr:col>
      <xdr:colOff>165100</xdr:colOff>
      <xdr:row>79</xdr:row>
      <xdr:rowOff>48895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40640</xdr:rowOff>
    </xdr:from>
    <xdr:ext cx="466090" cy="25527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350" y="135851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1820" cy="25527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1820"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1820" cy="25527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57785</xdr:rowOff>
    </xdr:from>
    <xdr:to>
      <xdr:col>54</xdr:col>
      <xdr:colOff>189865</xdr:colOff>
      <xdr:row>99</xdr:row>
      <xdr:rowOff>63500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73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67310</xdr:rowOff>
    </xdr:from>
    <xdr:ext cx="534670" cy="259080"/>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63500</xdr:rowOff>
    </xdr:from>
    <xdr:to>
      <xdr:col>55</xdr:col>
      <xdr:colOff>88900</xdr:colOff>
      <xdr:row>99</xdr:row>
      <xdr:rowOff>63500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xdr:rowOff>
    </xdr:from>
    <xdr:ext cx="598805" cy="259080"/>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57785</xdr:rowOff>
    </xdr:from>
    <xdr:to>
      <xdr:col>55</xdr:col>
      <xdr:colOff>88900</xdr:colOff>
      <xdr:row>91</xdr:row>
      <xdr:rowOff>57785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166370</xdr:rowOff>
    </xdr:from>
    <xdr:to>
      <xdr:col>55</xdr:col>
      <xdr:colOff>0</xdr:colOff>
      <xdr:row>97</xdr:row>
      <xdr:rowOff>73025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2557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26670</xdr:rowOff>
    </xdr:from>
    <xdr:ext cx="534670" cy="259080"/>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48260</xdr:rowOff>
    </xdr:from>
    <xdr:to>
      <xdr:col>55</xdr:col>
      <xdr:colOff>50800</xdr:colOff>
      <xdr:row>98</xdr:row>
      <xdr:rowOff>149860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48895</xdr:rowOff>
    </xdr:from>
    <xdr:to>
      <xdr:col>50</xdr:col>
      <xdr:colOff>114300</xdr:colOff>
      <xdr:row>97</xdr:row>
      <xdr:rowOff>73025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795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39370</xdr:rowOff>
    </xdr:from>
    <xdr:to>
      <xdr:col>50</xdr:col>
      <xdr:colOff>165100</xdr:colOff>
      <xdr:row>98</xdr:row>
      <xdr:rowOff>140970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132080</xdr:rowOff>
    </xdr:from>
    <xdr:ext cx="530860" cy="25527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1965" y="16934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48895</xdr:rowOff>
    </xdr:from>
    <xdr:to>
      <xdr:col>45</xdr:col>
      <xdr:colOff>177800</xdr:colOff>
      <xdr:row>98</xdr:row>
      <xdr:rowOff>6350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7954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53340</xdr:rowOff>
    </xdr:from>
    <xdr:to>
      <xdr:col>46</xdr:col>
      <xdr:colOff>38100</xdr:colOff>
      <xdr:row>98</xdr:row>
      <xdr:rowOff>154940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146050</xdr:rowOff>
    </xdr:from>
    <xdr:ext cx="530860" cy="25527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2965" y="16948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6350</xdr:rowOff>
    </xdr:from>
    <xdr:to>
      <xdr:col>41</xdr:col>
      <xdr:colOff>50800</xdr:colOff>
      <xdr:row>98</xdr:row>
      <xdr:rowOff>56515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084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48260</xdr:rowOff>
    </xdr:from>
    <xdr:to>
      <xdr:col>41</xdr:col>
      <xdr:colOff>101600</xdr:colOff>
      <xdr:row>98</xdr:row>
      <xdr:rowOff>149860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140970</xdr:rowOff>
    </xdr:from>
    <xdr:ext cx="53086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943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74930</xdr:rowOff>
    </xdr:from>
    <xdr:to>
      <xdr:col>36</xdr:col>
      <xdr:colOff>165100</xdr:colOff>
      <xdr:row>99</xdr:row>
      <xdr:rowOff>4445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167005</xdr:rowOff>
    </xdr:from>
    <xdr:ext cx="530860" cy="25527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9691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114935</xdr:rowOff>
    </xdr:from>
    <xdr:to>
      <xdr:col>55</xdr:col>
      <xdr:colOff>50800</xdr:colOff>
      <xdr:row>97</xdr:row>
      <xdr:rowOff>45085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137795</xdr:rowOff>
    </xdr:from>
    <xdr:ext cx="598805" cy="259080"/>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425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22225</xdr:rowOff>
    </xdr:from>
    <xdr:to>
      <xdr:col>50</xdr:col>
      <xdr:colOff>165100</xdr:colOff>
      <xdr:row>97</xdr:row>
      <xdr:rowOff>123825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140335</xdr:rowOff>
    </xdr:from>
    <xdr:ext cx="59499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39580" y="164280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169545</xdr:rowOff>
    </xdr:from>
    <xdr:to>
      <xdr:col>46</xdr:col>
      <xdr:colOff>38100</xdr:colOff>
      <xdr:row>97</xdr:row>
      <xdr:rowOff>99695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116205</xdr:rowOff>
    </xdr:from>
    <xdr:ext cx="59499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50580" y="16403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127000</xdr:rowOff>
    </xdr:from>
    <xdr:to>
      <xdr:col>41</xdr:col>
      <xdr:colOff>101600</xdr:colOff>
      <xdr:row>98</xdr:row>
      <xdr:rowOff>57150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74930</xdr:rowOff>
    </xdr:from>
    <xdr:ext cx="530860" cy="25527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3965" y="16534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6350</xdr:rowOff>
    </xdr:from>
    <xdr:to>
      <xdr:col>36</xdr:col>
      <xdr:colOff>165100</xdr:colOff>
      <xdr:row>98</xdr:row>
      <xdr:rowOff>107315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123825</xdr:rowOff>
    </xdr:from>
    <xdr:ext cx="530860" cy="2552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4965" y="16583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27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27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82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30480</xdr:rowOff>
    </xdr:from>
    <xdr:to>
      <xdr:col>85</xdr:col>
      <xdr:colOff>126365</xdr:colOff>
      <xdr:row>39</xdr:row>
      <xdr:rowOff>99060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43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148590</xdr:rowOff>
    </xdr:from>
    <xdr:ext cx="534670" cy="259080"/>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30480</xdr:rowOff>
    </xdr:from>
    <xdr:to>
      <xdr:col>86</xdr:col>
      <xdr:colOff>25400</xdr:colOff>
      <xdr:row>31</xdr:row>
      <xdr:rowOff>30480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59055</xdr:rowOff>
    </xdr:from>
    <xdr:to>
      <xdr:col>85</xdr:col>
      <xdr:colOff>127000</xdr:colOff>
      <xdr:row>36</xdr:row>
      <xdr:rowOff>166370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23125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53340</xdr:rowOff>
    </xdr:from>
    <xdr:ext cx="469900" cy="255270"/>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6844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74930</xdr:rowOff>
    </xdr:from>
    <xdr:to>
      <xdr:col>85</xdr:col>
      <xdr:colOff>177800</xdr:colOff>
      <xdr:row>39</xdr:row>
      <xdr:rowOff>5080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109855</xdr:rowOff>
    </xdr:from>
    <xdr:to>
      <xdr:col>81</xdr:col>
      <xdr:colOff>50800</xdr:colOff>
      <xdr:row>36</xdr:row>
      <xdr:rowOff>59055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5939155"/>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55245</xdr:rowOff>
    </xdr:from>
    <xdr:to>
      <xdr:col>81</xdr:col>
      <xdr:colOff>101600</xdr:colOff>
      <xdr:row>38</xdr:row>
      <xdr:rowOff>156845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147955</xdr:rowOff>
    </xdr:from>
    <xdr:ext cx="530860" cy="2584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3965" y="66630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109855</xdr:rowOff>
    </xdr:from>
    <xdr:to>
      <xdr:col>76</xdr:col>
      <xdr:colOff>114300</xdr:colOff>
      <xdr:row>36</xdr:row>
      <xdr:rowOff>168275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5939155"/>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69215</xdr:rowOff>
    </xdr:from>
    <xdr:to>
      <xdr:col>76</xdr:col>
      <xdr:colOff>165100</xdr:colOff>
      <xdr:row>38</xdr:row>
      <xdr:rowOff>170815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161925</xdr:rowOff>
    </xdr:from>
    <xdr:ext cx="46609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350" y="66770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168275</xdr:rowOff>
    </xdr:from>
    <xdr:to>
      <xdr:col>71</xdr:col>
      <xdr:colOff>177800</xdr:colOff>
      <xdr:row>38</xdr:row>
      <xdr:rowOff>70485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340475"/>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54610</xdr:rowOff>
    </xdr:from>
    <xdr:to>
      <xdr:col>72</xdr:col>
      <xdr:colOff>38100</xdr:colOff>
      <xdr:row>38</xdr:row>
      <xdr:rowOff>156210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147320</xdr:rowOff>
    </xdr:from>
    <xdr:ext cx="53086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5965" y="6662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70485</xdr:rowOff>
    </xdr:from>
    <xdr:to>
      <xdr:col>67</xdr:col>
      <xdr:colOff>101600</xdr:colOff>
      <xdr:row>39</xdr:row>
      <xdr:rowOff>635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163195</xdr:rowOff>
    </xdr:from>
    <xdr:ext cx="46609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350" y="66782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137795</xdr:rowOff>
    </xdr:from>
    <xdr:ext cx="534670" cy="259080"/>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13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126365</xdr:rowOff>
    </xdr:from>
    <xdr:ext cx="530860"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13965" y="5955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59055</xdr:rowOff>
    </xdr:from>
    <xdr:to>
      <xdr:col>76</xdr:col>
      <xdr:colOff>165100</xdr:colOff>
      <xdr:row>34</xdr:row>
      <xdr:rowOff>160655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6350</xdr:rowOff>
    </xdr:from>
    <xdr:ext cx="530860" cy="25527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4965" y="5664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117475</xdr:rowOff>
    </xdr:from>
    <xdr:to>
      <xdr:col>72</xdr:col>
      <xdr:colOff>38100</xdr:colOff>
      <xdr:row>37</xdr:row>
      <xdr:rowOff>47625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64135</xdr:rowOff>
    </xdr:from>
    <xdr:ext cx="530860" cy="25527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5965" y="6064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19685</xdr:rowOff>
    </xdr:from>
    <xdr:to>
      <xdr:col>67</xdr:col>
      <xdr:colOff>101600</xdr:colOff>
      <xdr:row>38</xdr:row>
      <xdr:rowOff>121285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137795</xdr:rowOff>
    </xdr:from>
    <xdr:ext cx="530860" cy="25908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6965" y="6309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511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080" y="963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511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080" y="8874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574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574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574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5745" cy="25527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840" y="8741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574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840" y="9503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73660</xdr:rowOff>
    </xdr:from>
    <xdr:ext cx="24574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840" y="9503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73660</xdr:rowOff>
    </xdr:from>
    <xdr:ext cx="24574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840" y="9503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574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1820" cy="25527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182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1820" cy="25527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820" cy="2584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109220</xdr:rowOff>
    </xdr:from>
    <xdr:to>
      <xdr:col>85</xdr:col>
      <xdr:colOff>126365</xdr:colOff>
      <xdr:row>78</xdr:row>
      <xdr:rowOff>166370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170180</xdr:rowOff>
    </xdr:from>
    <xdr:ext cx="534670" cy="259080"/>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166370</xdr:rowOff>
    </xdr:from>
    <xdr:to>
      <xdr:col>86</xdr:col>
      <xdr:colOff>25400</xdr:colOff>
      <xdr:row>78</xdr:row>
      <xdr:rowOff>166370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55880</xdr:rowOff>
    </xdr:from>
    <xdr:ext cx="598805" cy="259080"/>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109220</xdr:rowOff>
    </xdr:from>
    <xdr:to>
      <xdr:col>86</xdr:col>
      <xdr:colOff>25400</xdr:colOff>
      <xdr:row>69</xdr:row>
      <xdr:rowOff>109220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118745</xdr:rowOff>
    </xdr:from>
    <xdr:to>
      <xdr:col>85</xdr:col>
      <xdr:colOff>127000</xdr:colOff>
      <xdr:row>77</xdr:row>
      <xdr:rowOff>133350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3203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116205</xdr:rowOff>
    </xdr:from>
    <xdr:ext cx="534670" cy="259080"/>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137795</xdr:rowOff>
    </xdr:from>
    <xdr:to>
      <xdr:col>85</xdr:col>
      <xdr:colOff>177800</xdr:colOff>
      <xdr:row>78</xdr:row>
      <xdr:rowOff>67945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118745</xdr:rowOff>
    </xdr:from>
    <xdr:to>
      <xdr:col>81</xdr:col>
      <xdr:colOff>50800</xdr:colOff>
      <xdr:row>77</xdr:row>
      <xdr:rowOff>143510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203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146050</xdr:rowOff>
    </xdr:from>
    <xdr:to>
      <xdr:col>81</xdr:col>
      <xdr:colOff>101600</xdr:colOff>
      <xdr:row>78</xdr:row>
      <xdr:rowOff>76200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67310</xdr:rowOff>
    </xdr:from>
    <xdr:ext cx="53086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3965" y="13440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143510</xdr:rowOff>
    </xdr:from>
    <xdr:to>
      <xdr:col>76</xdr:col>
      <xdr:colOff>114300</xdr:colOff>
      <xdr:row>77</xdr:row>
      <xdr:rowOff>150495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345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160655</xdr:rowOff>
    </xdr:from>
    <xdr:to>
      <xdr:col>76</xdr:col>
      <xdr:colOff>165100</xdr:colOff>
      <xdr:row>78</xdr:row>
      <xdr:rowOff>90805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81915</xdr:rowOff>
    </xdr:from>
    <xdr:ext cx="53086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4965" y="13455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134620</xdr:rowOff>
    </xdr:from>
    <xdr:to>
      <xdr:col>71</xdr:col>
      <xdr:colOff>177800</xdr:colOff>
      <xdr:row>77</xdr:row>
      <xdr:rowOff>150495</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3362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165100</xdr:rowOff>
    </xdr:from>
    <xdr:to>
      <xdr:col>72</xdr:col>
      <xdr:colOff>38100</xdr:colOff>
      <xdr:row>78</xdr:row>
      <xdr:rowOff>95250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86360</xdr:rowOff>
    </xdr:from>
    <xdr:ext cx="530860" cy="25527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459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163195</xdr:rowOff>
    </xdr:from>
    <xdr:to>
      <xdr:col>67</xdr:col>
      <xdr:colOff>101600</xdr:colOff>
      <xdr:row>78</xdr:row>
      <xdr:rowOff>93345</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84455</xdr:rowOff>
    </xdr:from>
    <xdr:ext cx="53086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457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105410</xdr:rowOff>
    </xdr:from>
    <xdr:ext cx="534670" cy="259080"/>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3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67945</xdr:rowOff>
    </xdr:from>
    <xdr:to>
      <xdr:col>81</xdr:col>
      <xdr:colOff>101600</xdr:colOff>
      <xdr:row>77</xdr:row>
      <xdr:rowOff>169545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14605</xdr:rowOff>
    </xdr:from>
    <xdr:ext cx="53086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3965" y="13044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92075</xdr:rowOff>
    </xdr:from>
    <xdr:to>
      <xdr:col>76</xdr:col>
      <xdr:colOff>165100</xdr:colOff>
      <xdr:row>78</xdr:row>
      <xdr:rowOff>22225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38735</xdr:rowOff>
    </xdr:from>
    <xdr:ext cx="530860"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4965" y="13068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99695</xdr:rowOff>
    </xdr:from>
    <xdr:to>
      <xdr:col>72</xdr:col>
      <xdr:colOff>38100</xdr:colOff>
      <xdr:row>78</xdr:row>
      <xdr:rowOff>29845</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46355</xdr:rowOff>
    </xdr:from>
    <xdr:ext cx="530860"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5965" y="13076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83820</xdr:rowOff>
    </xdr:from>
    <xdr:to>
      <xdr:col>67</xdr:col>
      <xdr:colOff>101600</xdr:colOff>
      <xdr:row>78</xdr:row>
      <xdr:rowOff>13970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30480</xdr:rowOff>
    </xdr:from>
    <xdr:ext cx="530860" cy="25527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6965" y="13060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82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527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990" cy="25527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70485</xdr:rowOff>
    </xdr:from>
    <xdr:to>
      <xdr:col>85</xdr:col>
      <xdr:colOff>126365</xdr:colOff>
      <xdr:row>99</xdr:row>
      <xdr:rowOff>42545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098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469900" cy="259080"/>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17780</xdr:rowOff>
    </xdr:from>
    <xdr:ext cx="598805" cy="255270"/>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8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70485</xdr:rowOff>
    </xdr:from>
    <xdr:to>
      <xdr:col>86</xdr:col>
      <xdr:colOff>25400</xdr:colOff>
      <xdr:row>90</xdr:row>
      <xdr:rowOff>70485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52070</xdr:rowOff>
    </xdr:from>
    <xdr:to>
      <xdr:col>85</xdr:col>
      <xdr:colOff>127000</xdr:colOff>
      <xdr:row>98</xdr:row>
      <xdr:rowOff>69850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8541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59690</xdr:rowOff>
    </xdr:from>
    <xdr:ext cx="534670" cy="259080"/>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81280</xdr:rowOff>
    </xdr:from>
    <xdr:to>
      <xdr:col>85</xdr:col>
      <xdr:colOff>177800</xdr:colOff>
      <xdr:row>99</xdr:row>
      <xdr:rowOff>11430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52070</xdr:rowOff>
    </xdr:from>
    <xdr:to>
      <xdr:col>81</xdr:col>
      <xdr:colOff>50800</xdr:colOff>
      <xdr:row>98</xdr:row>
      <xdr:rowOff>56515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8541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72390</xdr:rowOff>
    </xdr:from>
    <xdr:to>
      <xdr:col>81</xdr:col>
      <xdr:colOff>101600</xdr:colOff>
      <xdr:row>99</xdr:row>
      <xdr:rowOff>2540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165100</xdr:rowOff>
    </xdr:from>
    <xdr:ext cx="53086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3965" y="16967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56515</xdr:rowOff>
    </xdr:from>
    <xdr:to>
      <xdr:col>76</xdr:col>
      <xdr:colOff>114300</xdr:colOff>
      <xdr:row>98</xdr:row>
      <xdr:rowOff>86995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8586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104775</xdr:rowOff>
    </xdr:from>
    <xdr:to>
      <xdr:col>76</xdr:col>
      <xdr:colOff>165100</xdr:colOff>
      <xdr:row>99</xdr:row>
      <xdr:rowOff>34925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26035</xdr:rowOff>
    </xdr:from>
    <xdr:ext cx="53086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4965" y="169995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86995</xdr:rowOff>
    </xdr:from>
    <xdr:to>
      <xdr:col>71</xdr:col>
      <xdr:colOff>177800</xdr:colOff>
      <xdr:row>98</xdr:row>
      <xdr:rowOff>94615</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8890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116205</xdr:rowOff>
    </xdr:from>
    <xdr:to>
      <xdr:col>72</xdr:col>
      <xdr:colOff>38100</xdr:colOff>
      <xdr:row>99</xdr:row>
      <xdr:rowOff>46355</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37465</xdr:rowOff>
    </xdr:from>
    <xdr:ext cx="53086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5965" y="17011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123825</xdr:rowOff>
    </xdr:from>
    <xdr:to>
      <xdr:col>67</xdr:col>
      <xdr:colOff>101600</xdr:colOff>
      <xdr:row>99</xdr:row>
      <xdr:rowOff>53975</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45085</xdr:rowOff>
    </xdr:from>
    <xdr:ext cx="530860" cy="2584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6965" y="170186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19050</xdr:rowOff>
    </xdr:from>
    <xdr:to>
      <xdr:col>85</xdr:col>
      <xdr:colOff>177800</xdr:colOff>
      <xdr:row>98</xdr:row>
      <xdr:rowOff>120650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41910</xdr:rowOff>
    </xdr:from>
    <xdr:ext cx="534670" cy="255270"/>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725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635</xdr:rowOff>
    </xdr:from>
    <xdr:to>
      <xdr:col>81</xdr:col>
      <xdr:colOff>101600</xdr:colOff>
      <xdr:row>98</xdr:row>
      <xdr:rowOff>102235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118745</xdr:rowOff>
    </xdr:from>
    <xdr:ext cx="53086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3965" y="16577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6350</xdr:rowOff>
    </xdr:from>
    <xdr:to>
      <xdr:col>76</xdr:col>
      <xdr:colOff>165100</xdr:colOff>
      <xdr:row>98</xdr:row>
      <xdr:rowOff>107315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123825</xdr:rowOff>
    </xdr:from>
    <xdr:ext cx="530860" cy="25527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4965" y="16583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36195</xdr:rowOff>
    </xdr:from>
    <xdr:to>
      <xdr:col>72</xdr:col>
      <xdr:colOff>38100</xdr:colOff>
      <xdr:row>98</xdr:row>
      <xdr:rowOff>137795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154940</xdr:rowOff>
    </xdr:from>
    <xdr:ext cx="530860" cy="25527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5965" y="16614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43815</xdr:rowOff>
    </xdr:from>
    <xdr:to>
      <xdr:col>67</xdr:col>
      <xdr:colOff>101600</xdr:colOff>
      <xdr:row>98</xdr:row>
      <xdr:rowOff>145415</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161925</xdr:rowOff>
    </xdr:from>
    <xdr:ext cx="53086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6965" y="16621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11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527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527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38735</xdr:rowOff>
    </xdr:from>
    <xdr:to>
      <xdr:col>116</xdr:col>
      <xdr:colOff>62865</xdr:colOff>
      <xdr:row>39</xdr:row>
      <xdr:rowOff>99060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156845</xdr:rowOff>
    </xdr:from>
    <xdr:ext cx="534670" cy="255270"/>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8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38735</xdr:rowOff>
    </xdr:from>
    <xdr:to>
      <xdr:col>116</xdr:col>
      <xdr:colOff>152400</xdr:colOff>
      <xdr:row>31</xdr:row>
      <xdr:rowOff>38735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95885</xdr:rowOff>
    </xdr:from>
    <xdr:to>
      <xdr:col>116</xdr:col>
      <xdr:colOff>63500</xdr:colOff>
      <xdr:row>39</xdr:row>
      <xdr:rowOff>99060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7824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116840</xdr:rowOff>
    </xdr:from>
    <xdr:ext cx="469900" cy="259080"/>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100965</xdr:rowOff>
    </xdr:from>
    <xdr:to>
      <xdr:col>112</xdr:col>
      <xdr:colOff>38100</xdr:colOff>
      <xdr:row>39</xdr:row>
      <xdr:rowOff>31115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47625</xdr:rowOff>
    </xdr:from>
    <xdr:ext cx="46609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350" y="6391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91440</xdr:rowOff>
    </xdr:from>
    <xdr:to>
      <xdr:col>107</xdr:col>
      <xdr:colOff>101600</xdr:colOff>
      <xdr:row>39</xdr:row>
      <xdr:rowOff>21590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38100</xdr:rowOff>
    </xdr:from>
    <xdr:ext cx="46609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350" y="6381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96520</xdr:rowOff>
    </xdr:from>
    <xdr:to>
      <xdr:col>102</xdr:col>
      <xdr:colOff>114300</xdr:colOff>
      <xdr:row>39</xdr:row>
      <xdr:rowOff>99060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3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136525</xdr:rowOff>
    </xdr:from>
    <xdr:to>
      <xdr:col>102</xdr:col>
      <xdr:colOff>165100</xdr:colOff>
      <xdr:row>39</xdr:row>
      <xdr:rowOff>66675</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83185</xdr:rowOff>
    </xdr:from>
    <xdr:ext cx="46609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350" y="64268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88900</xdr:rowOff>
    </xdr:from>
    <xdr:ext cx="466090" cy="25527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350" y="6432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45085</xdr:rowOff>
    </xdr:from>
    <xdr:to>
      <xdr:col>116</xdr:col>
      <xdr:colOff>114300</xdr:colOff>
      <xdr:row>39</xdr:row>
      <xdr:rowOff>146685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132080</xdr:rowOff>
    </xdr:from>
    <xdr:ext cx="313690" cy="255270"/>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718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74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74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74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45720</xdr:rowOff>
    </xdr:from>
    <xdr:to>
      <xdr:col>98</xdr:col>
      <xdr:colOff>38100</xdr:colOff>
      <xdr:row>39</xdr:row>
      <xdr:rowOff>147320</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138430</xdr:rowOff>
    </xdr:from>
    <xdr:ext cx="31369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99455" y="6824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527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505" y="9484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27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27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95885</xdr:rowOff>
    </xdr:from>
    <xdr:to>
      <xdr:col>116</xdr:col>
      <xdr:colOff>62865</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38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270"/>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42545</xdr:rowOff>
    </xdr:from>
    <xdr:ext cx="534670" cy="255270"/>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5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95885</xdr:rowOff>
    </xdr:from>
    <xdr:to>
      <xdr:col>116</xdr:col>
      <xdr:colOff>152400</xdr:colOff>
      <xdr:row>50</xdr:row>
      <xdr:rowOff>95885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147955</xdr:rowOff>
    </xdr:from>
    <xdr:ext cx="469900" cy="2584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125095</xdr:rowOff>
    </xdr:from>
    <xdr:to>
      <xdr:col>116</xdr:col>
      <xdr:colOff>114300</xdr:colOff>
      <xdr:row>58</xdr:row>
      <xdr:rowOff>55245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132080</xdr:rowOff>
    </xdr:from>
    <xdr:to>
      <xdr:col>112</xdr:col>
      <xdr:colOff>38100</xdr:colOff>
      <xdr:row>58</xdr:row>
      <xdr:rowOff>62230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78740</xdr:rowOff>
    </xdr:from>
    <xdr:ext cx="46609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350" y="9679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116840</xdr:rowOff>
    </xdr:from>
    <xdr:to>
      <xdr:col>107</xdr:col>
      <xdr:colOff>101600</xdr:colOff>
      <xdr:row>58</xdr:row>
      <xdr:rowOff>46990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63500</xdr:rowOff>
    </xdr:from>
    <xdr:ext cx="466090" cy="25527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350" y="96647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135255</xdr:rowOff>
    </xdr:from>
    <xdr:to>
      <xdr:col>102</xdr:col>
      <xdr:colOff>165100</xdr:colOff>
      <xdr:row>58</xdr:row>
      <xdr:rowOff>65405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81915</xdr:rowOff>
    </xdr:from>
    <xdr:ext cx="46609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350" y="9683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132715</xdr:rowOff>
    </xdr:from>
    <xdr:to>
      <xdr:col>98</xdr:col>
      <xdr:colOff>38100</xdr:colOff>
      <xdr:row>58</xdr:row>
      <xdr:rowOff>63500</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79375</xdr:rowOff>
    </xdr:from>
    <xdr:ext cx="466090" cy="2584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350" y="96805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74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9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574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30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574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420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74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531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27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527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820"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82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105410</xdr:rowOff>
    </xdr:from>
    <xdr:to>
      <xdr:col>116</xdr:col>
      <xdr:colOff>62865</xdr:colOff>
      <xdr:row>78</xdr:row>
      <xdr:rowOff>121285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46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125095</xdr:rowOff>
    </xdr:from>
    <xdr:ext cx="534670" cy="2584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121285</xdr:rowOff>
    </xdr:from>
    <xdr:to>
      <xdr:col>116</xdr:col>
      <xdr:colOff>152400</xdr:colOff>
      <xdr:row>78</xdr:row>
      <xdr:rowOff>121285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52070</xdr:rowOff>
    </xdr:from>
    <xdr:ext cx="598805" cy="255270"/>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6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105410</xdr:rowOff>
    </xdr:from>
    <xdr:to>
      <xdr:col>116</xdr:col>
      <xdr:colOff>152400</xdr:colOff>
      <xdr:row>69</xdr:row>
      <xdr:rowOff>105410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74930</xdr:rowOff>
    </xdr:from>
    <xdr:to>
      <xdr:col>116</xdr:col>
      <xdr:colOff>63500</xdr:colOff>
      <xdr:row>74</xdr:row>
      <xdr:rowOff>106680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27622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128905</xdr:rowOff>
    </xdr:from>
    <xdr:ext cx="534670" cy="259080"/>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150495</xdr:rowOff>
    </xdr:from>
    <xdr:to>
      <xdr:col>116</xdr:col>
      <xdr:colOff>114300</xdr:colOff>
      <xdr:row>76</xdr:row>
      <xdr:rowOff>80645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74930</xdr:rowOff>
    </xdr:from>
    <xdr:to>
      <xdr:col>111</xdr:col>
      <xdr:colOff>177800</xdr:colOff>
      <xdr:row>74</xdr:row>
      <xdr:rowOff>154940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7622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158750</xdr:rowOff>
    </xdr:from>
    <xdr:to>
      <xdr:col>112</xdr:col>
      <xdr:colOff>38100</xdr:colOff>
      <xdr:row>76</xdr:row>
      <xdr:rowOff>88900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80010</xdr:rowOff>
    </xdr:from>
    <xdr:ext cx="53086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5965" y="13110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143510</xdr:rowOff>
    </xdr:from>
    <xdr:to>
      <xdr:col>107</xdr:col>
      <xdr:colOff>50800</xdr:colOff>
      <xdr:row>74</xdr:row>
      <xdr:rowOff>154940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830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19050</xdr:rowOff>
    </xdr:from>
    <xdr:to>
      <xdr:col>107</xdr:col>
      <xdr:colOff>101600</xdr:colOff>
      <xdr:row>76</xdr:row>
      <xdr:rowOff>120650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111760</xdr:rowOff>
    </xdr:from>
    <xdr:ext cx="530860" cy="25527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6965" y="13141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143510</xdr:rowOff>
    </xdr:from>
    <xdr:to>
      <xdr:col>102</xdr:col>
      <xdr:colOff>114300</xdr:colOff>
      <xdr:row>74</xdr:row>
      <xdr:rowOff>168910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8308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66040</xdr:rowOff>
    </xdr:from>
    <xdr:to>
      <xdr:col>102</xdr:col>
      <xdr:colOff>165100</xdr:colOff>
      <xdr:row>75</xdr:row>
      <xdr:rowOff>167640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158750</xdr:rowOff>
    </xdr:from>
    <xdr:ext cx="53086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7965" y="13017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44450</xdr:rowOff>
    </xdr:from>
    <xdr:to>
      <xdr:col>98</xdr:col>
      <xdr:colOff>38100</xdr:colOff>
      <xdr:row>75</xdr:row>
      <xdr:rowOff>146050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137160</xdr:rowOff>
    </xdr:from>
    <xdr:ext cx="53086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8965" y="12995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55880</xdr:rowOff>
    </xdr:from>
    <xdr:to>
      <xdr:col>116</xdr:col>
      <xdr:colOff>114300</xdr:colOff>
      <xdr:row>74</xdr:row>
      <xdr:rowOff>157480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7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78740</xdr:rowOff>
    </xdr:from>
    <xdr:ext cx="534670" cy="259080"/>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59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24130</xdr:rowOff>
    </xdr:from>
    <xdr:to>
      <xdr:col>112</xdr:col>
      <xdr:colOff>38100</xdr:colOff>
      <xdr:row>74</xdr:row>
      <xdr:rowOff>125730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7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142240</xdr:rowOff>
    </xdr:from>
    <xdr:ext cx="530860"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5965" y="12486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104140</xdr:rowOff>
    </xdr:from>
    <xdr:to>
      <xdr:col>107</xdr:col>
      <xdr:colOff>101600</xdr:colOff>
      <xdr:row>75</xdr:row>
      <xdr:rowOff>34290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50800</xdr:rowOff>
    </xdr:from>
    <xdr:ext cx="53086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6965" y="12566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92075</xdr:rowOff>
    </xdr:from>
    <xdr:to>
      <xdr:col>102</xdr:col>
      <xdr:colOff>165100</xdr:colOff>
      <xdr:row>75</xdr:row>
      <xdr:rowOff>22225</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38735</xdr:rowOff>
    </xdr:from>
    <xdr:ext cx="530860"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7965" y="125545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118110</xdr:rowOff>
    </xdr:from>
    <xdr:to>
      <xdr:col>98</xdr:col>
      <xdr:colOff>38100</xdr:colOff>
      <xdr:row>75</xdr:row>
      <xdr:rowOff>48260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64770</xdr:rowOff>
    </xdr:from>
    <xdr:ext cx="530860" cy="25527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8965" y="125806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511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3550" cy="25527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640" y="16603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355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640" y="16276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3550" cy="25527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640" y="15951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3550" cy="2584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640" y="15624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149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527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505" y="14970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88265</xdr:rowOff>
    </xdr:from>
    <xdr:to>
      <xdr:col>116</xdr:col>
      <xdr:colOff>62865</xdr:colOff>
      <xdr:row>99</xdr:row>
      <xdr:rowOff>99060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9555" cy="255270"/>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60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34925</xdr:rowOff>
    </xdr:from>
    <xdr:ext cx="469900" cy="259080"/>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3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88265</xdr:rowOff>
    </xdr:from>
    <xdr:to>
      <xdr:col>116</xdr:col>
      <xdr:colOff>152400</xdr:colOff>
      <xdr:row>90</xdr:row>
      <xdr:rowOff>88265</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690" cy="255270"/>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600"/>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141605</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158115</xdr:rowOff>
    </xdr:from>
    <xdr:ext cx="313690" cy="25527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455" y="1678876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39370</xdr:rowOff>
    </xdr:from>
    <xdr:to>
      <xdr:col>107</xdr:col>
      <xdr:colOff>101600</xdr:colOff>
      <xdr:row>99</xdr:row>
      <xdr:rowOff>140970</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157480</xdr:rowOff>
    </xdr:from>
    <xdr:ext cx="313690" cy="25527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455" y="167881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37465</xdr:rowOff>
    </xdr:from>
    <xdr:to>
      <xdr:col>102</xdr:col>
      <xdr:colOff>165100</xdr:colOff>
      <xdr:row>99</xdr:row>
      <xdr:rowOff>139065</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155575</xdr:rowOff>
    </xdr:from>
    <xdr:ext cx="313690" cy="25527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455" y="1678622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5270"/>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455" y="1678622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9555" cy="255270"/>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60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5745" cy="259080"/>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840" y="17114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5745" cy="259080"/>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840" y="17114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45745" cy="259080"/>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840" y="17114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5745" cy="259080"/>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840" y="17114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歳出決算額総額は，住民一人当たり876千円となっており，前年度歳出決算総額は住民一人当たり885千円で，比較すると9千円の減となっている。主な構成項目である人件費は90千円，</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年度と比較すると2千円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。補助費等は94千円となっており，前年度と比較すると14千円の増となっている。扶助費</a:t>
          </a:r>
          <a:r>
            <a:rPr lang="ja-JP" altLang="ja-JP" sz="1100">
              <a:solidFill>
                <a:schemeClr val="dk1"/>
              </a:solidFill>
              <a:effectLst/>
              <a:latin typeface="+mn-lt"/>
              <a:ea typeface="+mn-ea"/>
              <a:cs typeface="+mn-cs"/>
            </a:rPr>
            <a:t>は140千円，</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a:t>
          </a:r>
          <a:r>
            <a:rPr lang="ja-JP" altLang="en-US" sz="1100">
              <a:solidFill>
                <a:schemeClr val="dk1"/>
              </a:solidFill>
              <a:effectLst/>
              <a:latin typeface="+mn-lt"/>
              <a:ea typeface="+mn-ea"/>
              <a:cs typeface="+mn-cs"/>
            </a:rPr>
            <a:t>と13千</a:t>
          </a:r>
          <a:r>
            <a:rPr lang="ja-JP" altLang="ja-JP" sz="1100">
              <a:solidFill>
                <a:schemeClr val="dk1"/>
              </a:solidFill>
              <a:effectLst/>
              <a:latin typeface="+mn-lt"/>
              <a:ea typeface="+mn-ea"/>
              <a:cs typeface="+mn-cs"/>
            </a:rPr>
            <a:t>円の減となっている。</a:t>
          </a:r>
          <a:r>
            <a:rPr lang="ja-JP" altLang="en-US" sz="1100">
              <a:solidFill>
                <a:schemeClr val="dk1"/>
              </a:solidFill>
              <a:effectLst/>
              <a:latin typeface="+mn-lt"/>
              <a:ea typeface="+mn-ea"/>
              <a:cs typeface="+mn-cs"/>
            </a:rPr>
            <a:t>普通建設事業費は160千円となっており，</a:t>
          </a:r>
          <a:r>
            <a:rPr lang="ja-JP" altLang="ja-JP" sz="1100">
              <a:solidFill>
                <a:schemeClr val="dk1"/>
              </a:solidFill>
              <a:effectLst/>
              <a:latin typeface="+mn-lt"/>
              <a:ea typeface="+mn-ea"/>
              <a:cs typeface="+mn-cs"/>
            </a:rPr>
            <a:t>前年度と比較すると6千円の増となっている</a:t>
          </a:r>
          <a:r>
            <a:rPr lang="ja-JP" altLang="en-US" sz="1100">
              <a:solidFill>
                <a:schemeClr val="dk1"/>
              </a:solidFill>
              <a:effectLst/>
              <a:latin typeface="+mn-lt"/>
              <a:ea typeface="+mn-ea"/>
              <a:cs typeface="+mn-cs"/>
            </a:rPr>
            <a:t>。これは、南九州畜産獣医学拠点事業が主なものである。</a:t>
          </a:r>
          <a:r>
            <a:rPr lang="ja-JP" altLang="ja-JP" sz="1100">
              <a:solidFill>
                <a:schemeClr val="dk1"/>
              </a:solidFill>
              <a:effectLst/>
              <a:latin typeface="+mn-lt"/>
              <a:ea typeface="+mn-ea"/>
              <a:cs typeface="+mn-cs"/>
            </a:rPr>
            <a:t>積立金は77千円であり，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年度と比較すると10</a:t>
          </a:r>
          <a:r>
            <a:rPr lang="ja-JP" altLang="en-US" sz="1100">
              <a:solidFill>
                <a:schemeClr val="dk1"/>
              </a:solidFill>
              <a:effectLst/>
              <a:latin typeface="+mn-lt"/>
              <a:ea typeface="+mn-ea"/>
              <a:cs typeface="+mn-cs"/>
            </a:rPr>
            <a:t>千円減</a:t>
          </a:r>
          <a:r>
            <a:rPr lang="ja-JP" altLang="ja-JP" sz="1100">
              <a:solidFill>
                <a:schemeClr val="dk1"/>
              </a:solidFill>
              <a:effectLst/>
              <a:latin typeface="+mn-lt"/>
              <a:ea typeface="+mn-ea"/>
              <a:cs typeface="+mn-cs"/>
            </a:rPr>
            <a:t>となっている。今後も住民サービスの充実を基本とし，事業の取捨選択を徹底していくことで，事業費の減少を目指すこととしている。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33,600
33,138
390.14
30,724,110
29,443,108
791,349
12,748,841
26,186,751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3550" cy="25527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27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37465</xdr:rowOff>
    </xdr:from>
    <xdr:to>
      <xdr:col>24</xdr:col>
      <xdr:colOff>62865</xdr:colOff>
      <xdr:row>37</xdr:row>
      <xdr:rowOff>149860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096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153670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149860</xdr:rowOff>
    </xdr:from>
    <xdr:to>
      <xdr:col>24</xdr:col>
      <xdr:colOff>152400</xdr:colOff>
      <xdr:row>37</xdr:row>
      <xdr:rowOff>149860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155575</xdr:rowOff>
    </xdr:from>
    <xdr:ext cx="534670" cy="25527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1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dr:col>23</xdr:col>
      <xdr:colOff>165100</xdr:colOff>
      <xdr:row>30</xdr:row>
      <xdr:rowOff>37465</xdr:rowOff>
    </xdr:from>
    <xdr:to>
      <xdr:col>24</xdr:col>
      <xdr:colOff>152400</xdr:colOff>
      <xdr:row>30</xdr:row>
      <xdr:rowOff>37465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137160</xdr:rowOff>
    </xdr:from>
    <xdr:to>
      <xdr:col>24</xdr:col>
      <xdr:colOff>63500</xdr:colOff>
      <xdr:row>35</xdr:row>
      <xdr:rowOff>71755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646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68580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90170</xdr:rowOff>
    </xdr:from>
    <xdr:to>
      <xdr:col>24</xdr:col>
      <xdr:colOff>114300</xdr:colOff>
      <xdr:row>36</xdr:row>
      <xdr:rowOff>20320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35</xdr:row>
      <xdr:rowOff>150495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646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100330</xdr:rowOff>
    </xdr:from>
    <xdr:to>
      <xdr:col>20</xdr:col>
      <xdr:colOff>38100</xdr:colOff>
      <xdr:row>36</xdr:row>
      <xdr:rowOff>30480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21590</xdr:rowOff>
    </xdr:from>
    <xdr:ext cx="46609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93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111125</xdr:rowOff>
    </xdr:from>
    <xdr:to>
      <xdr:col>15</xdr:col>
      <xdr:colOff>50800</xdr:colOff>
      <xdr:row>35</xdr:row>
      <xdr:rowOff>150495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18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125730</xdr:rowOff>
    </xdr:from>
    <xdr:to>
      <xdr:col>15</xdr:col>
      <xdr:colOff>101600</xdr:colOff>
      <xdr:row>36</xdr:row>
      <xdr:rowOff>55880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46990</xdr:rowOff>
    </xdr:from>
    <xdr:ext cx="46609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19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111125</xdr:rowOff>
    </xdr:from>
    <xdr:to>
      <xdr:col>10</xdr:col>
      <xdr:colOff>114300</xdr:colOff>
      <xdr:row>35</xdr:row>
      <xdr:rowOff>133985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1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7620</xdr:rowOff>
    </xdr:from>
    <xdr:ext cx="466090" cy="25527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79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27940</xdr:rowOff>
    </xdr:from>
    <xdr:ext cx="46609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57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20955</xdr:rowOff>
    </xdr:from>
    <xdr:to>
      <xdr:col>24</xdr:col>
      <xdr:colOff>114300</xdr:colOff>
      <xdr:row>35</xdr:row>
      <xdr:rowOff>122555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44450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86360</xdr:rowOff>
    </xdr:from>
    <xdr:to>
      <xdr:col>20</xdr:col>
      <xdr:colOff>38100</xdr:colOff>
      <xdr:row>35</xdr:row>
      <xdr:rowOff>16510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33020</xdr:rowOff>
    </xdr:from>
    <xdr:ext cx="46609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690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99695</xdr:rowOff>
    </xdr:from>
    <xdr:to>
      <xdr:col>15</xdr:col>
      <xdr:colOff>101600</xdr:colOff>
      <xdr:row>36</xdr:row>
      <xdr:rowOff>29845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46355</xdr:rowOff>
    </xdr:from>
    <xdr:ext cx="46609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8756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60325</xdr:rowOff>
    </xdr:from>
    <xdr:to>
      <xdr:col>10</xdr:col>
      <xdr:colOff>165100</xdr:colOff>
      <xdr:row>35</xdr:row>
      <xdr:rowOff>161925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6985</xdr:rowOff>
    </xdr:from>
    <xdr:ext cx="466090" cy="25527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8362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83185</xdr:rowOff>
    </xdr:from>
    <xdr:to>
      <xdr:col>6</xdr:col>
      <xdr:colOff>38100</xdr:colOff>
      <xdr:row>36</xdr:row>
      <xdr:rowOff>13335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4445</xdr:rowOff>
    </xdr:from>
    <xdr:ext cx="46609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1766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11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820" cy="25527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82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199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7661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199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990" cy="25527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40640</xdr:rowOff>
    </xdr:from>
    <xdr:to>
      <xdr:col>24</xdr:col>
      <xdr:colOff>62865</xdr:colOff>
      <xdr:row>59</xdr:row>
      <xdr:rowOff>52070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459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55880</xdr:rowOff>
    </xdr:from>
    <xdr:ext cx="534670"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52070</xdr:rowOff>
    </xdr:from>
    <xdr:to>
      <xdr:col>24</xdr:col>
      <xdr:colOff>152400</xdr:colOff>
      <xdr:row>59</xdr:row>
      <xdr:rowOff>52070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158115</xdr:rowOff>
    </xdr:from>
    <xdr:ext cx="690245" cy="25527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6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dr:col>23</xdr:col>
      <xdr:colOff>165100</xdr:colOff>
      <xdr:row>51</xdr:row>
      <xdr:rowOff>40640</xdr:rowOff>
    </xdr:from>
    <xdr:to>
      <xdr:col>24</xdr:col>
      <xdr:colOff>152400</xdr:colOff>
      <xdr:row>51</xdr:row>
      <xdr:rowOff>40640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59055</xdr:rowOff>
    </xdr:from>
    <xdr:to>
      <xdr:col>24</xdr:col>
      <xdr:colOff>63500</xdr:colOff>
      <xdr:row>58</xdr:row>
      <xdr:rowOff>121285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315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54610</xdr:rowOff>
    </xdr:from>
    <xdr:ext cx="598805" cy="25527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71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76200</xdr:rowOff>
    </xdr:from>
    <xdr:to>
      <xdr:col>24</xdr:col>
      <xdr:colOff>114300</xdr:colOff>
      <xdr:row>59</xdr:row>
      <xdr:rowOff>6350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63500</xdr:rowOff>
    </xdr:from>
    <xdr:to>
      <xdr:col>19</xdr:col>
      <xdr:colOff>177800</xdr:colOff>
      <xdr:row>58</xdr:row>
      <xdr:rowOff>121285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76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73660</xdr:rowOff>
    </xdr:from>
    <xdr:to>
      <xdr:col>20</xdr:col>
      <xdr:colOff>38100</xdr:colOff>
      <xdr:row>59</xdr:row>
      <xdr:rowOff>3810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166370</xdr:rowOff>
    </xdr:from>
    <xdr:ext cx="594995" cy="25527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101104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63500</xdr:rowOff>
    </xdr:from>
    <xdr:to>
      <xdr:col>15</xdr:col>
      <xdr:colOff>50800</xdr:colOff>
      <xdr:row>59</xdr:row>
      <xdr:rowOff>24765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760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161290</xdr:rowOff>
    </xdr:from>
    <xdr:to>
      <xdr:col>15</xdr:col>
      <xdr:colOff>101600</xdr:colOff>
      <xdr:row>58</xdr:row>
      <xdr:rowOff>91440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109220</xdr:rowOff>
    </xdr:from>
    <xdr:ext cx="594995" cy="25527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7104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24765</xdr:rowOff>
    </xdr:from>
    <xdr:to>
      <xdr:col>10</xdr:col>
      <xdr:colOff>114300</xdr:colOff>
      <xdr:row>59</xdr:row>
      <xdr:rowOff>33020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40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55880</xdr:rowOff>
    </xdr:from>
    <xdr:ext cx="59499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8285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122555</xdr:rowOff>
    </xdr:from>
    <xdr:to>
      <xdr:col>6</xdr:col>
      <xdr:colOff>38100</xdr:colOff>
      <xdr:row>59</xdr:row>
      <xdr:rowOff>52705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69215</xdr:rowOff>
    </xdr:from>
    <xdr:ext cx="53086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8418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31115</xdr:rowOff>
    </xdr:from>
    <xdr:ext cx="598805" cy="25527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37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193,860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70485</xdr:rowOff>
    </xdr:from>
    <xdr:to>
      <xdr:col>20</xdr:col>
      <xdr:colOff>38100</xdr:colOff>
      <xdr:row>59</xdr:row>
      <xdr:rowOff>635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17780</xdr:rowOff>
    </xdr:from>
    <xdr:ext cx="594995" cy="25527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7904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12700</xdr:rowOff>
    </xdr:from>
    <xdr:to>
      <xdr:col>15</xdr:col>
      <xdr:colOff>101600</xdr:colOff>
      <xdr:row>58</xdr:row>
      <xdr:rowOff>114300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105410</xdr:rowOff>
    </xdr:from>
    <xdr:ext cx="59499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10049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145415</xdr:rowOff>
    </xdr:from>
    <xdr:to>
      <xdr:col>10</xdr:col>
      <xdr:colOff>165100</xdr:colOff>
      <xdr:row>59</xdr:row>
      <xdr:rowOff>75565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66675</xdr:rowOff>
    </xdr:from>
    <xdr:ext cx="530860" cy="25527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1822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153670</xdr:rowOff>
    </xdr:from>
    <xdr:to>
      <xdr:col>6</xdr:col>
      <xdr:colOff>38100</xdr:colOff>
      <xdr:row>59</xdr:row>
      <xdr:rowOff>83820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74930</xdr:rowOff>
    </xdr:from>
    <xdr:ext cx="530860" cy="25527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190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234,717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5110" cy="2552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820" cy="25527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05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820" cy="25527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820" cy="25527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820" cy="25527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9525</xdr:rowOff>
    </xdr:from>
    <xdr:to>
      <xdr:col>24</xdr:col>
      <xdr:colOff>62865</xdr:colOff>
      <xdr:row>77</xdr:row>
      <xdr:rowOff>74930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3925"/>
          <a:ext cx="1270" cy="922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78105</xdr:rowOff>
    </xdr:from>
    <xdr:ext cx="598805" cy="25527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797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74930</xdr:rowOff>
    </xdr:from>
    <xdr:to>
      <xdr:col>24</xdr:col>
      <xdr:colOff>152400</xdr:colOff>
      <xdr:row>77</xdr:row>
      <xdr:rowOff>74930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127635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dr:col>23</xdr:col>
      <xdr:colOff>165100</xdr:colOff>
      <xdr:row>72</xdr:row>
      <xdr:rowOff>9525</xdr:rowOff>
    </xdr:from>
    <xdr:to>
      <xdr:col>24</xdr:col>
      <xdr:colOff>152400</xdr:colOff>
      <xdr:row>72</xdr:row>
      <xdr:rowOff>9525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115570</xdr:rowOff>
    </xdr:from>
    <xdr:to>
      <xdr:col>24</xdr:col>
      <xdr:colOff>63500</xdr:colOff>
      <xdr:row>75</xdr:row>
      <xdr:rowOff>23495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0287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88900</xdr:rowOff>
    </xdr:from>
    <xdr:ext cx="598805" cy="25527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5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110490</xdr:rowOff>
    </xdr:from>
    <xdr:to>
      <xdr:col>24</xdr:col>
      <xdr:colOff>114300</xdr:colOff>
      <xdr:row>76</xdr:row>
      <xdr:rowOff>40640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115570</xdr:rowOff>
    </xdr:from>
    <xdr:to>
      <xdr:col>19</xdr:col>
      <xdr:colOff>177800</xdr:colOff>
      <xdr:row>75</xdr:row>
      <xdr:rowOff>115570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028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70485</xdr:rowOff>
    </xdr:from>
    <xdr:to>
      <xdr:col>20</xdr:col>
      <xdr:colOff>38100</xdr:colOff>
      <xdr:row>76</xdr:row>
      <xdr:rowOff>635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163195</xdr:rowOff>
    </xdr:from>
    <xdr:ext cx="59499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0219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115570</xdr:rowOff>
    </xdr:from>
    <xdr:to>
      <xdr:col>15</xdr:col>
      <xdr:colOff>50800</xdr:colOff>
      <xdr:row>75</xdr:row>
      <xdr:rowOff>139065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4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26035</xdr:rowOff>
    </xdr:from>
    <xdr:to>
      <xdr:col>15</xdr:col>
      <xdr:colOff>101600</xdr:colOff>
      <xdr:row>76</xdr:row>
      <xdr:rowOff>127635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118745</xdr:rowOff>
    </xdr:from>
    <xdr:ext cx="59499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1489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139065</xdr:rowOff>
    </xdr:from>
    <xdr:to>
      <xdr:col>10</xdr:col>
      <xdr:colOff>114300</xdr:colOff>
      <xdr:row>76</xdr:row>
      <xdr:rowOff>7620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978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40640</xdr:rowOff>
    </xdr:from>
    <xdr:to>
      <xdr:col>10</xdr:col>
      <xdr:colOff>165100</xdr:colOff>
      <xdr:row>76</xdr:row>
      <xdr:rowOff>142240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133350</xdr:rowOff>
    </xdr:from>
    <xdr:ext cx="594995" cy="25527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1635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64135</xdr:rowOff>
    </xdr:from>
    <xdr:to>
      <xdr:col>6</xdr:col>
      <xdr:colOff>38100</xdr:colOff>
      <xdr:row>76</xdr:row>
      <xdr:rowOff>166370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156845</xdr:rowOff>
    </xdr:from>
    <xdr:ext cx="594995" cy="25527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1870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144145</xdr:rowOff>
    </xdr:from>
    <xdr:to>
      <xdr:col>24</xdr:col>
      <xdr:colOff>114300</xdr:colOff>
      <xdr:row>75</xdr:row>
      <xdr:rowOff>74930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1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167005</xdr:rowOff>
    </xdr:from>
    <xdr:ext cx="598805" cy="25527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28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64770</xdr:rowOff>
    </xdr:from>
    <xdr:to>
      <xdr:col>20</xdr:col>
      <xdr:colOff>38100</xdr:colOff>
      <xdr:row>74</xdr:row>
      <xdr:rowOff>166370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11430</xdr:rowOff>
    </xdr:from>
    <xdr:ext cx="59499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5272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64770</xdr:rowOff>
    </xdr:from>
    <xdr:to>
      <xdr:col>15</xdr:col>
      <xdr:colOff>101600</xdr:colOff>
      <xdr:row>75</xdr:row>
      <xdr:rowOff>166370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11430</xdr:rowOff>
    </xdr:from>
    <xdr:ext cx="59499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698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88265</xdr:rowOff>
    </xdr:from>
    <xdr:to>
      <xdr:col>10</xdr:col>
      <xdr:colOff>165100</xdr:colOff>
      <xdr:row>76</xdr:row>
      <xdr:rowOff>18415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34925</xdr:rowOff>
    </xdr:from>
    <xdr:ext cx="59499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7222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128270</xdr:rowOff>
    </xdr:from>
    <xdr:to>
      <xdr:col>6</xdr:col>
      <xdr:colOff>38100</xdr:colOff>
      <xdr:row>76</xdr:row>
      <xdr:rowOff>58420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74930</xdr:rowOff>
    </xdr:from>
    <xdr:ext cx="594995" cy="25527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7622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511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1820" cy="25527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82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527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124460</xdr:rowOff>
    </xdr:from>
    <xdr:to>
      <xdr:col>24</xdr:col>
      <xdr:colOff>62865</xdr:colOff>
      <xdr:row>98</xdr:row>
      <xdr:rowOff>162560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6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166370</xdr:rowOff>
    </xdr:from>
    <xdr:ext cx="534670" cy="25527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4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162560</xdr:rowOff>
    </xdr:from>
    <xdr:to>
      <xdr:col>24</xdr:col>
      <xdr:colOff>152400</xdr:colOff>
      <xdr:row>98</xdr:row>
      <xdr:rowOff>162560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71120</xdr:rowOff>
    </xdr:from>
    <xdr:ext cx="598805" cy="25908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dr:col>23</xdr:col>
      <xdr:colOff>165100</xdr:colOff>
      <xdr:row>90</xdr:row>
      <xdr:rowOff>124460</xdr:rowOff>
    </xdr:from>
    <xdr:to>
      <xdr:col>24</xdr:col>
      <xdr:colOff>152400</xdr:colOff>
      <xdr:row>90</xdr:row>
      <xdr:rowOff>124460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135890</xdr:rowOff>
    </xdr:from>
    <xdr:to>
      <xdr:col>24</xdr:col>
      <xdr:colOff>63500</xdr:colOff>
      <xdr:row>98</xdr:row>
      <xdr:rowOff>147955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79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27305</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4445</xdr:rowOff>
    </xdr:from>
    <xdr:to>
      <xdr:col>24</xdr:col>
      <xdr:colOff>114300</xdr:colOff>
      <xdr:row>98</xdr:row>
      <xdr:rowOff>106045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147955</xdr:rowOff>
    </xdr:from>
    <xdr:to>
      <xdr:col>19</xdr:col>
      <xdr:colOff>177800</xdr:colOff>
      <xdr:row>98</xdr:row>
      <xdr:rowOff>165100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00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8890</xdr:rowOff>
    </xdr:from>
    <xdr:to>
      <xdr:col>20</xdr:col>
      <xdr:colOff>38100</xdr:colOff>
      <xdr:row>98</xdr:row>
      <xdr:rowOff>110490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127000</xdr:rowOff>
    </xdr:from>
    <xdr:ext cx="53086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586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111125</xdr:rowOff>
    </xdr:from>
    <xdr:to>
      <xdr:col>15</xdr:col>
      <xdr:colOff>50800</xdr:colOff>
      <xdr:row>98</xdr:row>
      <xdr:rowOff>165100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132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33655</xdr:rowOff>
    </xdr:from>
    <xdr:to>
      <xdr:col>15</xdr:col>
      <xdr:colOff>101600</xdr:colOff>
      <xdr:row>98</xdr:row>
      <xdr:rowOff>135255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151765</xdr:rowOff>
    </xdr:from>
    <xdr:ext cx="53086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610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100330</xdr:rowOff>
    </xdr:from>
    <xdr:to>
      <xdr:col>10</xdr:col>
      <xdr:colOff>114300</xdr:colOff>
      <xdr:row>98</xdr:row>
      <xdr:rowOff>111125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24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38100</xdr:rowOff>
    </xdr:from>
    <xdr:to>
      <xdr:col>10</xdr:col>
      <xdr:colOff>165100</xdr:colOff>
      <xdr:row>98</xdr:row>
      <xdr:rowOff>139700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156210</xdr:rowOff>
    </xdr:from>
    <xdr:ext cx="530860" cy="25527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15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45720</xdr:rowOff>
    </xdr:from>
    <xdr:to>
      <xdr:col>6</xdr:col>
      <xdr:colOff>38100</xdr:colOff>
      <xdr:row>98</xdr:row>
      <xdr:rowOff>147320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163830</xdr:rowOff>
    </xdr:from>
    <xdr:ext cx="53086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623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85090</xdr:rowOff>
    </xdr:from>
    <xdr:to>
      <xdr:col>24</xdr:col>
      <xdr:colOff>114300</xdr:colOff>
      <xdr:row>99</xdr:row>
      <xdr:rowOff>15240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171450</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97790</xdr:rowOff>
    </xdr:from>
    <xdr:to>
      <xdr:col>20</xdr:col>
      <xdr:colOff>38100</xdr:colOff>
      <xdr:row>99</xdr:row>
      <xdr:rowOff>27305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18415</xdr:rowOff>
    </xdr:from>
    <xdr:ext cx="530860" cy="25527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9919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114300</xdr:rowOff>
    </xdr:from>
    <xdr:to>
      <xdr:col>15</xdr:col>
      <xdr:colOff>101600</xdr:colOff>
      <xdr:row>99</xdr:row>
      <xdr:rowOff>44450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36195</xdr:rowOff>
    </xdr:from>
    <xdr:ext cx="53086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7009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60325</xdr:rowOff>
    </xdr:from>
    <xdr:to>
      <xdr:col>10</xdr:col>
      <xdr:colOff>165100</xdr:colOff>
      <xdr:row>98</xdr:row>
      <xdr:rowOff>161925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153035</xdr:rowOff>
    </xdr:from>
    <xdr:ext cx="53086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955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49530</xdr:rowOff>
    </xdr:from>
    <xdr:to>
      <xdr:col>6</xdr:col>
      <xdr:colOff>38100</xdr:colOff>
      <xdr:row>98</xdr:row>
      <xdr:rowOff>151130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142240</xdr:rowOff>
    </xdr:from>
    <xdr:ext cx="53086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944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3550" cy="25527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355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3550" cy="25527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3550" cy="2584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3550"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20955</xdr:rowOff>
    </xdr:from>
    <xdr:to>
      <xdr:col>54</xdr:col>
      <xdr:colOff>189865</xdr:colOff>
      <xdr:row>39</xdr:row>
      <xdr:rowOff>99060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139065</xdr:rowOff>
    </xdr:from>
    <xdr:ext cx="469900" cy="259080"/>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dr:col>54</xdr:col>
      <xdr:colOff>101600</xdr:colOff>
      <xdr:row>30</xdr:row>
      <xdr:rowOff>20955</xdr:rowOff>
    </xdr:from>
    <xdr:to>
      <xdr:col>55</xdr:col>
      <xdr:colOff>88900</xdr:colOff>
      <xdr:row>30</xdr:row>
      <xdr:rowOff>20955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111125</xdr:rowOff>
    </xdr:from>
    <xdr:to>
      <xdr:col>55</xdr:col>
      <xdr:colOff>0</xdr:colOff>
      <xdr:row>38</xdr:row>
      <xdr:rowOff>113030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26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142240</xdr:rowOff>
    </xdr:from>
    <xdr:ext cx="378460" cy="259080"/>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4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119380</xdr:rowOff>
    </xdr:from>
    <xdr:to>
      <xdr:col>55</xdr:col>
      <xdr:colOff>50800</xdr:colOff>
      <xdr:row>38</xdr:row>
      <xdr:rowOff>49530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113030</xdr:rowOff>
    </xdr:from>
    <xdr:to>
      <xdr:col>50</xdr:col>
      <xdr:colOff>114300</xdr:colOff>
      <xdr:row>38</xdr:row>
      <xdr:rowOff>116205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8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63500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79375</xdr:rowOff>
    </xdr:from>
    <xdr:ext cx="378460" cy="2584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116205</xdr:rowOff>
    </xdr:from>
    <xdr:to>
      <xdr:col>45</xdr:col>
      <xdr:colOff>177800</xdr:colOff>
      <xdr:row>38</xdr:row>
      <xdr:rowOff>119380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31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158115</xdr:rowOff>
    </xdr:from>
    <xdr:to>
      <xdr:col>46</xdr:col>
      <xdr:colOff>38100</xdr:colOff>
      <xdr:row>38</xdr:row>
      <xdr:rowOff>88265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104775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119380</xdr:rowOff>
    </xdr:from>
    <xdr:to>
      <xdr:col>41</xdr:col>
      <xdr:colOff>50800</xdr:colOff>
      <xdr:row>38</xdr:row>
      <xdr:rowOff>122555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34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154940</xdr:rowOff>
    </xdr:from>
    <xdr:to>
      <xdr:col>41</xdr:col>
      <xdr:colOff>101600</xdr:colOff>
      <xdr:row>38</xdr:row>
      <xdr:rowOff>84455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100965</xdr:rowOff>
    </xdr:from>
    <xdr:ext cx="378460" cy="25527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70" y="62731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156210</xdr:rowOff>
    </xdr:from>
    <xdr:to>
      <xdr:col>36</xdr:col>
      <xdr:colOff>165100</xdr:colOff>
      <xdr:row>38</xdr:row>
      <xdr:rowOff>86360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102870</xdr:rowOff>
    </xdr:from>
    <xdr:ext cx="3784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60325</xdr:rowOff>
    </xdr:from>
    <xdr:to>
      <xdr:col>55</xdr:col>
      <xdr:colOff>50800</xdr:colOff>
      <xdr:row>38</xdr:row>
      <xdr:rowOff>161925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38735</xdr:rowOff>
    </xdr:from>
    <xdr:ext cx="378460" cy="259080"/>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53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62230</xdr:rowOff>
    </xdr:from>
    <xdr:to>
      <xdr:col>50</xdr:col>
      <xdr:colOff>165100</xdr:colOff>
      <xdr:row>38</xdr:row>
      <xdr:rowOff>163830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154940</xdr:rowOff>
    </xdr:from>
    <xdr:ext cx="378460" cy="25527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70" y="66700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65405</xdr:rowOff>
    </xdr:from>
    <xdr:to>
      <xdr:col>46</xdr:col>
      <xdr:colOff>38100</xdr:colOff>
      <xdr:row>38</xdr:row>
      <xdr:rowOff>167005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158750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70" y="6673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68580</xdr:rowOff>
    </xdr:from>
    <xdr:to>
      <xdr:col>41</xdr:col>
      <xdr:colOff>101600</xdr:colOff>
      <xdr:row>38</xdr:row>
      <xdr:rowOff>170180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161290</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71755</xdr:rowOff>
    </xdr:from>
    <xdr:to>
      <xdr:col>36</xdr:col>
      <xdr:colOff>165100</xdr:colOff>
      <xdr:row>39</xdr:row>
      <xdr:rowOff>1905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164465</xdr:rowOff>
    </xdr:from>
    <xdr:ext cx="37846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110"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27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527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820" cy="2584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820"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142240</xdr:rowOff>
    </xdr:from>
    <xdr:to>
      <xdr:col>54</xdr:col>
      <xdr:colOff>189865</xdr:colOff>
      <xdr:row>59</xdr:row>
      <xdr:rowOff>40640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4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43815</xdr:rowOff>
    </xdr:from>
    <xdr:ext cx="469900" cy="255270"/>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88900</xdr:rowOff>
    </xdr:from>
    <xdr:ext cx="598805" cy="255270"/>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899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dr:col>54</xdr:col>
      <xdr:colOff>101600</xdr:colOff>
      <xdr:row>50</xdr:row>
      <xdr:rowOff>142240</xdr:rowOff>
    </xdr:from>
    <xdr:to>
      <xdr:col>55</xdr:col>
      <xdr:colOff>88900</xdr:colOff>
      <xdr:row>50</xdr:row>
      <xdr:rowOff>142240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81915</xdr:rowOff>
    </xdr:from>
    <xdr:to>
      <xdr:col>55</xdr:col>
      <xdr:colOff>0</xdr:colOff>
      <xdr:row>55</xdr:row>
      <xdr:rowOff>149225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51166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119380</xdr:rowOff>
    </xdr:from>
    <xdr:ext cx="534670" cy="259080"/>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140970</xdr:rowOff>
    </xdr:from>
    <xdr:to>
      <xdr:col>55</xdr:col>
      <xdr:colOff>50800</xdr:colOff>
      <xdr:row>57</xdr:row>
      <xdr:rowOff>71120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76200</xdr:rowOff>
    </xdr:from>
    <xdr:to>
      <xdr:col>50</xdr:col>
      <xdr:colOff>114300</xdr:colOff>
      <xdr:row>55</xdr:row>
      <xdr:rowOff>149225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5059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135890</xdr:rowOff>
    </xdr:from>
    <xdr:to>
      <xdr:col>50</xdr:col>
      <xdr:colOff>165100</xdr:colOff>
      <xdr:row>57</xdr:row>
      <xdr:rowOff>66040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57150</xdr:rowOff>
    </xdr:from>
    <xdr:ext cx="53086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1965" y="9829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22225</xdr:rowOff>
    </xdr:from>
    <xdr:to>
      <xdr:col>45</xdr:col>
      <xdr:colOff>177800</xdr:colOff>
      <xdr:row>55</xdr:row>
      <xdr:rowOff>76200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4519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145415</xdr:rowOff>
    </xdr:from>
    <xdr:to>
      <xdr:col>46</xdr:col>
      <xdr:colOff>38100</xdr:colOff>
      <xdr:row>57</xdr:row>
      <xdr:rowOff>75565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66675</xdr:rowOff>
    </xdr:from>
    <xdr:ext cx="530860" cy="25527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2965" y="98393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22225</xdr:rowOff>
    </xdr:from>
    <xdr:to>
      <xdr:col>41</xdr:col>
      <xdr:colOff>50800</xdr:colOff>
      <xdr:row>55</xdr:row>
      <xdr:rowOff>74930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4519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xdr:rowOff>
    </xdr:from>
    <xdr:to>
      <xdr:col>41</xdr:col>
      <xdr:colOff>101600</xdr:colOff>
      <xdr:row>57</xdr:row>
      <xdr:rowOff>107315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98425</xdr:rowOff>
    </xdr:from>
    <xdr:ext cx="530860" cy="25527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3965" y="9871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169545</xdr:rowOff>
    </xdr:from>
    <xdr:to>
      <xdr:col>36</xdr:col>
      <xdr:colOff>165100</xdr:colOff>
      <xdr:row>57</xdr:row>
      <xdr:rowOff>99695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90805</xdr:rowOff>
    </xdr:from>
    <xdr:ext cx="530860" cy="2584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4965" y="98634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31115</xdr:rowOff>
    </xdr:from>
    <xdr:to>
      <xdr:col>55</xdr:col>
      <xdr:colOff>50800</xdr:colOff>
      <xdr:row>55</xdr:row>
      <xdr:rowOff>132715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53975</xdr:rowOff>
    </xdr:from>
    <xdr:ext cx="534670" cy="255270"/>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3122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98425</xdr:rowOff>
    </xdr:from>
    <xdr:to>
      <xdr:col>50</xdr:col>
      <xdr:colOff>165100</xdr:colOff>
      <xdr:row>56</xdr:row>
      <xdr:rowOff>29210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28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45085</xdr:rowOff>
    </xdr:from>
    <xdr:ext cx="530860" cy="2584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1965" y="93033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25400</xdr:rowOff>
    </xdr:from>
    <xdr:to>
      <xdr:col>46</xdr:col>
      <xdr:colOff>38100</xdr:colOff>
      <xdr:row>55</xdr:row>
      <xdr:rowOff>127000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143510</xdr:rowOff>
    </xdr:from>
    <xdr:ext cx="530860" cy="25527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2965" y="9230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143510</xdr:rowOff>
    </xdr:from>
    <xdr:to>
      <xdr:col>41</xdr:col>
      <xdr:colOff>101600</xdr:colOff>
      <xdr:row>55</xdr:row>
      <xdr:rowOff>73025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401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89535</xdr:rowOff>
    </xdr:from>
    <xdr:ext cx="530860" cy="25527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3965" y="91763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23495</xdr:rowOff>
    </xdr:from>
    <xdr:to>
      <xdr:col>36</xdr:col>
      <xdr:colOff>165100</xdr:colOff>
      <xdr:row>55</xdr:row>
      <xdr:rowOff>125095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141605</xdr:rowOff>
    </xdr:from>
    <xdr:ext cx="530860"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4965" y="9228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820" cy="25527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820" cy="25527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820" cy="25527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73025</xdr:rowOff>
    </xdr:from>
    <xdr:to>
      <xdr:col>54</xdr:col>
      <xdr:colOff>189865</xdr:colOff>
      <xdr:row>78</xdr:row>
      <xdr:rowOff>121285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2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125095</xdr:rowOff>
    </xdr:from>
    <xdr:ext cx="469900" cy="2584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121285</xdr:rowOff>
    </xdr:from>
    <xdr:to>
      <xdr:col>55</xdr:col>
      <xdr:colOff>88900</xdr:colOff>
      <xdr:row>78</xdr:row>
      <xdr:rowOff>121285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19685</xdr:rowOff>
    </xdr:from>
    <xdr:ext cx="598805" cy="255270"/>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63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dr:col>54</xdr:col>
      <xdr:colOff>101600</xdr:colOff>
      <xdr:row>72</xdr:row>
      <xdr:rowOff>73025</xdr:rowOff>
    </xdr:from>
    <xdr:to>
      <xdr:col>55</xdr:col>
      <xdr:colOff>88900</xdr:colOff>
      <xdr:row>72</xdr:row>
      <xdr:rowOff>73025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65405</xdr:rowOff>
    </xdr:from>
    <xdr:to>
      <xdr:col>55</xdr:col>
      <xdr:colOff>0</xdr:colOff>
      <xdr:row>76</xdr:row>
      <xdr:rowOff>78740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956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101600</xdr:rowOff>
    </xdr:from>
    <xdr:ext cx="534670" cy="25908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123190</xdr:rowOff>
    </xdr:from>
    <xdr:to>
      <xdr:col>55</xdr:col>
      <xdr:colOff>50800</xdr:colOff>
      <xdr:row>78</xdr:row>
      <xdr:rowOff>53340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151130</xdr:rowOff>
    </xdr:from>
    <xdr:to>
      <xdr:col>50</xdr:col>
      <xdr:colOff>114300</xdr:colOff>
      <xdr:row>76</xdr:row>
      <xdr:rowOff>78740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098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119380</xdr:rowOff>
    </xdr:from>
    <xdr:to>
      <xdr:col>50</xdr:col>
      <xdr:colOff>165100</xdr:colOff>
      <xdr:row>78</xdr:row>
      <xdr:rowOff>49530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40640</xdr:rowOff>
    </xdr:from>
    <xdr:ext cx="530860" cy="25527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1965" y="134137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151130</xdr:rowOff>
    </xdr:from>
    <xdr:to>
      <xdr:col>45</xdr:col>
      <xdr:colOff>177800</xdr:colOff>
      <xdr:row>76</xdr:row>
      <xdr:rowOff>52070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0098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111760</xdr:rowOff>
    </xdr:from>
    <xdr:to>
      <xdr:col>46</xdr:col>
      <xdr:colOff>38100</xdr:colOff>
      <xdr:row>78</xdr:row>
      <xdr:rowOff>41910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33020</xdr:rowOff>
    </xdr:from>
    <xdr:ext cx="53086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2965" y="13406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52070</xdr:rowOff>
    </xdr:from>
    <xdr:to>
      <xdr:col>41</xdr:col>
      <xdr:colOff>50800</xdr:colOff>
      <xdr:row>76</xdr:row>
      <xdr:rowOff>74930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82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161290</xdr:rowOff>
    </xdr:from>
    <xdr:to>
      <xdr:col>41</xdr:col>
      <xdr:colOff>101600</xdr:colOff>
      <xdr:row>78</xdr:row>
      <xdr:rowOff>91440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82550</xdr:rowOff>
    </xdr:from>
    <xdr:ext cx="53086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3965" y="1345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1270</xdr:rowOff>
    </xdr:from>
    <xdr:to>
      <xdr:col>36</xdr:col>
      <xdr:colOff>165100</xdr:colOff>
      <xdr:row>78</xdr:row>
      <xdr:rowOff>102870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93980</xdr:rowOff>
    </xdr:from>
    <xdr:ext cx="53086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4965" y="13467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14605</xdr:rowOff>
    </xdr:from>
    <xdr:to>
      <xdr:col>55</xdr:col>
      <xdr:colOff>50800</xdr:colOff>
      <xdr:row>76</xdr:row>
      <xdr:rowOff>116205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37465</xdr:rowOff>
    </xdr:from>
    <xdr:ext cx="534670" cy="259080"/>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96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27940</xdr:rowOff>
    </xdr:from>
    <xdr:to>
      <xdr:col>50</xdr:col>
      <xdr:colOff>165100</xdr:colOff>
      <xdr:row>76</xdr:row>
      <xdr:rowOff>129540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146050</xdr:rowOff>
    </xdr:from>
    <xdr:ext cx="530860" cy="25527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1965" y="12833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100330</xdr:rowOff>
    </xdr:from>
    <xdr:to>
      <xdr:col>46</xdr:col>
      <xdr:colOff>38100</xdr:colOff>
      <xdr:row>76</xdr:row>
      <xdr:rowOff>30480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74</xdr:row>
      <xdr:rowOff>46990</xdr:rowOff>
    </xdr:from>
    <xdr:ext cx="59499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50580" y="12734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635</xdr:rowOff>
    </xdr:from>
    <xdr:to>
      <xdr:col>41</xdr:col>
      <xdr:colOff>101600</xdr:colOff>
      <xdr:row>76</xdr:row>
      <xdr:rowOff>102235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118745</xdr:rowOff>
    </xdr:from>
    <xdr:ext cx="53086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3965" y="12806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23495</xdr:rowOff>
    </xdr:from>
    <xdr:to>
      <xdr:col>36</xdr:col>
      <xdr:colOff>165100</xdr:colOff>
      <xdr:row>76</xdr:row>
      <xdr:rowOff>125095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141605</xdr:rowOff>
    </xdr:from>
    <xdr:ext cx="530860"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4965" y="128289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5110" cy="25527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69710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527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527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27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1820" cy="25527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1820" cy="25527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1820" cy="25527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95885</xdr:rowOff>
    </xdr:from>
    <xdr:to>
      <xdr:col>54</xdr:col>
      <xdr:colOff>189865</xdr:colOff>
      <xdr:row>98</xdr:row>
      <xdr:rowOff>112395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8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116205</xdr:rowOff>
    </xdr:from>
    <xdr:ext cx="534670" cy="25908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112395</xdr:rowOff>
    </xdr:from>
    <xdr:to>
      <xdr:col>55</xdr:col>
      <xdr:colOff>88900</xdr:colOff>
      <xdr:row>98</xdr:row>
      <xdr:rowOff>112395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42545</xdr:rowOff>
    </xdr:from>
    <xdr:ext cx="598805" cy="25527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dr:col>54</xdr:col>
      <xdr:colOff>101600</xdr:colOff>
      <xdr:row>90</xdr:row>
      <xdr:rowOff>95885</xdr:rowOff>
    </xdr:from>
    <xdr:to>
      <xdr:col>55</xdr:col>
      <xdr:colOff>88900</xdr:colOff>
      <xdr:row>90</xdr:row>
      <xdr:rowOff>95885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86995</xdr:rowOff>
    </xdr:from>
    <xdr:to>
      <xdr:col>55</xdr:col>
      <xdr:colOff>0</xdr:colOff>
      <xdr:row>97</xdr:row>
      <xdr:rowOff>31115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4619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23495</xdr:rowOff>
    </xdr:from>
    <xdr:ext cx="53467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xdr:rowOff>
    </xdr:from>
    <xdr:to>
      <xdr:col>55</xdr:col>
      <xdr:colOff>50800</xdr:colOff>
      <xdr:row>96</xdr:row>
      <xdr:rowOff>102235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63500</xdr:rowOff>
    </xdr:from>
    <xdr:to>
      <xdr:col>50</xdr:col>
      <xdr:colOff>114300</xdr:colOff>
      <xdr:row>96</xdr:row>
      <xdr:rowOff>86995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35125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156210</xdr:rowOff>
    </xdr:from>
    <xdr:to>
      <xdr:col>50</xdr:col>
      <xdr:colOff>165100</xdr:colOff>
      <xdr:row>96</xdr:row>
      <xdr:rowOff>86360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102870</xdr:rowOff>
    </xdr:from>
    <xdr:ext cx="53086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621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63500</xdr:rowOff>
    </xdr:from>
    <xdr:to>
      <xdr:col>45</xdr:col>
      <xdr:colOff>177800</xdr:colOff>
      <xdr:row>97</xdr:row>
      <xdr:rowOff>54610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5125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34925</xdr:rowOff>
    </xdr:from>
    <xdr:to>
      <xdr:col>46</xdr:col>
      <xdr:colOff>38100</xdr:colOff>
      <xdr:row>96</xdr:row>
      <xdr:rowOff>136525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127635</xdr:rowOff>
    </xdr:from>
    <xdr:ext cx="53086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5868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20955</xdr:rowOff>
    </xdr:from>
    <xdr:to>
      <xdr:col>41</xdr:col>
      <xdr:colOff>50800</xdr:colOff>
      <xdr:row>97</xdr:row>
      <xdr:rowOff>54610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516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85090</xdr:rowOff>
    </xdr:from>
    <xdr:to>
      <xdr:col>41</xdr:col>
      <xdr:colOff>101600</xdr:colOff>
      <xdr:row>97</xdr:row>
      <xdr:rowOff>15240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31750</xdr:rowOff>
    </xdr:from>
    <xdr:ext cx="530860" cy="25527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319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75565</xdr:rowOff>
    </xdr:from>
    <xdr:to>
      <xdr:col>36</xdr:col>
      <xdr:colOff>165100</xdr:colOff>
      <xdr:row>97</xdr:row>
      <xdr:rowOff>6350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22225</xdr:rowOff>
    </xdr:from>
    <xdr:ext cx="530860" cy="2584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309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151765</xdr:rowOff>
    </xdr:from>
    <xdr:to>
      <xdr:col>55</xdr:col>
      <xdr:colOff>50800</xdr:colOff>
      <xdr:row>97</xdr:row>
      <xdr:rowOff>81915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130175</xdr:rowOff>
    </xdr:from>
    <xdr:ext cx="534670" cy="25908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8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36195</xdr:rowOff>
    </xdr:from>
    <xdr:to>
      <xdr:col>50</xdr:col>
      <xdr:colOff>165100</xdr:colOff>
      <xdr:row>96</xdr:row>
      <xdr:rowOff>137795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128905</xdr:rowOff>
    </xdr:from>
    <xdr:ext cx="53086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1965" y="16588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12065</xdr:rowOff>
    </xdr:from>
    <xdr:to>
      <xdr:col>46</xdr:col>
      <xdr:colOff>38100</xdr:colOff>
      <xdr:row>95</xdr:row>
      <xdr:rowOff>113665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130175</xdr:rowOff>
    </xdr:from>
    <xdr:ext cx="53086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2965" y="16075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3810</xdr:rowOff>
    </xdr:from>
    <xdr:to>
      <xdr:col>41</xdr:col>
      <xdr:colOff>101600</xdr:colOff>
      <xdr:row>97</xdr:row>
      <xdr:rowOff>105410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96520</xdr:rowOff>
    </xdr:from>
    <xdr:ext cx="53086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3965" y="16727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63500</xdr:rowOff>
    </xdr:from>
    <xdr:ext cx="530860" cy="25527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4965" y="16694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27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33020</xdr:rowOff>
    </xdr:from>
    <xdr:to>
      <xdr:col>85</xdr:col>
      <xdr:colOff>126365</xdr:colOff>
      <xdr:row>38</xdr:row>
      <xdr:rowOff>15875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97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19685</xdr:rowOff>
    </xdr:from>
    <xdr:ext cx="534670" cy="25527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47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15875</xdr:rowOff>
    </xdr:from>
    <xdr:to>
      <xdr:col>86</xdr:col>
      <xdr:colOff>25400</xdr:colOff>
      <xdr:row>38</xdr:row>
      <xdr:rowOff>15875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151130</xdr:rowOff>
    </xdr:from>
    <xdr:ext cx="534670" cy="25908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dr:col>85</xdr:col>
      <xdr:colOff>38100</xdr:colOff>
      <xdr:row>31</xdr:row>
      <xdr:rowOff>33020</xdr:rowOff>
    </xdr:from>
    <xdr:to>
      <xdr:col>86</xdr:col>
      <xdr:colOff>25400</xdr:colOff>
      <xdr:row>31</xdr:row>
      <xdr:rowOff>33020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132080</xdr:rowOff>
    </xdr:from>
    <xdr:to>
      <xdr:col>85</xdr:col>
      <xdr:colOff>127000</xdr:colOff>
      <xdr:row>37</xdr:row>
      <xdr:rowOff>14605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0428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35560</xdr:rowOff>
    </xdr:from>
    <xdr:ext cx="534670" cy="259080"/>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12700</xdr:rowOff>
    </xdr:from>
    <xdr:to>
      <xdr:col>85</xdr:col>
      <xdr:colOff>177800</xdr:colOff>
      <xdr:row>36</xdr:row>
      <xdr:rowOff>114300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73025</xdr:rowOff>
    </xdr:from>
    <xdr:to>
      <xdr:col>81</xdr:col>
      <xdr:colOff>50800</xdr:colOff>
      <xdr:row>37</xdr:row>
      <xdr:rowOff>14605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452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167005</xdr:rowOff>
    </xdr:from>
    <xdr:to>
      <xdr:col>81</xdr:col>
      <xdr:colOff>101600</xdr:colOff>
      <xdr:row>36</xdr:row>
      <xdr:rowOff>97790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113665</xdr:rowOff>
    </xdr:from>
    <xdr:ext cx="530860"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59429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73025</xdr:rowOff>
    </xdr:from>
    <xdr:to>
      <xdr:col>76</xdr:col>
      <xdr:colOff>114300</xdr:colOff>
      <xdr:row>37</xdr:row>
      <xdr:rowOff>29210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4522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156845</xdr:rowOff>
    </xdr:from>
    <xdr:to>
      <xdr:col>76</xdr:col>
      <xdr:colOff>165100</xdr:colOff>
      <xdr:row>36</xdr:row>
      <xdr:rowOff>86995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103505</xdr:rowOff>
    </xdr:from>
    <xdr:ext cx="53086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5932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152400</xdr:rowOff>
    </xdr:from>
    <xdr:to>
      <xdr:col>71</xdr:col>
      <xdr:colOff>177800</xdr:colOff>
      <xdr:row>37</xdr:row>
      <xdr:rowOff>29210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246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33655</xdr:rowOff>
    </xdr:from>
    <xdr:to>
      <xdr:col>72</xdr:col>
      <xdr:colOff>38100</xdr:colOff>
      <xdr:row>36</xdr:row>
      <xdr:rowOff>135255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151765</xdr:rowOff>
    </xdr:from>
    <xdr:ext cx="53086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5981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37465</xdr:rowOff>
    </xdr:from>
    <xdr:to>
      <xdr:col>67</xdr:col>
      <xdr:colOff>101600</xdr:colOff>
      <xdr:row>36</xdr:row>
      <xdr:rowOff>139065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155575</xdr:rowOff>
    </xdr:from>
    <xdr:ext cx="530860" cy="25527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59848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59690</xdr:rowOff>
    </xdr:from>
    <xdr:ext cx="534670" cy="259080"/>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31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135255</xdr:rowOff>
    </xdr:from>
    <xdr:to>
      <xdr:col>81</xdr:col>
      <xdr:colOff>101600</xdr:colOff>
      <xdr:row>37</xdr:row>
      <xdr:rowOff>65405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56515</xdr:rowOff>
    </xdr:from>
    <xdr:ext cx="530860"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3965" y="64001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22225</xdr:rowOff>
    </xdr:from>
    <xdr:to>
      <xdr:col>76</xdr:col>
      <xdr:colOff>165100</xdr:colOff>
      <xdr:row>36</xdr:row>
      <xdr:rowOff>123825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114935</xdr:rowOff>
    </xdr:from>
    <xdr:ext cx="53086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4965" y="6287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149225</xdr:rowOff>
    </xdr:from>
    <xdr:to>
      <xdr:col>72</xdr:col>
      <xdr:colOff>38100</xdr:colOff>
      <xdr:row>37</xdr:row>
      <xdr:rowOff>79375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70485</xdr:rowOff>
    </xdr:from>
    <xdr:ext cx="530860"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5965" y="6414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101600</xdr:rowOff>
    </xdr:from>
    <xdr:to>
      <xdr:col>67</xdr:col>
      <xdr:colOff>101600</xdr:colOff>
      <xdr:row>37</xdr:row>
      <xdr:rowOff>31750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22860</xdr:rowOff>
    </xdr:from>
    <xdr:ext cx="530860" cy="25908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6965" y="6366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110" cy="25527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527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82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82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62230</xdr:rowOff>
    </xdr:from>
    <xdr:to>
      <xdr:col>85</xdr:col>
      <xdr:colOff>126365</xdr:colOff>
      <xdr:row>59</xdr:row>
      <xdr:rowOff>72390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73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76200</xdr:rowOff>
    </xdr:from>
    <xdr:ext cx="534670" cy="255270"/>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7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72390</xdr:rowOff>
    </xdr:from>
    <xdr:to>
      <xdr:col>86</xdr:col>
      <xdr:colOff>25400</xdr:colOff>
      <xdr:row>59</xdr:row>
      <xdr:rowOff>72390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8890</xdr:rowOff>
    </xdr:from>
    <xdr:ext cx="598805" cy="255270"/>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099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dr:col>85</xdr:col>
      <xdr:colOff>38100</xdr:colOff>
      <xdr:row>50</xdr:row>
      <xdr:rowOff>62230</xdr:rowOff>
    </xdr:from>
    <xdr:to>
      <xdr:col>86</xdr:col>
      <xdr:colOff>25400</xdr:colOff>
      <xdr:row>50</xdr:row>
      <xdr:rowOff>62230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130810</xdr:rowOff>
    </xdr:from>
    <xdr:to>
      <xdr:col>85</xdr:col>
      <xdr:colOff>127000</xdr:colOff>
      <xdr:row>57</xdr:row>
      <xdr:rowOff>136525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389110"/>
          <a:ext cx="8382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95885</xdr:rowOff>
    </xdr:from>
    <xdr:ext cx="534670" cy="259080"/>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73025</xdr:rowOff>
    </xdr:from>
    <xdr:to>
      <xdr:col>85</xdr:col>
      <xdr:colOff>177800</xdr:colOff>
      <xdr:row>57</xdr:row>
      <xdr:rowOff>3175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130810</xdr:rowOff>
    </xdr:from>
    <xdr:to>
      <xdr:col>81</xdr:col>
      <xdr:colOff>50800</xdr:colOff>
      <xdr:row>55</xdr:row>
      <xdr:rowOff>39370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3891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53975</xdr:rowOff>
    </xdr:from>
    <xdr:to>
      <xdr:col>81</xdr:col>
      <xdr:colOff>101600</xdr:colOff>
      <xdr:row>56</xdr:row>
      <xdr:rowOff>155575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146685</xdr:rowOff>
    </xdr:from>
    <xdr:ext cx="530860" cy="25527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3965" y="9747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39370</xdr:rowOff>
    </xdr:from>
    <xdr:to>
      <xdr:col>76</xdr:col>
      <xdr:colOff>114300</xdr:colOff>
      <xdr:row>56</xdr:row>
      <xdr:rowOff>163830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46912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161290</xdr:rowOff>
    </xdr:from>
    <xdr:to>
      <xdr:col>76</xdr:col>
      <xdr:colOff>165100</xdr:colOff>
      <xdr:row>56</xdr:row>
      <xdr:rowOff>91440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82550</xdr:rowOff>
    </xdr:from>
    <xdr:ext cx="53086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4965" y="968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163830</xdr:rowOff>
    </xdr:from>
    <xdr:to>
      <xdr:col>71</xdr:col>
      <xdr:colOff>177800</xdr:colOff>
      <xdr:row>58</xdr:row>
      <xdr:rowOff>85090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6503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42545</xdr:rowOff>
    </xdr:from>
    <xdr:to>
      <xdr:col>72</xdr:col>
      <xdr:colOff>38100</xdr:colOff>
      <xdr:row>56</xdr:row>
      <xdr:rowOff>144145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160655</xdr:rowOff>
    </xdr:from>
    <xdr:ext cx="53086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596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128905</xdr:rowOff>
    </xdr:from>
    <xdr:to>
      <xdr:col>67</xdr:col>
      <xdr:colOff>101600</xdr:colOff>
      <xdr:row>57</xdr:row>
      <xdr:rowOff>59055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75565</xdr:rowOff>
    </xdr:from>
    <xdr:ext cx="530860" cy="25527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6965" y="9505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86360</xdr:rowOff>
    </xdr:from>
    <xdr:to>
      <xdr:col>85</xdr:col>
      <xdr:colOff>177800</xdr:colOff>
      <xdr:row>58</xdr:row>
      <xdr:rowOff>15875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64135</xdr:rowOff>
    </xdr:from>
    <xdr:ext cx="534670" cy="255270"/>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367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80010</xdr:rowOff>
    </xdr:from>
    <xdr:to>
      <xdr:col>81</xdr:col>
      <xdr:colOff>101600</xdr:colOff>
      <xdr:row>55</xdr:row>
      <xdr:rowOff>10160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26670</xdr:rowOff>
    </xdr:from>
    <xdr:ext cx="53086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3965" y="9113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160020</xdr:rowOff>
    </xdr:from>
    <xdr:to>
      <xdr:col>76</xdr:col>
      <xdr:colOff>165100</xdr:colOff>
      <xdr:row>55</xdr:row>
      <xdr:rowOff>90170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106680</xdr:rowOff>
    </xdr:from>
    <xdr:ext cx="53086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4965" y="9193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113030</xdr:rowOff>
    </xdr:from>
    <xdr:to>
      <xdr:col>72</xdr:col>
      <xdr:colOff>38100</xdr:colOff>
      <xdr:row>57</xdr:row>
      <xdr:rowOff>43180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34290</xdr:rowOff>
    </xdr:from>
    <xdr:ext cx="53086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5965" y="9806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34290</xdr:rowOff>
    </xdr:from>
    <xdr:to>
      <xdr:col>67</xdr:col>
      <xdr:colOff>101600</xdr:colOff>
      <xdr:row>58</xdr:row>
      <xdr:rowOff>135890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127000</xdr:rowOff>
    </xdr:from>
    <xdr:ext cx="530860"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6965" y="10071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27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27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29845</xdr:rowOff>
    </xdr:from>
    <xdr:to>
      <xdr:col>85</xdr:col>
      <xdr:colOff>126365</xdr:colOff>
      <xdr:row>79</xdr:row>
      <xdr:rowOff>99060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7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147955</xdr:rowOff>
    </xdr:from>
    <xdr:ext cx="534670" cy="2584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dr:col>85</xdr:col>
      <xdr:colOff>38100</xdr:colOff>
      <xdr:row>71</xdr:row>
      <xdr:rowOff>29845</xdr:rowOff>
    </xdr:from>
    <xdr:to>
      <xdr:col>86</xdr:col>
      <xdr:colOff>25400</xdr:colOff>
      <xdr:row>71</xdr:row>
      <xdr:rowOff>29845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59055</xdr:rowOff>
    </xdr:from>
    <xdr:to>
      <xdr:col>85</xdr:col>
      <xdr:colOff>127000</xdr:colOff>
      <xdr:row>76</xdr:row>
      <xdr:rowOff>166370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08925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53340</xdr:rowOff>
    </xdr:from>
    <xdr:ext cx="469900" cy="25527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2644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109855</xdr:rowOff>
    </xdr:from>
    <xdr:to>
      <xdr:col>81</xdr:col>
      <xdr:colOff>50800</xdr:colOff>
      <xdr:row>76</xdr:row>
      <xdr:rowOff>59055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797155"/>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55245</xdr:rowOff>
    </xdr:from>
    <xdr:to>
      <xdr:col>81</xdr:col>
      <xdr:colOff>101600</xdr:colOff>
      <xdr:row>78</xdr:row>
      <xdr:rowOff>156845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147955</xdr:rowOff>
    </xdr:from>
    <xdr:ext cx="530860" cy="2584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3965" y="135210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109855</xdr:rowOff>
    </xdr:from>
    <xdr:to>
      <xdr:col>76</xdr:col>
      <xdr:colOff>114300</xdr:colOff>
      <xdr:row>76</xdr:row>
      <xdr:rowOff>168275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797155"/>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69215</xdr:rowOff>
    </xdr:from>
    <xdr:to>
      <xdr:col>76</xdr:col>
      <xdr:colOff>165100</xdr:colOff>
      <xdr:row>78</xdr:row>
      <xdr:rowOff>170815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161925</xdr:rowOff>
    </xdr:from>
    <xdr:ext cx="46609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35350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168275</xdr:rowOff>
    </xdr:from>
    <xdr:to>
      <xdr:col>71</xdr:col>
      <xdr:colOff>177800</xdr:colOff>
      <xdr:row>78</xdr:row>
      <xdr:rowOff>70485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198475"/>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54610</xdr:rowOff>
    </xdr:from>
    <xdr:to>
      <xdr:col>72</xdr:col>
      <xdr:colOff>38100</xdr:colOff>
      <xdr:row>78</xdr:row>
      <xdr:rowOff>156210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147320</xdr:rowOff>
    </xdr:from>
    <xdr:ext cx="53086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5965" y="13520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70485</xdr:rowOff>
    </xdr:from>
    <xdr:to>
      <xdr:col>67</xdr:col>
      <xdr:colOff>101600</xdr:colOff>
      <xdr:row>79</xdr:row>
      <xdr:rowOff>635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163195</xdr:rowOff>
    </xdr:from>
    <xdr:ext cx="46609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350" y="135362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114935</xdr:rowOff>
    </xdr:from>
    <xdr:to>
      <xdr:col>85</xdr:col>
      <xdr:colOff>177800</xdr:colOff>
      <xdr:row>77</xdr:row>
      <xdr:rowOff>45085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137795</xdr:rowOff>
    </xdr:from>
    <xdr:ext cx="534670" cy="259080"/>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996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8255</xdr:rowOff>
    </xdr:from>
    <xdr:to>
      <xdr:col>81</xdr:col>
      <xdr:colOff>101600</xdr:colOff>
      <xdr:row>76</xdr:row>
      <xdr:rowOff>109855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126365</xdr:rowOff>
    </xdr:from>
    <xdr:ext cx="53086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3965" y="12813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59055</xdr:rowOff>
    </xdr:from>
    <xdr:to>
      <xdr:col>76</xdr:col>
      <xdr:colOff>165100</xdr:colOff>
      <xdr:row>74</xdr:row>
      <xdr:rowOff>160655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6350</xdr:rowOff>
    </xdr:from>
    <xdr:ext cx="530860" cy="25527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4965" y="12522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117475</xdr:rowOff>
    </xdr:from>
    <xdr:to>
      <xdr:col>72</xdr:col>
      <xdr:colOff>38100</xdr:colOff>
      <xdr:row>77</xdr:row>
      <xdr:rowOff>47625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64135</xdr:rowOff>
    </xdr:from>
    <xdr:ext cx="530860" cy="25527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5965" y="12922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19685</xdr:rowOff>
    </xdr:from>
    <xdr:to>
      <xdr:col>67</xdr:col>
      <xdr:colOff>101600</xdr:colOff>
      <xdr:row>78</xdr:row>
      <xdr:rowOff>121285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137795</xdr:rowOff>
    </xdr:from>
    <xdr:ext cx="530860"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6965" y="13167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1820" cy="25527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182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1820" cy="25527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1820"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109220</xdr:rowOff>
    </xdr:from>
    <xdr:to>
      <xdr:col>85</xdr:col>
      <xdr:colOff>126365</xdr:colOff>
      <xdr:row>98</xdr:row>
      <xdr:rowOff>166370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170180</xdr:rowOff>
    </xdr:from>
    <xdr:ext cx="534670" cy="259080"/>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166370</xdr:rowOff>
    </xdr:from>
    <xdr:to>
      <xdr:col>86</xdr:col>
      <xdr:colOff>25400</xdr:colOff>
      <xdr:row>98</xdr:row>
      <xdr:rowOff>166370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55880</xdr:rowOff>
    </xdr:from>
    <xdr:ext cx="598805" cy="259080"/>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dr:col>85</xdr:col>
      <xdr:colOff>38100</xdr:colOff>
      <xdr:row>89</xdr:row>
      <xdr:rowOff>109220</xdr:rowOff>
    </xdr:from>
    <xdr:to>
      <xdr:col>86</xdr:col>
      <xdr:colOff>25400</xdr:colOff>
      <xdr:row>89</xdr:row>
      <xdr:rowOff>109220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118745</xdr:rowOff>
    </xdr:from>
    <xdr:to>
      <xdr:col>85</xdr:col>
      <xdr:colOff>127000</xdr:colOff>
      <xdr:row>97</xdr:row>
      <xdr:rowOff>133350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7493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116205</xdr:rowOff>
    </xdr:from>
    <xdr:ext cx="534670" cy="259080"/>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137795</xdr:rowOff>
    </xdr:from>
    <xdr:to>
      <xdr:col>85</xdr:col>
      <xdr:colOff>177800</xdr:colOff>
      <xdr:row>98</xdr:row>
      <xdr:rowOff>67945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118745</xdr:rowOff>
    </xdr:from>
    <xdr:to>
      <xdr:col>81</xdr:col>
      <xdr:colOff>50800</xdr:colOff>
      <xdr:row>97</xdr:row>
      <xdr:rowOff>143510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493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146050</xdr:rowOff>
    </xdr:from>
    <xdr:to>
      <xdr:col>81</xdr:col>
      <xdr:colOff>101600</xdr:colOff>
      <xdr:row>98</xdr:row>
      <xdr:rowOff>76200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67310</xdr:rowOff>
    </xdr:from>
    <xdr:ext cx="53086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3965" y="16869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143510</xdr:rowOff>
    </xdr:from>
    <xdr:to>
      <xdr:col>76</xdr:col>
      <xdr:colOff>114300</xdr:colOff>
      <xdr:row>97</xdr:row>
      <xdr:rowOff>150495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774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81915</xdr:rowOff>
    </xdr:from>
    <xdr:ext cx="53086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4965" y="16884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134620</xdr:rowOff>
    </xdr:from>
    <xdr:to>
      <xdr:col>71</xdr:col>
      <xdr:colOff>177800</xdr:colOff>
      <xdr:row>97</xdr:row>
      <xdr:rowOff>150495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7652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165100</xdr:rowOff>
    </xdr:from>
    <xdr:to>
      <xdr:col>72</xdr:col>
      <xdr:colOff>38100</xdr:colOff>
      <xdr:row>98</xdr:row>
      <xdr:rowOff>95250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86360</xdr:rowOff>
    </xdr:from>
    <xdr:ext cx="530860" cy="25527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5965" y="16888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163195</xdr:rowOff>
    </xdr:from>
    <xdr:to>
      <xdr:col>67</xdr:col>
      <xdr:colOff>101600</xdr:colOff>
      <xdr:row>98</xdr:row>
      <xdr:rowOff>93345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84455</xdr:rowOff>
    </xdr:from>
    <xdr:ext cx="53086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6965" y="16886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82550</xdr:rowOff>
    </xdr:from>
    <xdr:to>
      <xdr:col>85</xdr:col>
      <xdr:colOff>177800</xdr:colOff>
      <xdr:row>98</xdr:row>
      <xdr:rowOff>12700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105410</xdr:rowOff>
    </xdr:from>
    <xdr:ext cx="534670" cy="259080"/>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6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67945</xdr:rowOff>
    </xdr:from>
    <xdr:to>
      <xdr:col>81</xdr:col>
      <xdr:colOff>101600</xdr:colOff>
      <xdr:row>97</xdr:row>
      <xdr:rowOff>169545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14605</xdr:rowOff>
    </xdr:from>
    <xdr:ext cx="530860"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3965" y="164738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92075</xdr:rowOff>
    </xdr:from>
    <xdr:to>
      <xdr:col>76</xdr:col>
      <xdr:colOff>165100</xdr:colOff>
      <xdr:row>98</xdr:row>
      <xdr:rowOff>22225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38735</xdr:rowOff>
    </xdr:from>
    <xdr:ext cx="530860"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4965" y="16497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99695</xdr:rowOff>
    </xdr:from>
    <xdr:to>
      <xdr:col>72</xdr:col>
      <xdr:colOff>38100</xdr:colOff>
      <xdr:row>98</xdr:row>
      <xdr:rowOff>29845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46355</xdr:rowOff>
    </xdr:from>
    <xdr:ext cx="530860"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5965" y="16505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83820</xdr:rowOff>
    </xdr:from>
    <xdr:to>
      <xdr:col>67</xdr:col>
      <xdr:colOff>101600</xdr:colOff>
      <xdr:row>98</xdr:row>
      <xdr:rowOff>13970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30480</xdr:rowOff>
    </xdr:from>
    <xdr:ext cx="530860" cy="25527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6965" y="16489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3550" cy="25527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27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27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3175</xdr:rowOff>
    </xdr:from>
    <xdr:to>
      <xdr:col>116</xdr:col>
      <xdr:colOff>62865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67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9555" cy="25908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121285</xdr:rowOff>
    </xdr:from>
    <xdr:ext cx="534670" cy="25527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8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115</xdr:col>
      <xdr:colOff>165100</xdr:colOff>
      <xdr:row>30</xdr:row>
      <xdr:rowOff>3175</xdr:rowOff>
    </xdr:from>
    <xdr:to>
      <xdr:col>116</xdr:col>
      <xdr:colOff>152400</xdr:colOff>
      <xdr:row>30</xdr:row>
      <xdr:rowOff>3175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99060</xdr:rowOff>
    </xdr:from>
    <xdr:ext cx="378460" cy="255270"/>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76200</xdr:rowOff>
    </xdr:from>
    <xdr:to>
      <xdr:col>116</xdr:col>
      <xdr:colOff>114300</xdr:colOff>
      <xdr:row>39</xdr:row>
      <xdr:rowOff>6350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83185</xdr:rowOff>
    </xdr:from>
    <xdr:to>
      <xdr:col>112</xdr:col>
      <xdr:colOff>38100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29845</xdr:rowOff>
    </xdr:from>
    <xdr:ext cx="313690" cy="25527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455" y="637349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76835</xdr:rowOff>
    </xdr:from>
    <xdr:to>
      <xdr:col>107</xdr:col>
      <xdr:colOff>101600</xdr:colOff>
      <xdr:row>39</xdr:row>
      <xdr:rowOff>6985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23495</xdr:rowOff>
    </xdr:from>
    <xdr:ext cx="37846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78105</xdr:rowOff>
    </xdr:from>
    <xdr:to>
      <xdr:col>102</xdr:col>
      <xdr:colOff>165100</xdr:colOff>
      <xdr:row>39</xdr:row>
      <xdr:rowOff>8255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24765</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70" y="6368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20955</xdr:rowOff>
    </xdr:from>
    <xdr:ext cx="378460" cy="25527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70" y="63646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54610</xdr:rowOff>
    </xdr:from>
    <xdr:ext cx="249555" cy="255270"/>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11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3550" cy="25527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640" y="9745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355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640" y="9418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3550" cy="25527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640" y="9093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63550" cy="2584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640" y="8766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88265</xdr:rowOff>
    </xdr:from>
    <xdr:to>
      <xdr:col>116</xdr:col>
      <xdr:colOff>62865</xdr:colOff>
      <xdr:row>59</xdr:row>
      <xdr:rowOff>99060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9555" cy="255270"/>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60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34925</xdr:rowOff>
    </xdr:from>
    <xdr:ext cx="469900" cy="259080"/>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dr:col>115</xdr:col>
      <xdr:colOff>165100</xdr:colOff>
      <xdr:row>50</xdr:row>
      <xdr:rowOff>88265</xdr:rowOff>
    </xdr:from>
    <xdr:to>
      <xdr:col>116</xdr:col>
      <xdr:colOff>152400</xdr:colOff>
      <xdr:row>50</xdr:row>
      <xdr:rowOff>88265</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690" cy="255270"/>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600"/>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141605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158115</xdr:rowOff>
    </xdr:from>
    <xdr:ext cx="313690" cy="25527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455" y="993076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39370</xdr:rowOff>
    </xdr:from>
    <xdr:to>
      <xdr:col>107</xdr:col>
      <xdr:colOff>101600</xdr:colOff>
      <xdr:row>59</xdr:row>
      <xdr:rowOff>140970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157480</xdr:rowOff>
    </xdr:from>
    <xdr:ext cx="313690" cy="25527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455" y="99301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37465</xdr:rowOff>
    </xdr:from>
    <xdr:to>
      <xdr:col>102</xdr:col>
      <xdr:colOff>165100</xdr:colOff>
      <xdr:row>59</xdr:row>
      <xdr:rowOff>139065</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155575</xdr:rowOff>
    </xdr:from>
    <xdr:ext cx="313690" cy="25527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455" y="992822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690" cy="25527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455" y="992822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9555" cy="255270"/>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60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5745" cy="259080"/>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840" y="10256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5745" cy="259080"/>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840" y="10256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5745" cy="259080"/>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840" y="10256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5745" cy="259080"/>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840" y="10256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876千円となっており，前年度歳出決算総額は住民一人当たり885千円で，比較すると9千円の減となっている。主な構成項目である民生費は，住民一人当たり238千円となっている。決算額構成比27.2％を占めるが，主な事業として児童福祉費の施設型給付費及び社会福祉費の障害福祉サービス費が挙げられる。総務費は，住民一人当たり194千円となっている。決算額構成比の22.1％を占めるが，主な事業として南九州畜産獣医学拠点事業が挙げられる。商工費は，住民一人当た</a:t>
          </a:r>
          <a:r>
            <a:rPr lang="ja-JP" altLang="en-US" sz="1100">
              <a:solidFill>
                <a:schemeClr val="dk1"/>
              </a:solidFill>
              <a:effectLst/>
              <a:latin typeface="+mn-lt"/>
              <a:ea typeface="+mn-ea"/>
              <a:cs typeface="+mn-cs"/>
            </a:rPr>
            <a:t>り91</a:t>
          </a:r>
          <a:r>
            <a:rPr lang="ja-JP" altLang="ja-JP" sz="1100">
              <a:solidFill>
                <a:schemeClr val="dk1"/>
              </a:solidFill>
              <a:effectLst/>
              <a:latin typeface="+mn-lt"/>
              <a:ea typeface="+mn-ea"/>
              <a:cs typeface="+mn-cs"/>
            </a:rPr>
            <a:t>千円となっている。決算額構成比の10.4％を占めるが，主な事業として特産品PR推進（ふるさと納税）及び地域商品券発行事業が挙げられる。土木費は住民一人当たり47千円</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教育費は，住民一人当たり50千円となっている。今後も住民サービスの充実を基本とし，事業の取捨選択を徹底し，事業費の減少を目指すこととしている。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需用費等徹底した歳出削減策を行い，財政調整基金残高は前年度と比較して46,331千円の増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高齢化における今後の医療費の増加，水道事業会計，公共下水道事業会計，生活排水処理事業特別会計については，施設老朽化における施設維持補修経費等の増により経営状況が苦しくなることが予想される。不況下での所得低迷や基金残高の減少を考慮したうえで，各会計の健全な財政運営を維持するため，特別会計においても歳入確保や徹底した歳出抑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1.5％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満期一括償還地方債が無いため、現在は満期一括償還地方債の財源としての積立を行っていない。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将来負担比率については，類似団体内の平均を下回っており，主な理由としては，定員適正化計画に基づく人件費削減により，退職手当負担見込額が減少したこと</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鹿児島県曽於市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游ゴシック"/>
              <a:ea typeface="游ゴシック"/>
              <a:cs typeface="+mn-cs"/>
            </a:rPr>
            <a:t>・令和4年度末の基金残高は約106億4千7百万円となっており，前年度から約9千百万円の増加となっている。</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特定目的基金の南九州畜産獣医学拠点事業基金の創設及び令和4年度は新型コロナウイルス感染症の影響で各事業が中止，縮小したことによる財政調整基金への4千6百万円の繰り戻しが主な要因である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・基金の使途の明確化を図るため，各種施策として積極的な活用が見込まれる特定目的基金に積み立てていくことを予定している。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・まちづくり基金　　　：市民の連帯の強化及び地域振興を図る事業</a:t>
          </a:r>
          <a:endParaRPr lang="ja-JP" altLang="ja-JP" sz="1300">
            <a:effectLst/>
          </a:endParaRPr>
        </a:p>
        <a:p>
          <a:r>
            <a:rPr kumimoji="1" lang="ja-JP" altLang="ja-JP" sz="1300">
              <a:solidFill>
                <a:schemeClr val="dk1"/>
              </a:solidFill>
              <a:effectLst/>
              <a:latin typeface="+mn-lt"/>
              <a:ea typeface="+mn-ea"/>
              <a:cs typeface="+mn-cs"/>
            </a:rPr>
            <a:t>・ふるさと開発基金　　：市の整備事業，公共用地取得事業又は地域づくり事業</a:t>
          </a:r>
          <a:endParaRPr lang="ja-JP" altLang="ja-JP" sz="1300">
            <a:effectLst/>
          </a:endParaRPr>
        </a:p>
        <a:p>
          <a:r>
            <a:rPr kumimoji="1" lang="ja-JP" altLang="ja-JP" sz="1300">
              <a:solidFill>
                <a:schemeClr val="dk1"/>
              </a:solidFill>
              <a:effectLst/>
              <a:latin typeface="+mn-lt"/>
              <a:ea typeface="+mn-ea"/>
              <a:cs typeface="+mn-cs"/>
            </a:rPr>
            <a:t>・思いやりふるさと基金：曽於市を応援したいと思う人々による寄附金を財源として，活力あふれるふるさとづくりに関する事業，</a:t>
          </a:r>
          <a:endParaRPr lang="ja-JP" altLang="ja-JP" sz="1300">
            <a:effectLst/>
          </a:endParaRPr>
        </a:p>
        <a:p>
          <a:r>
            <a:rPr kumimoji="1" lang="ja-JP" altLang="ja-JP" sz="1300">
              <a:solidFill>
                <a:schemeClr val="dk1"/>
              </a:solidFill>
              <a:effectLst/>
              <a:latin typeface="+mn-lt"/>
              <a:ea typeface="+mn-ea"/>
              <a:cs typeface="+mn-cs"/>
            </a:rPr>
            <a:t>　　　　　　　　　　　　少子高齢化及び定住対策に関する事業，福祉及び医療に関す事業，教育，文化及びスポーツの振興に関する事業，</a:t>
          </a:r>
          <a:endParaRPr lang="ja-JP" altLang="ja-JP" sz="1300">
            <a:effectLst/>
          </a:endParaRPr>
        </a:p>
        <a:p>
          <a:r>
            <a:rPr kumimoji="1" lang="ja-JP" altLang="ja-JP" sz="1300">
              <a:solidFill>
                <a:schemeClr val="dk1"/>
              </a:solidFill>
              <a:effectLst/>
              <a:latin typeface="+mn-lt"/>
              <a:ea typeface="+mn-ea"/>
              <a:cs typeface="+mn-cs"/>
            </a:rPr>
            <a:t>　　　　　　　　　　　　地場産業の振興に関する事業，環境の整備に関する事業の推進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・南九州畜産獣医学拠点事業基金：今後の施設運営管理のため創設したことで，積立額が1億円増加。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・思いやりふるさと基金：ふるさと納税制度を活用した思いやりふるさと寄附金推進事業を重点的に推進し，寄付金収入の確保を図り，</a:t>
          </a:r>
          <a:endParaRPr lang="ja-JP" altLang="ja-JP" sz="1300">
            <a:effectLst/>
          </a:endParaRPr>
        </a:p>
        <a:p>
          <a:r>
            <a:rPr kumimoji="1" lang="ja-JP" altLang="ja-JP" sz="1300">
              <a:solidFill>
                <a:schemeClr val="dk1"/>
              </a:solidFill>
              <a:effectLst/>
              <a:latin typeface="+mn-lt"/>
              <a:ea typeface="+mn-ea"/>
              <a:cs typeface="+mn-cs"/>
            </a:rPr>
            <a:t>　　　　　　　　　　　　基金へ積み立て，ふるさとづくり事業に活用する。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游ゴシック"/>
              <a:ea typeface="游ゴシック"/>
              <a:cs typeface="+mn-cs"/>
            </a:rPr>
            <a:t>・令和4年度末の基金残高は約30億4千百万円となっており，前年度から約4千6百万円の増加となっている。</a:t>
          </a:r>
          <a:endParaRPr kumimoji="1" lang="en-US" altLang="ja-JP" sz="1300">
            <a:solidFill>
              <a:schemeClr val="dk1"/>
            </a:solidFill>
            <a:effectLst/>
            <a:latin typeface="游ゴシック"/>
            <a:ea typeface="游ゴシック"/>
            <a:cs typeface="+mn-cs"/>
          </a:endParaRPr>
        </a:p>
        <a:p>
          <a:r>
            <a:rPr kumimoji="1" lang="ja-JP" altLang="ja-JP" sz="1300">
              <a:solidFill>
                <a:schemeClr val="dk1"/>
              </a:solidFill>
              <a:effectLst/>
              <a:latin typeface="+mn-lt"/>
              <a:ea typeface="+mn-ea"/>
              <a:cs typeface="+mn-cs"/>
            </a:rPr>
            <a:t>・新型コロナウイルス感染症により各事業が中止，縮小したことによる繰り戻しが要因である。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・今後活用が見込まれる各種事業に対する特定目的基金の積極的な積立てや活用を計画しているため，段階的に減少していく見込み。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・前年度，前々年度と比較して，大幅な増減はなし。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・今後見込まれる大型修繕事業等により地方債の発行額が増え，公債費率が上昇していくことから，地方債の償還及び地方債の適正な管理に</a:t>
          </a:r>
          <a:endParaRPr lang="ja-JP" altLang="ja-JP" sz="1300">
            <a:effectLst/>
          </a:endParaRPr>
        </a:p>
        <a:p>
          <a:r>
            <a:rPr kumimoji="1" lang="ja-JP" altLang="ja-JP" sz="1300">
              <a:solidFill>
                <a:schemeClr val="dk1"/>
              </a:solidFill>
              <a:effectLst/>
              <a:latin typeface="+mn-lt"/>
              <a:ea typeface="+mn-ea"/>
              <a:cs typeface="+mn-cs"/>
            </a:rPr>
            <a:t>　必要な財源を確保し，将来にわたる財政の健全な運営に資するため，活用することとしている。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33,600
33,138
390.14
30,724,110
29,443,108
791,349
12,748,841
26,186,751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当市では，平成29年３月に公共施設等総合管理計画を策定し，公共施設等の保有面積を10年間で16％削減するという目標を掲げ，未利用財産の処分や施設の複合化・統廃合の推進を進めている。</a:t>
          </a:r>
        </a:p>
        <a:p>
          <a:r>
            <a:rPr lang="ja-JP" altLang="en-US" sz="900"/>
            <a:t>有形固定資産減価償却率は，高度経済成長期に整備された資産が多く，徐々に更新時期を迎えつつあることから，類似団体より高い水準にある。当該計画に基づき，老朽化した施設については，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8305" cy="22542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655" y="665861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2885"/>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98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155575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159385</xdr:rowOff>
    </xdr:from>
    <xdr:ext cx="402590" cy="2584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88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155575</xdr:rowOff>
    </xdr:from>
    <xdr:to>
      <xdr:col>23</xdr:col>
      <xdr:colOff>174625</xdr:colOff>
      <xdr:row>33</xdr:row>
      <xdr:rowOff>155575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154940</xdr:rowOff>
    </xdr:from>
    <xdr:ext cx="402590" cy="256540"/>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0412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8255</xdr:rowOff>
    </xdr:from>
    <xdr:ext cx="402590" cy="256540"/>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2328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156845</xdr:rowOff>
    </xdr:from>
    <xdr:to>
      <xdr:col>23</xdr:col>
      <xdr:colOff>136525</xdr:colOff>
      <xdr:row>31</xdr:row>
      <xdr:rowOff>86995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111760</xdr:rowOff>
    </xdr:from>
    <xdr:to>
      <xdr:col>19</xdr:col>
      <xdr:colOff>187325</xdr:colOff>
      <xdr:row>31</xdr:row>
      <xdr:rowOff>41910</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84455</xdr:rowOff>
    </xdr:from>
    <xdr:to>
      <xdr:col>11</xdr:col>
      <xdr:colOff>187325</xdr:colOff>
      <xdr:row>31</xdr:row>
      <xdr:rowOff>14605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81280</xdr:rowOff>
    </xdr:from>
    <xdr:to>
      <xdr:col>7</xdr:col>
      <xdr:colOff>187325</xdr:colOff>
      <xdr:row>31</xdr:row>
      <xdr:rowOff>11430</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48260</xdr:rowOff>
    </xdr:from>
    <xdr:to>
      <xdr:col>23</xdr:col>
      <xdr:colOff>136525</xdr:colOff>
      <xdr:row>31</xdr:row>
      <xdr:rowOff>149860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26670</xdr:rowOff>
    </xdr:from>
    <xdr:ext cx="402590" cy="259080"/>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1131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37465</xdr:rowOff>
    </xdr:from>
    <xdr:to>
      <xdr:col>19</xdr:col>
      <xdr:colOff>187325</xdr:colOff>
      <xdr:row>31</xdr:row>
      <xdr:rowOff>139065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88265</xdr:rowOff>
    </xdr:from>
    <xdr:to>
      <xdr:col>23</xdr:col>
      <xdr:colOff>85725</xdr:colOff>
      <xdr:row>31</xdr:row>
      <xdr:rowOff>99060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174740"/>
          <a:ext cx="711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6985</xdr:rowOff>
    </xdr:from>
    <xdr:to>
      <xdr:col>15</xdr:col>
      <xdr:colOff>187325</xdr:colOff>
      <xdr:row>31</xdr:row>
      <xdr:rowOff>109220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0934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57785</xdr:rowOff>
    </xdr:from>
    <xdr:to>
      <xdr:col>19</xdr:col>
      <xdr:colOff>136525</xdr:colOff>
      <xdr:row>31</xdr:row>
      <xdr:rowOff>88265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4426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160020</xdr:rowOff>
    </xdr:from>
    <xdr:to>
      <xdr:col>11</xdr:col>
      <xdr:colOff>187325</xdr:colOff>
      <xdr:row>31</xdr:row>
      <xdr:rowOff>90170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39370</xdr:rowOff>
    </xdr:from>
    <xdr:to>
      <xdr:col>15</xdr:col>
      <xdr:colOff>136525</xdr:colOff>
      <xdr:row>31</xdr:row>
      <xdr:rowOff>57785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12584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136525</xdr:rowOff>
    </xdr:from>
    <xdr:to>
      <xdr:col>7</xdr:col>
      <xdr:colOff>187325</xdr:colOff>
      <xdr:row>31</xdr:row>
      <xdr:rowOff>66675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15875</xdr:rowOff>
    </xdr:from>
    <xdr:to>
      <xdr:col>11</xdr:col>
      <xdr:colOff>136525</xdr:colOff>
      <xdr:row>31</xdr:row>
      <xdr:rowOff>39370</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10235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58420</xdr:rowOff>
    </xdr:from>
    <xdr:ext cx="402590" cy="259080"/>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35" y="5801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43815</xdr:rowOff>
    </xdr:from>
    <xdr:ext cx="402590" cy="256540"/>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35" y="57873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31115</xdr:rowOff>
    </xdr:from>
    <xdr:ext cx="402590" cy="256540"/>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35" y="5774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27940</xdr:rowOff>
    </xdr:from>
    <xdr:ext cx="402590" cy="259080"/>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35" y="5771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130175</xdr:rowOff>
    </xdr:from>
    <xdr:ext cx="402590" cy="259080"/>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35" y="6216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99695</xdr:rowOff>
    </xdr:from>
    <xdr:ext cx="402590" cy="256540"/>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35" y="6186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81280</xdr:rowOff>
    </xdr:from>
    <xdr:ext cx="402590" cy="259080"/>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35" y="6167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58420</xdr:rowOff>
    </xdr:from>
    <xdr:ext cx="402590" cy="259080"/>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35" y="6144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[ 362.1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債務償還比率について，類似団体内平均値を下回っている。主な理由としては，過去からの起債抑制計画及び繰上償還による公債費の削減によるものである。しかし，今後は長期計画により予定されている大型事業や施設等の老朽化等により，新規発行債が増加傾向にあることから，将来負担比率の数値は増加していくと考えられる。地方債依存型の事業の見直しや緊急度・ニーズ等を的確に把握した事業の選択により市債発行を抑制するとともに，交付税算入率の高い有利な市債の発行に努める。</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6350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10160</xdr:rowOff>
    </xdr:from>
    <xdr:ext cx="558165" cy="259080"/>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1098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6350</xdr:rowOff>
    </xdr:from>
    <xdr:to>
      <xdr:col>76</xdr:col>
      <xdr:colOff>111125</xdr:colOff>
      <xdr:row>34</xdr:row>
      <xdr:rowOff>6350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161925</xdr:rowOff>
    </xdr:from>
    <xdr:ext cx="467360" cy="259080"/>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90550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12065</xdr:rowOff>
    </xdr:from>
    <xdr:to>
      <xdr:col>76</xdr:col>
      <xdr:colOff>73025</xdr:colOff>
      <xdr:row>30</xdr:row>
      <xdr:rowOff>113665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146685</xdr:rowOff>
    </xdr:from>
    <xdr:to>
      <xdr:col>72</xdr:col>
      <xdr:colOff>123825</xdr:colOff>
      <xdr:row>30</xdr:row>
      <xdr:rowOff>76835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147955</xdr:rowOff>
    </xdr:from>
    <xdr:to>
      <xdr:col>68</xdr:col>
      <xdr:colOff>123825</xdr:colOff>
      <xdr:row>31</xdr:row>
      <xdr:rowOff>78105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34290</xdr:rowOff>
    </xdr:from>
    <xdr:to>
      <xdr:col>64</xdr:col>
      <xdr:colOff>123825</xdr:colOff>
      <xdr:row>31</xdr:row>
      <xdr:rowOff>135890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7620</xdr:rowOff>
    </xdr:from>
    <xdr:to>
      <xdr:col>60</xdr:col>
      <xdr:colOff>123825</xdr:colOff>
      <xdr:row>31</xdr:row>
      <xdr:rowOff>109220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124460</xdr:rowOff>
    </xdr:from>
    <xdr:to>
      <xdr:col>76</xdr:col>
      <xdr:colOff>73025</xdr:colOff>
      <xdr:row>29</xdr:row>
      <xdr:rowOff>54610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147320</xdr:rowOff>
    </xdr:from>
    <xdr:ext cx="467360" cy="259080"/>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547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73025</xdr:rowOff>
    </xdr:from>
    <xdr:to>
      <xdr:col>72</xdr:col>
      <xdr:colOff>123825</xdr:colOff>
      <xdr:row>29</xdr:row>
      <xdr:rowOff>3175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123825</xdr:rowOff>
    </xdr:from>
    <xdr:to>
      <xdr:col>76</xdr:col>
      <xdr:colOff>22225</xdr:colOff>
      <xdr:row>29</xdr:row>
      <xdr:rowOff>3810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695950"/>
          <a:ext cx="711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124460</xdr:rowOff>
    </xdr:from>
    <xdr:to>
      <xdr:col>68</xdr:col>
      <xdr:colOff>123825</xdr:colOff>
      <xdr:row>29</xdr:row>
      <xdr:rowOff>54610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123825</xdr:rowOff>
    </xdr:from>
    <xdr:to>
      <xdr:col>72</xdr:col>
      <xdr:colOff>73025</xdr:colOff>
      <xdr:row>29</xdr:row>
      <xdr:rowOff>3810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695950"/>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12700</xdr:rowOff>
    </xdr:from>
    <xdr:to>
      <xdr:col>64</xdr:col>
      <xdr:colOff>123825</xdr:colOff>
      <xdr:row>29</xdr:row>
      <xdr:rowOff>114300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3810</xdr:rowOff>
    </xdr:from>
    <xdr:to>
      <xdr:col>68</xdr:col>
      <xdr:colOff>73025</xdr:colOff>
      <xdr:row>29</xdr:row>
      <xdr:rowOff>63500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747385"/>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170815</xdr:rowOff>
    </xdr:from>
    <xdr:to>
      <xdr:col>60</xdr:col>
      <xdr:colOff>123825</xdr:colOff>
      <xdr:row>29</xdr:row>
      <xdr:rowOff>100965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50165</xdr:rowOff>
    </xdr:from>
    <xdr:to>
      <xdr:col>64</xdr:col>
      <xdr:colOff>73025</xdr:colOff>
      <xdr:row>29</xdr:row>
      <xdr:rowOff>63500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79374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67945</xdr:rowOff>
    </xdr:from>
    <xdr:ext cx="467360" cy="2584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650" y="59829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69215</xdr:rowOff>
    </xdr:from>
    <xdr:ext cx="467360" cy="259080"/>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350" y="6155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127000</xdr:rowOff>
    </xdr:from>
    <xdr:ext cx="467360" cy="259080"/>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350" y="6213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100330</xdr:rowOff>
    </xdr:from>
    <xdr:ext cx="467360" cy="256540"/>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350" y="6186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19685</xdr:rowOff>
    </xdr:from>
    <xdr:ext cx="467360" cy="256540"/>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650" y="5420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71120</xdr:rowOff>
    </xdr:from>
    <xdr:ext cx="467360" cy="259080"/>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350" y="54717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130810</xdr:rowOff>
    </xdr:from>
    <xdr:ext cx="467360" cy="259080"/>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350" y="5531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117475</xdr:rowOff>
    </xdr:from>
    <xdr:ext cx="467360" cy="259080"/>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350" y="551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33,600
33,138
390.14
30,724,110
29,443,108
791,349
12,748,841
26,186,751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143510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89535</xdr:rowOff>
    </xdr:from>
    <xdr:ext cx="405130" cy="25654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5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143510</xdr:rowOff>
    </xdr:from>
    <xdr:to>
      <xdr:col>24</xdr:col>
      <xdr:colOff>152400</xdr:colOff>
      <xdr:row>33</xdr:row>
      <xdr:rowOff>143510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67310</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93345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0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38</xdr:row>
      <xdr:rowOff>166370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503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50165</xdr:rowOff>
    </xdr:from>
    <xdr:to>
      <xdr:col>15</xdr:col>
      <xdr:colOff>101600</xdr:colOff>
      <xdr:row>38</xdr:row>
      <xdr:rowOff>151765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135255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160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100965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79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455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126365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80645</xdr:rowOff>
    </xdr:from>
    <xdr:ext cx="402590" cy="259080"/>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35" y="625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59690</xdr:rowOff>
    </xdr:from>
    <xdr:ext cx="402590" cy="259080"/>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35" y="6231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52070</xdr:rowOff>
    </xdr:from>
    <xdr:ext cx="402590" cy="256540"/>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35" y="6224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6350</xdr:rowOff>
    </xdr:from>
    <xdr:ext cx="405130" cy="256540"/>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35" y="6692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143510</xdr:rowOff>
    </xdr:from>
    <xdr:ext cx="402590" cy="256540"/>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35" y="6658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106680</xdr:rowOff>
    </xdr:from>
    <xdr:ext cx="402590" cy="25908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35" y="6621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72390</xdr:rowOff>
    </xdr:from>
    <xdr:ext cx="402590" cy="259080"/>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35" y="6587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820"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3090" cy="2590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3090"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129540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6540"/>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156210</xdr:rowOff>
    </xdr:from>
    <xdr:ext cx="598805" cy="256540"/>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711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142240</xdr:rowOff>
    </xdr:from>
    <xdr:ext cx="534670" cy="259080"/>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28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163830</xdr:rowOff>
    </xdr:from>
    <xdr:to>
      <xdr:col>55</xdr:col>
      <xdr:colOff>50800</xdr:colOff>
      <xdr:row>40</xdr:row>
      <xdr:rowOff>93980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170180</xdr:rowOff>
    </xdr:from>
    <xdr:to>
      <xdr:col>50</xdr:col>
      <xdr:colOff>165100</xdr:colOff>
      <xdr:row>40</xdr:row>
      <xdr:rowOff>100330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14605</xdr:rowOff>
    </xdr:from>
    <xdr:to>
      <xdr:col>46</xdr:col>
      <xdr:colOff>38100</xdr:colOff>
      <xdr:row>40</xdr:row>
      <xdr:rowOff>116205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19050</xdr:rowOff>
    </xdr:from>
    <xdr:to>
      <xdr:col>41</xdr:col>
      <xdr:colOff>101600</xdr:colOff>
      <xdr:row>40</xdr:row>
      <xdr:rowOff>120650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26035</xdr:rowOff>
    </xdr:from>
    <xdr:to>
      <xdr:col>36</xdr:col>
      <xdr:colOff>165100</xdr:colOff>
      <xdr:row>40</xdr:row>
      <xdr:rowOff>127635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155575</xdr:rowOff>
    </xdr:from>
    <xdr:to>
      <xdr:col>55</xdr:col>
      <xdr:colOff>50800</xdr:colOff>
      <xdr:row>38</xdr:row>
      <xdr:rowOff>86360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6985</xdr:rowOff>
    </xdr:from>
    <xdr:ext cx="534670" cy="256540"/>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3506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78105</xdr:rowOff>
    </xdr:from>
    <xdr:to>
      <xdr:col>50</xdr:col>
      <xdr:colOff>165100</xdr:colOff>
      <xdr:row>40</xdr:row>
      <xdr:rowOff>8255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34925</xdr:rowOff>
    </xdr:from>
    <xdr:to>
      <xdr:col>55</xdr:col>
      <xdr:colOff>0</xdr:colOff>
      <xdr:row>39</xdr:row>
      <xdr:rowOff>128905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550025"/>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86360</xdr:rowOff>
    </xdr:from>
    <xdr:to>
      <xdr:col>46</xdr:col>
      <xdr:colOff>38100</xdr:colOff>
      <xdr:row>40</xdr:row>
      <xdr:rowOff>15875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128905</xdr:rowOff>
    </xdr:from>
    <xdr:to>
      <xdr:col>50</xdr:col>
      <xdr:colOff>114300</xdr:colOff>
      <xdr:row>39</xdr:row>
      <xdr:rowOff>136525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154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92075</xdr:rowOff>
    </xdr:from>
    <xdr:to>
      <xdr:col>41</xdr:col>
      <xdr:colOff>101600</xdr:colOff>
      <xdr:row>40</xdr:row>
      <xdr:rowOff>22225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136525</xdr:rowOff>
    </xdr:from>
    <xdr:to>
      <xdr:col>45</xdr:col>
      <xdr:colOff>177800</xdr:colOff>
      <xdr:row>39</xdr:row>
      <xdr:rowOff>143510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230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98425</xdr:rowOff>
    </xdr:from>
    <xdr:to>
      <xdr:col>36</xdr:col>
      <xdr:colOff>165100</xdr:colOff>
      <xdr:row>40</xdr:row>
      <xdr:rowOff>29210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143510</xdr:rowOff>
    </xdr:from>
    <xdr:to>
      <xdr:col>41</xdr:col>
      <xdr:colOff>50800</xdr:colOff>
      <xdr:row>39</xdr:row>
      <xdr:rowOff>149225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300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91440</xdr:rowOff>
    </xdr:from>
    <xdr:ext cx="534670" cy="259080"/>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265" y="694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107315</xdr:rowOff>
    </xdr:from>
    <xdr:ext cx="532130" cy="259080"/>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2965" y="69653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111760</xdr:rowOff>
    </xdr:from>
    <xdr:ext cx="532130" cy="256540"/>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3965" y="69697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118745</xdr:rowOff>
    </xdr:from>
    <xdr:ext cx="532130" cy="259080"/>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4965" y="6976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24765</xdr:rowOff>
    </xdr:from>
    <xdr:ext cx="534670" cy="259080"/>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265"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32385</xdr:rowOff>
    </xdr:from>
    <xdr:ext cx="532130" cy="256540"/>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2965" y="65474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37.132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38735</xdr:rowOff>
    </xdr:from>
    <xdr:ext cx="532130" cy="259080"/>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3965" y="6553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45085</xdr:rowOff>
    </xdr:from>
    <xdr:ext cx="532130" cy="2584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4965" y="65601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19685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23495</xdr:rowOff>
    </xdr:from>
    <xdr:ext cx="405130" cy="259080"/>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19685</xdr:rowOff>
    </xdr:from>
    <xdr:to>
      <xdr:col>24</xdr:col>
      <xdr:colOff>152400</xdr:colOff>
      <xdr:row>64</xdr:row>
      <xdr:rowOff>19685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72390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22860</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09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171450</xdr:rowOff>
    </xdr:from>
    <xdr:to>
      <xdr:col>24</xdr:col>
      <xdr:colOff>114300</xdr:colOff>
      <xdr:row>61</xdr:row>
      <xdr:rowOff>101600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148590</xdr:rowOff>
    </xdr:from>
    <xdr:to>
      <xdr:col>20</xdr:col>
      <xdr:colOff>38100</xdr:colOff>
      <xdr:row>61</xdr:row>
      <xdr:rowOff>78740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118745</xdr:rowOff>
    </xdr:from>
    <xdr:to>
      <xdr:col>15</xdr:col>
      <xdr:colOff>101600</xdr:colOff>
      <xdr:row>61</xdr:row>
      <xdr:rowOff>48895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81280</xdr:rowOff>
    </xdr:from>
    <xdr:to>
      <xdr:col>24</xdr:col>
      <xdr:colOff>114300</xdr:colOff>
      <xdr:row>62</xdr:row>
      <xdr:rowOff>11430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59690</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112395</xdr:rowOff>
    </xdr:from>
    <xdr:to>
      <xdr:col>24</xdr:col>
      <xdr:colOff>63500</xdr:colOff>
      <xdr:row>61</xdr:row>
      <xdr:rowOff>132080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5708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112395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5517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20955</xdr:rowOff>
    </xdr:from>
    <xdr:to>
      <xdr:col>10</xdr:col>
      <xdr:colOff>165100</xdr:colOff>
      <xdr:row>61</xdr:row>
      <xdr:rowOff>122555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71755</xdr:rowOff>
    </xdr:from>
    <xdr:to>
      <xdr:col>15</xdr:col>
      <xdr:colOff>50800</xdr:colOff>
      <xdr:row>61</xdr:row>
      <xdr:rowOff>93345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5302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168275</xdr:rowOff>
    </xdr:from>
    <xdr:to>
      <xdr:col>6</xdr:col>
      <xdr:colOff>38100</xdr:colOff>
      <xdr:row>61</xdr:row>
      <xdr:rowOff>98425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47625</xdr:rowOff>
    </xdr:from>
    <xdr:to>
      <xdr:col>10</xdr:col>
      <xdr:colOff>114300</xdr:colOff>
      <xdr:row>61</xdr:row>
      <xdr:rowOff>71755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5060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95250</xdr:rowOff>
    </xdr:from>
    <xdr:ext cx="405130" cy="259080"/>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35" y="1021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65405</xdr:rowOff>
    </xdr:from>
    <xdr:ext cx="402590" cy="256540"/>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35" y="10180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57785</xdr:rowOff>
    </xdr:from>
    <xdr:ext cx="402590" cy="259080"/>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35" y="10173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44450</xdr:rowOff>
    </xdr:from>
    <xdr:ext cx="402590" cy="259080"/>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35" y="10160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154940</xdr:rowOff>
    </xdr:from>
    <xdr:ext cx="405130" cy="256540"/>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35" y="10613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135255</xdr:rowOff>
    </xdr:from>
    <xdr:ext cx="402590" cy="256540"/>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35" y="10593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113665</xdr:rowOff>
    </xdr:from>
    <xdr:ext cx="402590" cy="2584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35" y="105721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89535</xdr:rowOff>
    </xdr:from>
    <xdr:ext cx="402590" cy="256540"/>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35" y="105479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260" cy="25654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260" cy="259080"/>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64</xdr:row>
      <xdr:rowOff>67945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83820</xdr:rowOff>
    </xdr:from>
    <xdr:ext cx="690245" cy="259080"/>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92710</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51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69850</xdr:rowOff>
    </xdr:from>
    <xdr:to>
      <xdr:col>55</xdr:col>
      <xdr:colOff>50800</xdr:colOff>
      <xdr:row>62</xdr:row>
      <xdr:rowOff>171450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91440</xdr:rowOff>
    </xdr:from>
    <xdr:to>
      <xdr:col>46</xdr:col>
      <xdr:colOff>38100</xdr:colOff>
      <xdr:row>63</xdr:row>
      <xdr:rowOff>21590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90805</xdr:rowOff>
    </xdr:from>
    <xdr:to>
      <xdr:col>41</xdr:col>
      <xdr:colOff>101600</xdr:colOff>
      <xdr:row>63</xdr:row>
      <xdr:rowOff>20955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93980</xdr:rowOff>
    </xdr:from>
    <xdr:to>
      <xdr:col>36</xdr:col>
      <xdr:colOff>165100</xdr:colOff>
      <xdr:row>63</xdr:row>
      <xdr:rowOff>24130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92075</xdr:rowOff>
    </xdr:from>
    <xdr:to>
      <xdr:col>55</xdr:col>
      <xdr:colOff>50800</xdr:colOff>
      <xdr:row>63</xdr:row>
      <xdr:rowOff>22225</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70485</xdr:rowOff>
    </xdr:from>
    <xdr:ext cx="598805" cy="259080"/>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0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362,374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97790</xdr:rowOff>
    </xdr:from>
    <xdr:to>
      <xdr:col>50</xdr:col>
      <xdr:colOff>165100</xdr:colOff>
      <xdr:row>63</xdr:row>
      <xdr:rowOff>27305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143510</xdr:rowOff>
    </xdr:from>
    <xdr:to>
      <xdr:col>55</xdr:col>
      <xdr:colOff>0</xdr:colOff>
      <xdr:row>62</xdr:row>
      <xdr:rowOff>147955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7734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104775</xdr:rowOff>
    </xdr:from>
    <xdr:to>
      <xdr:col>46</xdr:col>
      <xdr:colOff>38100</xdr:colOff>
      <xdr:row>63</xdr:row>
      <xdr:rowOff>34925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147955</xdr:rowOff>
    </xdr:from>
    <xdr:to>
      <xdr:col>50</xdr:col>
      <xdr:colOff>114300</xdr:colOff>
      <xdr:row>62</xdr:row>
      <xdr:rowOff>155575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7778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110490</xdr:rowOff>
    </xdr:from>
    <xdr:to>
      <xdr:col>41</xdr:col>
      <xdr:colOff>101600</xdr:colOff>
      <xdr:row>63</xdr:row>
      <xdr:rowOff>40640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155575</xdr:rowOff>
    </xdr:from>
    <xdr:to>
      <xdr:col>45</xdr:col>
      <xdr:colOff>177800</xdr:colOff>
      <xdr:row>62</xdr:row>
      <xdr:rowOff>161290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7854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114935</xdr:rowOff>
    </xdr:from>
    <xdr:to>
      <xdr:col>36</xdr:col>
      <xdr:colOff>165100</xdr:colOff>
      <xdr:row>63</xdr:row>
      <xdr:rowOff>45085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161290</xdr:rowOff>
    </xdr:from>
    <xdr:to>
      <xdr:col>41</xdr:col>
      <xdr:colOff>50800</xdr:colOff>
      <xdr:row>62</xdr:row>
      <xdr:rowOff>166370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7911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25400</xdr:rowOff>
    </xdr:from>
    <xdr:ext cx="596265" cy="259080"/>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6880" y="104838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38100</xdr:rowOff>
    </xdr:from>
    <xdr:ext cx="596265" cy="259080"/>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580" y="104965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37465</xdr:rowOff>
    </xdr:from>
    <xdr:ext cx="596265" cy="259080"/>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580" y="10495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40640</xdr:rowOff>
    </xdr:from>
    <xdr:ext cx="596265" cy="256540"/>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580" y="10499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18415</xdr:rowOff>
    </xdr:from>
    <xdr:ext cx="596265" cy="256540"/>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6880" y="108197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26035</xdr:rowOff>
    </xdr:from>
    <xdr:ext cx="596265" cy="259080"/>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580" y="108273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31750</xdr:rowOff>
    </xdr:from>
    <xdr:ext cx="596265" cy="256540"/>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580" y="108331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36195</xdr:rowOff>
    </xdr:from>
    <xdr:ext cx="596265" cy="259080"/>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580" y="108375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40640</xdr:rowOff>
    </xdr:from>
    <xdr:ext cx="405130" cy="256540"/>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42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160020</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18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10160</xdr:rowOff>
    </xdr:from>
    <xdr:to>
      <xdr:col>24</xdr:col>
      <xdr:colOff>114300</xdr:colOff>
      <xdr:row>83</xdr:row>
      <xdr:rowOff>111760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105410</xdr:rowOff>
    </xdr:from>
    <xdr:to>
      <xdr:col>6</xdr:col>
      <xdr:colOff>38100</xdr:colOff>
      <xdr:row>83</xdr:row>
      <xdr:rowOff>35560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107315</xdr:rowOff>
    </xdr:from>
    <xdr:to>
      <xdr:col>24</xdr:col>
      <xdr:colOff>114300</xdr:colOff>
      <xdr:row>83</xdr:row>
      <xdr:rowOff>37465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130175</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017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10160</xdr:rowOff>
    </xdr:from>
    <xdr:to>
      <xdr:col>20</xdr:col>
      <xdr:colOff>38100</xdr:colOff>
      <xdr:row>83</xdr:row>
      <xdr:rowOff>111760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158115</xdr:rowOff>
    </xdr:from>
    <xdr:to>
      <xdr:col>24</xdr:col>
      <xdr:colOff>63500</xdr:colOff>
      <xdr:row>83</xdr:row>
      <xdr:rowOff>60960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3797300" y="1421701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78740</xdr:rowOff>
    </xdr:from>
    <xdr:to>
      <xdr:col>15</xdr:col>
      <xdr:colOff>101600</xdr:colOff>
      <xdr:row>83</xdr:row>
      <xdr:rowOff>8890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129540</xdr:rowOff>
    </xdr:from>
    <xdr:to>
      <xdr:col>19</xdr:col>
      <xdr:colOff>177800</xdr:colOff>
      <xdr:row>83</xdr:row>
      <xdr:rowOff>60960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18844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153035</xdr:rowOff>
    </xdr:from>
    <xdr:to>
      <xdr:col>10</xdr:col>
      <xdr:colOff>165100</xdr:colOff>
      <xdr:row>83</xdr:row>
      <xdr:rowOff>83185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129540</xdr:rowOff>
    </xdr:from>
    <xdr:to>
      <xdr:col>15</xdr:col>
      <xdr:colOff>50800</xdr:colOff>
      <xdr:row>83</xdr:row>
      <xdr:rowOff>32385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019300" y="1418844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32385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230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93980</xdr:rowOff>
    </xdr:from>
    <xdr:ext cx="405130" cy="259080"/>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35" y="1398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63500</xdr:rowOff>
    </xdr:from>
    <xdr:ext cx="402590" cy="256540"/>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35" y="14293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74930</xdr:rowOff>
    </xdr:from>
    <xdr:ext cx="402590" cy="256540"/>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35" y="13962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52070</xdr:rowOff>
    </xdr:from>
    <xdr:ext cx="402590" cy="256540"/>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35" y="13939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102870</xdr:rowOff>
    </xdr:from>
    <xdr:ext cx="405130" cy="259080"/>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35" y="1433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25400</xdr:rowOff>
    </xdr:from>
    <xdr:ext cx="402590" cy="259080"/>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35" y="13912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74930</xdr:rowOff>
    </xdr:from>
    <xdr:ext cx="402590" cy="256540"/>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35" y="14305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41910</xdr:rowOff>
    </xdr:from>
    <xdr:ext cx="402590" cy="256540"/>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35" y="142722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46355</xdr:rowOff>
    </xdr:from>
    <xdr:to>
      <xdr:col>54</xdr:col>
      <xdr:colOff>189865</xdr:colOff>
      <xdr:row>86</xdr:row>
      <xdr:rowOff>34290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164465</xdr:rowOff>
    </xdr:from>
    <xdr:ext cx="534670" cy="259080"/>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46355</xdr:rowOff>
    </xdr:from>
    <xdr:to>
      <xdr:col>55</xdr:col>
      <xdr:colOff>88900</xdr:colOff>
      <xdr:row>79</xdr:row>
      <xdr:rowOff>46355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78740</xdr:rowOff>
    </xdr:from>
    <xdr:ext cx="469900" cy="259080"/>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102235</xdr:rowOff>
    </xdr:from>
    <xdr:to>
      <xdr:col>46</xdr:col>
      <xdr:colOff>38100</xdr:colOff>
      <xdr:row>86</xdr:row>
      <xdr:rowOff>32385</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100330</xdr:rowOff>
    </xdr:from>
    <xdr:to>
      <xdr:col>41</xdr:col>
      <xdr:colOff>101600</xdr:colOff>
      <xdr:row>86</xdr:row>
      <xdr:rowOff>30480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11430</xdr:rowOff>
    </xdr:from>
    <xdr:ext cx="469900" cy="259080"/>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41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34290</xdr:rowOff>
    </xdr:from>
    <xdr:to>
      <xdr:col>50</xdr:col>
      <xdr:colOff>165100</xdr:colOff>
      <xdr:row>85</xdr:row>
      <xdr:rowOff>135890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85090</xdr:rowOff>
    </xdr:from>
    <xdr:to>
      <xdr:col>55</xdr:col>
      <xdr:colOff>0</xdr:colOff>
      <xdr:row>85</xdr:row>
      <xdr:rowOff>102870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9639300" y="146583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55245</xdr:rowOff>
    </xdr:from>
    <xdr:to>
      <xdr:col>46</xdr:col>
      <xdr:colOff>38100</xdr:colOff>
      <xdr:row>85</xdr:row>
      <xdr:rowOff>156845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85090</xdr:rowOff>
    </xdr:from>
    <xdr:to>
      <xdr:col>50</xdr:col>
      <xdr:colOff>114300</xdr:colOff>
      <xdr:row>85</xdr:row>
      <xdr:rowOff>106045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6583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52705</xdr:rowOff>
    </xdr:from>
    <xdr:to>
      <xdr:col>41</xdr:col>
      <xdr:colOff>101600</xdr:colOff>
      <xdr:row>85</xdr:row>
      <xdr:rowOff>154940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103505</xdr:rowOff>
    </xdr:from>
    <xdr:to>
      <xdr:col>45</xdr:col>
      <xdr:colOff>177800</xdr:colOff>
      <xdr:row>85</xdr:row>
      <xdr:rowOff>106045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861300" y="146767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55245</xdr:rowOff>
    </xdr:from>
    <xdr:to>
      <xdr:col>36</xdr:col>
      <xdr:colOff>165100</xdr:colOff>
      <xdr:row>85</xdr:row>
      <xdr:rowOff>156845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103505</xdr:rowOff>
    </xdr:from>
    <xdr:to>
      <xdr:col>41</xdr:col>
      <xdr:colOff>50800</xdr:colOff>
      <xdr:row>85</xdr:row>
      <xdr:rowOff>106045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6767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21590</xdr:rowOff>
    </xdr:from>
    <xdr:ext cx="469900" cy="259080"/>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65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23495</xdr:rowOff>
    </xdr:from>
    <xdr:ext cx="467360" cy="259080"/>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350" y="14768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21590</xdr:rowOff>
    </xdr:from>
    <xdr:ext cx="467360" cy="259080"/>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350" y="14766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22860</xdr:rowOff>
    </xdr:from>
    <xdr:ext cx="467360" cy="259080"/>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350" y="14767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152400</xdr:rowOff>
    </xdr:from>
    <xdr:ext cx="469900" cy="259080"/>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650" y="1438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1905</xdr:rowOff>
    </xdr:from>
    <xdr:ext cx="467360" cy="259080"/>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350" y="14403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170815</xdr:rowOff>
    </xdr:from>
    <xdr:ext cx="467360" cy="2584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350" y="144011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1905</xdr:rowOff>
    </xdr:from>
    <xdr:ext cx="467360" cy="259080"/>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350" y="14403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92710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6540"/>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6357600" y="55073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40640</xdr:rowOff>
    </xdr:from>
    <xdr:ext cx="405130" cy="256540"/>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6357600" y="63842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19050</xdr:rowOff>
    </xdr:from>
    <xdr:to>
      <xdr:col>67</xdr:col>
      <xdr:colOff>101600</xdr:colOff>
      <xdr:row>38</xdr:row>
      <xdr:rowOff>120650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26670</xdr:rowOff>
    </xdr:from>
    <xdr:ext cx="405130" cy="259080"/>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6884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41</xdr:row>
      <xdr:rowOff>7620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5481300" y="69570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107315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686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56515</xdr:rowOff>
    </xdr:from>
    <xdr:to>
      <xdr:col>81</xdr:col>
      <xdr:colOff>50800</xdr:colOff>
      <xdr:row>41</xdr:row>
      <xdr:rowOff>7620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592300" y="691451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157480</xdr:rowOff>
    </xdr:from>
    <xdr:to>
      <xdr:col>72</xdr:col>
      <xdr:colOff>38100</xdr:colOff>
      <xdr:row>40</xdr:row>
      <xdr:rowOff>87630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36830</xdr:rowOff>
    </xdr:from>
    <xdr:to>
      <xdr:col>76</xdr:col>
      <xdr:colOff>114300</xdr:colOff>
      <xdr:row>40</xdr:row>
      <xdr:rowOff>56515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68948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27305</xdr:rowOff>
    </xdr:from>
    <xdr:to>
      <xdr:col>67</xdr:col>
      <xdr:colOff>101600</xdr:colOff>
      <xdr:row>40</xdr:row>
      <xdr:rowOff>128905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36830</xdr:rowOff>
    </xdr:from>
    <xdr:to>
      <xdr:col>71</xdr:col>
      <xdr:colOff>177800</xdr:colOff>
      <xdr:row>40</xdr:row>
      <xdr:rowOff>78105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2814300" y="68948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122555</xdr:rowOff>
    </xdr:from>
    <xdr:ext cx="405130" cy="256540"/>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5266035" y="62947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168275</xdr:rowOff>
    </xdr:from>
    <xdr:ext cx="402590" cy="256540"/>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4389735" y="63404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164465</xdr:rowOff>
    </xdr:from>
    <xdr:ext cx="402590" cy="259080"/>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500735" y="6336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137160</xdr:rowOff>
    </xdr:from>
    <xdr:ext cx="402590" cy="259080"/>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35" y="6309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49530</xdr:rowOff>
    </xdr:from>
    <xdr:ext cx="405130" cy="259080"/>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35" y="707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98425</xdr:rowOff>
    </xdr:from>
    <xdr:ext cx="402590" cy="256540"/>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35" y="6956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78740</xdr:rowOff>
    </xdr:from>
    <xdr:ext cx="402590" cy="259080"/>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35" y="6936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120650</xdr:rowOff>
    </xdr:from>
    <xdr:ext cx="402590" cy="256540"/>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35" y="6978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128905</xdr:rowOff>
    </xdr:from>
    <xdr:to>
      <xdr:col>116</xdr:col>
      <xdr:colOff>62865</xdr:colOff>
      <xdr:row>41</xdr:row>
      <xdr:rowOff>117475</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6540"/>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22199600" y="71507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75565</xdr:rowOff>
    </xdr:from>
    <xdr:ext cx="469900" cy="256540"/>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22199600" y="5561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128905</xdr:rowOff>
    </xdr:from>
    <xdr:to>
      <xdr:col>116</xdr:col>
      <xdr:colOff>152400</xdr:colOff>
      <xdr:row>33</xdr:row>
      <xdr:rowOff>128905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5080</xdr:rowOff>
    </xdr:from>
    <xdr:ext cx="469900" cy="259080"/>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221996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0</xdr:rowOff>
    </xdr:from>
    <xdr:to>
      <xdr:col>107</xdr:col>
      <xdr:colOff>101600</xdr:colOff>
      <xdr:row>39</xdr:row>
      <xdr:rowOff>101600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xdr:rowOff>
    </xdr:from>
    <xdr:to>
      <xdr:col>102</xdr:col>
      <xdr:colOff>165100</xdr:colOff>
      <xdr:row>39</xdr:row>
      <xdr:rowOff>113030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6985</xdr:rowOff>
    </xdr:from>
    <xdr:to>
      <xdr:col>98</xdr:col>
      <xdr:colOff>38100</xdr:colOff>
      <xdr:row>39</xdr:row>
      <xdr:rowOff>109220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100965</xdr:rowOff>
    </xdr:from>
    <xdr:to>
      <xdr:col>116</xdr:col>
      <xdr:colOff>114300</xdr:colOff>
      <xdr:row>41</xdr:row>
      <xdr:rowOff>31115</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79375</xdr:rowOff>
    </xdr:from>
    <xdr:ext cx="469900" cy="2584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6937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6985</xdr:rowOff>
    </xdr:from>
    <xdr:to>
      <xdr:col>112</xdr:col>
      <xdr:colOff>38100</xdr:colOff>
      <xdr:row>40</xdr:row>
      <xdr:rowOff>109220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57785</xdr:rowOff>
    </xdr:from>
    <xdr:to>
      <xdr:col>116</xdr:col>
      <xdr:colOff>63500</xdr:colOff>
      <xdr:row>40</xdr:row>
      <xdr:rowOff>151765</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1323300" y="691578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105410</xdr:rowOff>
    </xdr:from>
    <xdr:to>
      <xdr:col>107</xdr:col>
      <xdr:colOff>101600</xdr:colOff>
      <xdr:row>41</xdr:row>
      <xdr:rowOff>35560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57785</xdr:rowOff>
    </xdr:from>
    <xdr:to>
      <xdr:col>111</xdr:col>
      <xdr:colOff>177800</xdr:colOff>
      <xdr:row>40</xdr:row>
      <xdr:rowOff>156210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0434300" y="69157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109855</xdr:rowOff>
    </xdr:from>
    <xdr:to>
      <xdr:col>102</xdr:col>
      <xdr:colOff>165100</xdr:colOff>
      <xdr:row>41</xdr:row>
      <xdr:rowOff>40640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945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156210</xdr:rowOff>
    </xdr:from>
    <xdr:to>
      <xdr:col>107</xdr:col>
      <xdr:colOff>50800</xdr:colOff>
      <xdr:row>40</xdr:row>
      <xdr:rowOff>160655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9545300" y="70142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116840</xdr:rowOff>
    </xdr:from>
    <xdr:to>
      <xdr:col>98</xdr:col>
      <xdr:colOff>38100</xdr:colOff>
      <xdr:row>41</xdr:row>
      <xdr:rowOff>46990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605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160655</xdr:rowOff>
    </xdr:from>
    <xdr:to>
      <xdr:col>102</xdr:col>
      <xdr:colOff>114300</xdr:colOff>
      <xdr:row>40</xdr:row>
      <xdr:rowOff>167640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8656300" y="7018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100330</xdr:rowOff>
    </xdr:from>
    <xdr:ext cx="469900" cy="256540"/>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650" y="64439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118110</xdr:rowOff>
    </xdr:from>
    <xdr:ext cx="467360" cy="259080"/>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350" y="646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129540</xdr:rowOff>
    </xdr:from>
    <xdr:ext cx="467360" cy="259080"/>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350" y="6473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125095</xdr:rowOff>
    </xdr:from>
    <xdr:ext cx="467360" cy="2584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350" y="64687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99695</xdr:rowOff>
    </xdr:from>
    <xdr:ext cx="469900" cy="256540"/>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650" y="69576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26670</xdr:rowOff>
    </xdr:from>
    <xdr:ext cx="467360" cy="259080"/>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350" y="7056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31115</xdr:rowOff>
    </xdr:from>
    <xdr:ext cx="467360" cy="256540"/>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350" y="70605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38100</xdr:rowOff>
    </xdr:from>
    <xdr:ext cx="467360" cy="259080"/>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350" y="7067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4820" cy="256540"/>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6540"/>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6540"/>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6540"/>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62</xdr:row>
      <xdr:rowOff>64135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67945</xdr:rowOff>
    </xdr:from>
    <xdr:ext cx="405130" cy="2584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64135</xdr:rowOff>
    </xdr:from>
    <xdr:to>
      <xdr:col>86</xdr:col>
      <xdr:colOff>25400</xdr:colOff>
      <xdr:row>62</xdr:row>
      <xdr:rowOff>64135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9080"/>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121920</xdr:rowOff>
    </xdr:from>
    <xdr:ext cx="405130" cy="256540"/>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00660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111760</xdr:rowOff>
    </xdr:from>
    <xdr:to>
      <xdr:col>76</xdr:col>
      <xdr:colOff>165100</xdr:colOff>
      <xdr:row>59</xdr:row>
      <xdr:rowOff>41910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88900</xdr:rowOff>
    </xdr:from>
    <xdr:to>
      <xdr:col>72</xdr:col>
      <xdr:colOff>38100</xdr:colOff>
      <xdr:row>59</xdr:row>
      <xdr:rowOff>19050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123190</xdr:rowOff>
    </xdr:from>
    <xdr:to>
      <xdr:col>85</xdr:col>
      <xdr:colOff>177800</xdr:colOff>
      <xdr:row>58</xdr:row>
      <xdr:rowOff>53340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146050</xdr:rowOff>
    </xdr:from>
    <xdr:ext cx="405130" cy="256540"/>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97472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140970</xdr:rowOff>
    </xdr:from>
    <xdr:to>
      <xdr:col>81</xdr:col>
      <xdr:colOff>101600</xdr:colOff>
      <xdr:row>58</xdr:row>
      <xdr:rowOff>71120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2540</xdr:rowOff>
    </xdr:from>
    <xdr:to>
      <xdr:col>85</xdr:col>
      <xdr:colOff>127000</xdr:colOff>
      <xdr:row>58</xdr:row>
      <xdr:rowOff>20320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5481300" y="99466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20320</xdr:rowOff>
    </xdr:from>
    <xdr:to>
      <xdr:col>81</xdr:col>
      <xdr:colOff>50800</xdr:colOff>
      <xdr:row>58</xdr:row>
      <xdr:rowOff>148590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4592300" y="99644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116205</xdr:rowOff>
    </xdr:from>
    <xdr:to>
      <xdr:col>72</xdr:col>
      <xdr:colOff>38100</xdr:colOff>
      <xdr:row>59</xdr:row>
      <xdr:rowOff>46355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58</xdr:row>
      <xdr:rowOff>167005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3703300" y="100926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163830</xdr:rowOff>
    </xdr:from>
    <xdr:to>
      <xdr:col>67</xdr:col>
      <xdr:colOff>101600</xdr:colOff>
      <xdr:row>59</xdr:row>
      <xdr:rowOff>93980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167005</xdr:rowOff>
    </xdr:from>
    <xdr:to>
      <xdr:col>71</xdr:col>
      <xdr:colOff>177800</xdr:colOff>
      <xdr:row>59</xdr:row>
      <xdr:rowOff>43180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2814300" y="101111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30480</xdr:rowOff>
    </xdr:from>
    <xdr:ext cx="405130" cy="256540"/>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35" y="10146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33020</xdr:rowOff>
    </xdr:from>
    <xdr:ext cx="402590" cy="259080"/>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35" y="10148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35560</xdr:rowOff>
    </xdr:from>
    <xdr:ext cx="402590" cy="259080"/>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35" y="9808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21590</xdr:rowOff>
    </xdr:from>
    <xdr:ext cx="402590" cy="259080"/>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35" y="9794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87630</xdr:rowOff>
    </xdr:from>
    <xdr:ext cx="405130" cy="256540"/>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35" y="96888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44450</xdr:rowOff>
    </xdr:from>
    <xdr:ext cx="402590" cy="259080"/>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35" y="9817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37465</xdr:rowOff>
    </xdr:from>
    <xdr:ext cx="402590" cy="259080"/>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35" y="10153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85090</xdr:rowOff>
    </xdr:from>
    <xdr:ext cx="402590" cy="259080"/>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35" y="10200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166370</xdr:rowOff>
    </xdr:from>
    <xdr:to>
      <xdr:col>116</xdr:col>
      <xdr:colOff>62865</xdr:colOff>
      <xdr:row>63</xdr:row>
      <xdr:rowOff>31750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35560</xdr:rowOff>
    </xdr:from>
    <xdr:ext cx="469900" cy="259080"/>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31750</xdr:rowOff>
    </xdr:from>
    <xdr:to>
      <xdr:col>116</xdr:col>
      <xdr:colOff>152400</xdr:colOff>
      <xdr:row>63</xdr:row>
      <xdr:rowOff>31750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112395</xdr:rowOff>
    </xdr:from>
    <xdr:ext cx="469900" cy="256540"/>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3706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166370</xdr:rowOff>
    </xdr:from>
    <xdr:to>
      <xdr:col>116</xdr:col>
      <xdr:colOff>152400</xdr:colOff>
      <xdr:row>55</xdr:row>
      <xdr:rowOff>166370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118745</xdr:rowOff>
    </xdr:from>
    <xdr:ext cx="469900" cy="259080"/>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40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99060</xdr:rowOff>
    </xdr:from>
    <xdr:to>
      <xdr:col>112</xdr:col>
      <xdr:colOff>38100</xdr:colOff>
      <xdr:row>62</xdr:row>
      <xdr:rowOff>29210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99060</xdr:rowOff>
    </xdr:from>
    <xdr:to>
      <xdr:col>107</xdr:col>
      <xdr:colOff>101600</xdr:colOff>
      <xdr:row>62</xdr:row>
      <xdr:rowOff>29210</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106045</xdr:rowOff>
    </xdr:from>
    <xdr:to>
      <xdr:col>102</xdr:col>
      <xdr:colOff>165100</xdr:colOff>
      <xdr:row>62</xdr:row>
      <xdr:rowOff>36195</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109220</xdr:rowOff>
    </xdr:from>
    <xdr:to>
      <xdr:col>98</xdr:col>
      <xdr:colOff>38100</xdr:colOff>
      <xdr:row>62</xdr:row>
      <xdr:rowOff>39370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114935</xdr:rowOff>
    </xdr:from>
    <xdr:to>
      <xdr:col>116</xdr:col>
      <xdr:colOff>114300</xdr:colOff>
      <xdr:row>62</xdr:row>
      <xdr:rowOff>45085</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93345</xdr:rowOff>
    </xdr:from>
    <xdr:ext cx="469900" cy="259080"/>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55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98425</xdr:rowOff>
    </xdr:from>
    <xdr:to>
      <xdr:col>112</xdr:col>
      <xdr:colOff>38100</xdr:colOff>
      <xdr:row>62</xdr:row>
      <xdr:rowOff>29210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556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149225</xdr:rowOff>
    </xdr:from>
    <xdr:to>
      <xdr:col>116</xdr:col>
      <xdr:colOff>63500</xdr:colOff>
      <xdr:row>61</xdr:row>
      <xdr:rowOff>166370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21323300" y="106076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134620</xdr:rowOff>
    </xdr:from>
    <xdr:to>
      <xdr:col>107</xdr:col>
      <xdr:colOff>101600</xdr:colOff>
      <xdr:row>62</xdr:row>
      <xdr:rowOff>64770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149225</xdr:rowOff>
    </xdr:from>
    <xdr:to>
      <xdr:col>111</xdr:col>
      <xdr:colOff>177800</xdr:colOff>
      <xdr:row>62</xdr:row>
      <xdr:rowOff>13970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6076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141605</xdr:rowOff>
    </xdr:from>
    <xdr:to>
      <xdr:col>102</xdr:col>
      <xdr:colOff>165100</xdr:colOff>
      <xdr:row>62</xdr:row>
      <xdr:rowOff>71755</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xdr:rowOff>
    </xdr:from>
    <xdr:to>
      <xdr:col>107</xdr:col>
      <xdr:colOff>50800</xdr:colOff>
      <xdr:row>62</xdr:row>
      <xdr:rowOff>20955</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6438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149225</xdr:rowOff>
    </xdr:from>
    <xdr:to>
      <xdr:col>98</xdr:col>
      <xdr:colOff>38100</xdr:colOff>
      <xdr:row>62</xdr:row>
      <xdr:rowOff>79375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20955</xdr:rowOff>
    </xdr:from>
    <xdr:to>
      <xdr:col>102</xdr:col>
      <xdr:colOff>114300</xdr:colOff>
      <xdr:row>62</xdr:row>
      <xdr:rowOff>29210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6508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20320</xdr:rowOff>
    </xdr:from>
    <xdr:ext cx="469900" cy="256540"/>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650" y="106502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45720</xdr:rowOff>
    </xdr:from>
    <xdr:ext cx="467360" cy="259080"/>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350" y="10332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52705</xdr:rowOff>
    </xdr:from>
    <xdr:ext cx="467360" cy="256540"/>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350" y="10339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55880</xdr:rowOff>
    </xdr:from>
    <xdr:ext cx="467360" cy="259080"/>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350" y="10342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45085</xdr:rowOff>
    </xdr:from>
    <xdr:ext cx="469900" cy="2584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650" y="10332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55880</xdr:rowOff>
    </xdr:from>
    <xdr:ext cx="467360" cy="259080"/>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350" y="10685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63500</xdr:rowOff>
    </xdr:from>
    <xdr:ext cx="467360" cy="256540"/>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350" y="10693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70485</xdr:rowOff>
    </xdr:from>
    <xdr:ext cx="467360" cy="259080"/>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350" y="10700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E00-000091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6318865" y="171399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6540"/>
    <xdr:sp macro="" textlink="">
      <xdr:nvSpPr>
        <xdr:cNvPr id="659" name="【公民館】&#10;有形固定資産減価償却率最小値テキスト">
          <a:extLst>
            <a:ext uri="{FF2B5EF4-FFF2-40B4-BE49-F238E27FC236}">
              <a16:creationId xmlns:a16="http://schemas.microsoft.com/office/drawing/2014/main" id="{00000000-0008-0000-0E00-000093020000}"/>
            </a:ext>
          </a:extLst>
        </xdr:cNvPr>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6540"/>
    <xdr:sp macro="" textlink="">
      <xdr:nvSpPr>
        <xdr:cNvPr id="661" name="【公民館】&#10;有形固定資産減価償却率最大値テキスト">
          <a:extLst>
            <a:ext uri="{FF2B5EF4-FFF2-40B4-BE49-F238E27FC236}">
              <a16:creationId xmlns:a16="http://schemas.microsoft.com/office/drawing/2014/main" id="{00000000-0008-0000-0E00-000095020000}"/>
            </a:ext>
          </a:extLst>
        </xdr:cNvPr>
        <xdr:cNvSpPr txBox="1"/>
      </xdr:nvSpPr>
      <xdr:spPr>
        <a:xfrm>
          <a:off x="16357600" y="169144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91440</xdr:rowOff>
    </xdr:from>
    <xdr:ext cx="405130" cy="259080"/>
    <xdr:sp macro="" textlink="">
      <xdr:nvSpPr>
        <xdr:cNvPr id="663" name="【公民館】&#10;有形固定資産減価償却率平均値テキスト">
          <a:extLst>
            <a:ext uri="{FF2B5EF4-FFF2-40B4-BE49-F238E27FC236}">
              <a16:creationId xmlns:a16="http://schemas.microsoft.com/office/drawing/2014/main" id="{00000000-0008-0000-0E00-000097020000}"/>
            </a:ext>
          </a:extLst>
        </xdr:cNvPr>
        <xdr:cNvSpPr txBox="1"/>
      </xdr:nvSpPr>
      <xdr:spPr>
        <a:xfrm>
          <a:off x="16357600" y="1792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86360</xdr:rowOff>
    </xdr:from>
    <xdr:to>
      <xdr:col>81</xdr:col>
      <xdr:colOff>101600</xdr:colOff>
      <xdr:row>105</xdr:row>
      <xdr:rowOff>16510</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5430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105410</xdr:rowOff>
    </xdr:from>
    <xdr:to>
      <xdr:col>67</xdr:col>
      <xdr:colOff>101600</xdr:colOff>
      <xdr:row>105</xdr:row>
      <xdr:rowOff>35560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2763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135890</xdr:rowOff>
    </xdr:from>
    <xdr:to>
      <xdr:col>85</xdr:col>
      <xdr:colOff>177800</xdr:colOff>
      <xdr:row>104</xdr:row>
      <xdr:rowOff>66040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62687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158750</xdr:rowOff>
    </xdr:from>
    <xdr:ext cx="405130" cy="259080"/>
    <xdr:sp macro="" textlink="">
      <xdr:nvSpPr>
        <xdr:cNvPr id="675" name="【公民館】&#10;有形固定資産減価償却率該当値テキスト">
          <a:extLst>
            <a:ext uri="{FF2B5EF4-FFF2-40B4-BE49-F238E27FC236}">
              <a16:creationId xmlns:a16="http://schemas.microsoft.com/office/drawing/2014/main" id="{00000000-0008-0000-0E00-0000A3020000}"/>
            </a:ext>
          </a:extLst>
        </xdr:cNvPr>
        <xdr:cNvSpPr txBox="1"/>
      </xdr:nvSpPr>
      <xdr:spPr>
        <a:xfrm>
          <a:off x="16357600" y="1764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143510</xdr:rowOff>
    </xdr:from>
    <xdr:to>
      <xdr:col>81</xdr:col>
      <xdr:colOff>101600</xdr:colOff>
      <xdr:row>104</xdr:row>
      <xdr:rowOff>73660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5430500" y="17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xdr:rowOff>
    </xdr:from>
    <xdr:to>
      <xdr:col>85</xdr:col>
      <xdr:colOff>127000</xdr:colOff>
      <xdr:row>104</xdr:row>
      <xdr:rowOff>22860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15481300" y="178460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4541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154940</xdr:rowOff>
    </xdr:from>
    <xdr:to>
      <xdr:col>81</xdr:col>
      <xdr:colOff>50800</xdr:colOff>
      <xdr:row>104</xdr:row>
      <xdr:rowOff>22860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4592300" y="178142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55880</xdr:rowOff>
    </xdr:from>
    <xdr:to>
      <xdr:col>72</xdr:col>
      <xdr:colOff>38100</xdr:colOff>
      <xdr:row>107</xdr:row>
      <xdr:rowOff>157480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365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154940</xdr:rowOff>
    </xdr:from>
    <xdr:to>
      <xdr:col>76</xdr:col>
      <xdr:colOff>114300</xdr:colOff>
      <xdr:row>107</xdr:row>
      <xdr:rowOff>106680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flipV="1">
          <a:off x="13703300" y="17814290"/>
          <a:ext cx="8890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106680</xdr:rowOff>
    </xdr:from>
    <xdr:to>
      <xdr:col>71</xdr:col>
      <xdr:colOff>177800</xdr:colOff>
      <xdr:row>107</xdr:row>
      <xdr:rowOff>133350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12814300" y="184518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7620</xdr:rowOff>
    </xdr:from>
    <xdr:ext cx="405130" cy="256540"/>
    <xdr:sp macro="" textlink="">
      <xdr:nvSpPr>
        <xdr:cNvPr id="684" name="n_1aveValue【公民館】&#10;有形固定資産減価償却率">
          <a:extLst>
            <a:ext uri="{FF2B5EF4-FFF2-40B4-BE49-F238E27FC236}">
              <a16:creationId xmlns:a16="http://schemas.microsoft.com/office/drawing/2014/main" id="{00000000-0008-0000-0E00-0000AC020000}"/>
            </a:ext>
          </a:extLst>
        </xdr:cNvPr>
        <xdr:cNvSpPr txBox="1"/>
      </xdr:nvSpPr>
      <xdr:spPr>
        <a:xfrm>
          <a:off x="15266035" y="180098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41910</xdr:rowOff>
    </xdr:from>
    <xdr:ext cx="402590" cy="256540"/>
    <xdr:sp macro="" textlink="">
      <xdr:nvSpPr>
        <xdr:cNvPr id="685" name="n_2aveValue【公民館】&#10;有形固定資産減価償却率">
          <a:extLst>
            <a:ext uri="{FF2B5EF4-FFF2-40B4-BE49-F238E27FC236}">
              <a16:creationId xmlns:a16="http://schemas.microsoft.com/office/drawing/2014/main" id="{00000000-0008-0000-0E00-0000AD020000}"/>
            </a:ext>
          </a:extLst>
        </xdr:cNvPr>
        <xdr:cNvSpPr txBox="1"/>
      </xdr:nvSpPr>
      <xdr:spPr>
        <a:xfrm>
          <a:off x="14389735" y="18044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67310</xdr:rowOff>
    </xdr:from>
    <xdr:ext cx="402590" cy="259080"/>
    <xdr:sp macro="" textlink="">
      <xdr:nvSpPr>
        <xdr:cNvPr id="686" name="n_3aveValue【公民館】&#10;有形固定資産減価償却率">
          <a:extLst>
            <a:ext uri="{FF2B5EF4-FFF2-40B4-BE49-F238E27FC236}">
              <a16:creationId xmlns:a16="http://schemas.microsoft.com/office/drawing/2014/main" id="{00000000-0008-0000-0E00-0000AE020000}"/>
            </a:ext>
          </a:extLst>
        </xdr:cNvPr>
        <xdr:cNvSpPr txBox="1"/>
      </xdr:nvSpPr>
      <xdr:spPr>
        <a:xfrm>
          <a:off x="13500735" y="17726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52070</xdr:rowOff>
    </xdr:from>
    <xdr:ext cx="402590" cy="256540"/>
    <xdr:sp macro="" textlink="">
      <xdr:nvSpPr>
        <xdr:cNvPr id="687" name="n_4aveValue【公民館】&#10;有形固定資産減価償却率">
          <a:extLst>
            <a:ext uri="{FF2B5EF4-FFF2-40B4-BE49-F238E27FC236}">
              <a16:creationId xmlns:a16="http://schemas.microsoft.com/office/drawing/2014/main" id="{00000000-0008-0000-0E00-0000AF020000}"/>
            </a:ext>
          </a:extLst>
        </xdr:cNvPr>
        <xdr:cNvSpPr txBox="1"/>
      </xdr:nvSpPr>
      <xdr:spPr>
        <a:xfrm>
          <a:off x="12611735" y="17711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90170</xdr:rowOff>
    </xdr:from>
    <xdr:ext cx="405130" cy="259080"/>
    <xdr:sp macro="" textlink="">
      <xdr:nvSpPr>
        <xdr:cNvPr id="688" name="n_1mainValue【公民館】&#10;有形固定資産減価償却率">
          <a:extLst>
            <a:ext uri="{FF2B5EF4-FFF2-40B4-BE49-F238E27FC236}">
              <a16:creationId xmlns:a16="http://schemas.microsoft.com/office/drawing/2014/main" id="{00000000-0008-0000-0E00-0000B0020000}"/>
            </a:ext>
          </a:extLst>
        </xdr:cNvPr>
        <xdr:cNvSpPr txBox="1"/>
      </xdr:nvSpPr>
      <xdr:spPr>
        <a:xfrm>
          <a:off x="15266035" y="1757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50165</xdr:rowOff>
    </xdr:from>
    <xdr:ext cx="402590" cy="259080"/>
    <xdr:sp macro="" textlink="">
      <xdr:nvSpPr>
        <xdr:cNvPr id="689" name="n_2mainValue【公民館】&#10;有形固定資産減価償却率">
          <a:extLst>
            <a:ext uri="{FF2B5EF4-FFF2-40B4-BE49-F238E27FC236}">
              <a16:creationId xmlns:a16="http://schemas.microsoft.com/office/drawing/2014/main" id="{00000000-0008-0000-0E00-0000B1020000}"/>
            </a:ext>
          </a:extLst>
        </xdr:cNvPr>
        <xdr:cNvSpPr txBox="1"/>
      </xdr:nvSpPr>
      <xdr:spPr>
        <a:xfrm>
          <a:off x="14389735" y="1753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148590</xdr:rowOff>
    </xdr:from>
    <xdr:ext cx="402590" cy="259080"/>
    <xdr:sp macro="" textlink="">
      <xdr:nvSpPr>
        <xdr:cNvPr id="690" name="n_3mainValue【公民館】&#10;有形固定資産減価償却率">
          <a:extLst>
            <a:ext uri="{FF2B5EF4-FFF2-40B4-BE49-F238E27FC236}">
              <a16:creationId xmlns:a16="http://schemas.microsoft.com/office/drawing/2014/main" id="{00000000-0008-0000-0E00-0000B2020000}"/>
            </a:ext>
          </a:extLst>
        </xdr:cNvPr>
        <xdr:cNvSpPr txBox="1"/>
      </xdr:nvSpPr>
      <xdr:spPr>
        <a:xfrm>
          <a:off x="13500735" y="18493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3810</xdr:rowOff>
    </xdr:from>
    <xdr:ext cx="402590" cy="259080"/>
    <xdr:sp macro="" textlink="">
      <xdr:nvSpPr>
        <xdr:cNvPr id="691" name="n_4mainValue【公民館】&#10;有形固定資産減価償却率">
          <a:extLst>
            <a:ext uri="{FF2B5EF4-FFF2-40B4-BE49-F238E27FC236}">
              <a16:creationId xmlns:a16="http://schemas.microsoft.com/office/drawing/2014/main" id="{00000000-0008-0000-0E00-0000B3020000}"/>
            </a:ext>
          </a:extLst>
        </xdr:cNvPr>
        <xdr:cNvSpPr txBox="1"/>
      </xdr:nvSpPr>
      <xdr:spPr>
        <a:xfrm>
          <a:off x="12611735" y="18520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109</xdr:row>
      <xdr:rowOff>20955</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9900" cy="259080"/>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10795</xdr:rowOff>
    </xdr:from>
    <xdr:ext cx="469900" cy="2584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22199600" y="181844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159385</xdr:rowOff>
    </xdr:from>
    <xdr:to>
      <xdr:col>116</xdr:col>
      <xdr:colOff>114300</xdr:colOff>
      <xdr:row>107</xdr:row>
      <xdr:rowOff>89535</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141605</xdr:rowOff>
    </xdr:from>
    <xdr:to>
      <xdr:col>112</xdr:col>
      <xdr:colOff>38100</xdr:colOff>
      <xdr:row>107</xdr:row>
      <xdr:rowOff>71755</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149225</xdr:rowOff>
    </xdr:from>
    <xdr:to>
      <xdr:col>107</xdr:col>
      <xdr:colOff>101600</xdr:colOff>
      <xdr:row>107</xdr:row>
      <xdr:rowOff>79375</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164465</xdr:rowOff>
    </xdr:from>
    <xdr:to>
      <xdr:col>116</xdr:col>
      <xdr:colOff>114300</xdr:colOff>
      <xdr:row>107</xdr:row>
      <xdr:rowOff>94615</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2110700" y="18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143510</xdr:rowOff>
    </xdr:from>
    <xdr:ext cx="469900" cy="256540"/>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22199600" y="18317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635</xdr:rowOff>
    </xdr:from>
    <xdr:to>
      <xdr:col>112</xdr:col>
      <xdr:colOff>38100</xdr:colOff>
      <xdr:row>107</xdr:row>
      <xdr:rowOff>102235</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12725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43815</xdr:rowOff>
    </xdr:from>
    <xdr:to>
      <xdr:col>116</xdr:col>
      <xdr:colOff>63500</xdr:colOff>
      <xdr:row>107</xdr:row>
      <xdr:rowOff>52070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1323300" y="183889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7620</xdr:rowOff>
    </xdr:from>
    <xdr:to>
      <xdr:col>107</xdr:col>
      <xdr:colOff>101600</xdr:colOff>
      <xdr:row>107</xdr:row>
      <xdr:rowOff>109220</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0383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52070</xdr:rowOff>
    </xdr:from>
    <xdr:to>
      <xdr:col>111</xdr:col>
      <xdr:colOff>177800</xdr:colOff>
      <xdr:row>107</xdr:row>
      <xdr:rowOff>58420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20434300" y="183972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61595</xdr:rowOff>
    </xdr:from>
    <xdr:to>
      <xdr:col>102</xdr:col>
      <xdr:colOff>165100</xdr:colOff>
      <xdr:row>107</xdr:row>
      <xdr:rowOff>163195</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9494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58420</xdr:rowOff>
    </xdr:from>
    <xdr:to>
      <xdr:col>107</xdr:col>
      <xdr:colOff>50800</xdr:colOff>
      <xdr:row>107</xdr:row>
      <xdr:rowOff>112395</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9545300" y="184035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154940</xdr:rowOff>
    </xdr:from>
    <xdr:to>
      <xdr:col>98</xdr:col>
      <xdr:colOff>38100</xdr:colOff>
      <xdr:row>107</xdr:row>
      <xdr:rowOff>84455</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86055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33655</xdr:rowOff>
    </xdr:from>
    <xdr:to>
      <xdr:col>102</xdr:col>
      <xdr:colOff>114300</xdr:colOff>
      <xdr:row>107</xdr:row>
      <xdr:rowOff>112395</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656300" y="183788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88265</xdr:rowOff>
    </xdr:from>
    <xdr:ext cx="469900" cy="256540"/>
    <xdr:sp macro="" textlink="">
      <xdr:nvSpPr>
        <xdr:cNvPr id="743" name="n_1aveValue【公民館】&#10;一人当たり面積">
          <a:extLst>
            <a:ext uri="{FF2B5EF4-FFF2-40B4-BE49-F238E27FC236}">
              <a16:creationId xmlns:a16="http://schemas.microsoft.com/office/drawing/2014/main" id="{00000000-0008-0000-0E00-0000E7020000}"/>
            </a:ext>
          </a:extLst>
        </xdr:cNvPr>
        <xdr:cNvSpPr txBox="1"/>
      </xdr:nvSpPr>
      <xdr:spPr>
        <a:xfrm>
          <a:off x="21075650" y="18090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95885</xdr:rowOff>
    </xdr:from>
    <xdr:ext cx="467360" cy="259080"/>
    <xdr:sp macro="" textlink="">
      <xdr:nvSpPr>
        <xdr:cNvPr id="744" name="n_2aveValue【公民館】&#10;一人当たり面積">
          <a:extLst>
            <a:ext uri="{FF2B5EF4-FFF2-40B4-BE49-F238E27FC236}">
              <a16:creationId xmlns:a16="http://schemas.microsoft.com/office/drawing/2014/main" id="{00000000-0008-0000-0E00-0000E8020000}"/>
            </a:ext>
          </a:extLst>
        </xdr:cNvPr>
        <xdr:cNvSpPr txBox="1"/>
      </xdr:nvSpPr>
      <xdr:spPr>
        <a:xfrm>
          <a:off x="20199350" y="18098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88265</xdr:rowOff>
    </xdr:from>
    <xdr:ext cx="467360" cy="256540"/>
    <xdr:sp macro="" textlink="">
      <xdr:nvSpPr>
        <xdr:cNvPr id="745" name="n_3aveValue【公民館】&#10;一人当たり面積">
          <a:extLst>
            <a:ext uri="{FF2B5EF4-FFF2-40B4-BE49-F238E27FC236}">
              <a16:creationId xmlns:a16="http://schemas.microsoft.com/office/drawing/2014/main" id="{00000000-0008-0000-0E00-0000E9020000}"/>
            </a:ext>
          </a:extLst>
        </xdr:cNvPr>
        <xdr:cNvSpPr txBox="1"/>
      </xdr:nvSpPr>
      <xdr:spPr>
        <a:xfrm>
          <a:off x="19310350" y="18090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97790</xdr:rowOff>
    </xdr:from>
    <xdr:ext cx="467360" cy="256540"/>
    <xdr:sp macro="" textlink="">
      <xdr:nvSpPr>
        <xdr:cNvPr id="746" name="n_4aveValue【公民館】&#10;一人当たり面積">
          <a:extLst>
            <a:ext uri="{FF2B5EF4-FFF2-40B4-BE49-F238E27FC236}">
              <a16:creationId xmlns:a16="http://schemas.microsoft.com/office/drawing/2014/main" id="{00000000-0008-0000-0E00-0000EA020000}"/>
            </a:ext>
          </a:extLst>
        </xdr:cNvPr>
        <xdr:cNvSpPr txBox="1"/>
      </xdr:nvSpPr>
      <xdr:spPr>
        <a:xfrm>
          <a:off x="18421350" y="1810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93345</xdr:rowOff>
    </xdr:from>
    <xdr:ext cx="469900" cy="259080"/>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650" y="18438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100330</xdr:rowOff>
    </xdr:from>
    <xdr:ext cx="467360" cy="256540"/>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350" y="18445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154940</xdr:rowOff>
    </xdr:from>
    <xdr:ext cx="467360" cy="256540"/>
    <xdr:sp macro="" textlink="">
      <xdr:nvSpPr>
        <xdr:cNvPr id="749" name="n_3mainValue【公民館】&#10;一人当たり面積">
          <a:extLst>
            <a:ext uri="{FF2B5EF4-FFF2-40B4-BE49-F238E27FC236}">
              <a16:creationId xmlns:a16="http://schemas.microsoft.com/office/drawing/2014/main" id="{00000000-0008-0000-0E00-0000ED020000}"/>
            </a:ext>
          </a:extLst>
        </xdr:cNvPr>
        <xdr:cNvSpPr txBox="1"/>
      </xdr:nvSpPr>
      <xdr:spPr>
        <a:xfrm>
          <a:off x="19310350" y="18500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75565</xdr:rowOff>
    </xdr:from>
    <xdr:ext cx="467360" cy="256540"/>
    <xdr:sp macro="" textlink="">
      <xdr:nvSpPr>
        <xdr:cNvPr id="750" name="n_4mainValue【公民館】&#10;一人当たり面積">
          <a:extLst>
            <a:ext uri="{FF2B5EF4-FFF2-40B4-BE49-F238E27FC236}">
              <a16:creationId xmlns:a16="http://schemas.microsoft.com/office/drawing/2014/main" id="{00000000-0008-0000-0E00-0000EE020000}"/>
            </a:ext>
          </a:extLst>
        </xdr:cNvPr>
        <xdr:cNvSpPr txBox="1"/>
      </xdr:nvSpPr>
      <xdr:spPr>
        <a:xfrm>
          <a:off x="18421350" y="18420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游ゴシック"/>
              <a:ea typeface="游ゴシック"/>
            </a:rPr>
            <a:t>類似団体と比較して特に有形固定資産減価償却率が高くなっている施設は，認定こども園・幼稚園・保育所・図書館・体育館・プール・消防施設</a:t>
          </a:r>
        </a:p>
        <a:p>
          <a:r>
            <a:rPr lang="ja-JP" altLang="en-US" sz="1200">
              <a:latin typeface="游ゴシック"/>
              <a:ea typeface="游ゴシック"/>
            </a:rPr>
            <a:t>であり，特に低くなっている施設は一般廃棄物処理施設である。</a:t>
          </a:r>
        </a:p>
        <a:p>
          <a:r>
            <a:rPr lang="ja-JP" altLang="en-US"/>
            <a:t>庁舎については、令和４年度に本庁舎の増改築工事が完了したため，有形固定資産減価償却率が低下している。</a:t>
          </a:r>
        </a:p>
        <a:p>
          <a:r>
            <a:rPr lang="ja-JP" altLang="en-US" sz="1200">
              <a:latin typeface="游ゴシック"/>
              <a:ea typeface="游ゴシック"/>
            </a:rPr>
            <a:t>平成29年3月に策定した公共施設等総合管理計画に基づき，同類施設で老朽化が激しいものを中心に統合し，利用者が多い施設については，経費の節減やより効率的・効果的な施設整備を検討していくこととしている。</a:t>
          </a:r>
        </a:p>
        <a:p>
          <a:r>
            <a:rPr lang="ja-JP" altLang="en-US"/>
            <a:t>特に</a:t>
          </a:r>
          <a:r>
            <a:rPr lang="ja-JP" altLang="en-US" sz="1200">
              <a:latin typeface="游ゴシック"/>
              <a:ea typeface="游ゴシック"/>
            </a:rPr>
            <a:t>有形固定資産減価償却率の高い庁舎については，公民館及び図書館との複合化を伴う新庁舎建設を予定しているため，有形固定資産減価償却率及び維持管理費用の減少を見込んでいる。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33,600
33,138
390.14
30,724,110
29,443,108
791,349
12,748,841
26,186,751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6550" cy="25654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2910" y="557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82550</xdr:rowOff>
    </xdr:from>
    <xdr:ext cx="405130" cy="259080"/>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083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110490</xdr:rowOff>
    </xdr:from>
    <xdr:ext cx="405130" cy="256540"/>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454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106680</xdr:rowOff>
    </xdr:from>
    <xdr:to>
      <xdr:col>20</xdr:col>
      <xdr:colOff>38100</xdr:colOff>
      <xdr:row>38</xdr:row>
      <xdr:rowOff>36830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157480</xdr:rowOff>
    </xdr:from>
    <xdr:to>
      <xdr:col>24</xdr:col>
      <xdr:colOff>63500</xdr:colOff>
      <xdr:row>38</xdr:row>
      <xdr:rowOff>11430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5011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81280</xdr:rowOff>
    </xdr:from>
    <xdr:to>
      <xdr:col>15</xdr:col>
      <xdr:colOff>101600</xdr:colOff>
      <xdr:row>38</xdr:row>
      <xdr:rowOff>11430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132080</xdr:rowOff>
    </xdr:from>
    <xdr:to>
      <xdr:col>19</xdr:col>
      <xdr:colOff>177800</xdr:colOff>
      <xdr:row>37</xdr:row>
      <xdr:rowOff>157480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4757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132080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4503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30480</xdr:rowOff>
    </xdr:from>
    <xdr:to>
      <xdr:col>6</xdr:col>
      <xdr:colOff>38100</xdr:colOff>
      <xdr:row>37</xdr:row>
      <xdr:rowOff>132080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81280</xdr:rowOff>
    </xdr:from>
    <xdr:to>
      <xdr:col>10</xdr:col>
      <xdr:colOff>114300</xdr:colOff>
      <xdr:row>37</xdr:row>
      <xdr:rowOff>106680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4249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8890</xdr:rowOff>
    </xdr:from>
    <xdr:ext cx="405130" cy="256540"/>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35" y="6009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160020</xdr:rowOff>
    </xdr:from>
    <xdr:ext cx="402590" cy="259080"/>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35" y="5989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143510</xdr:rowOff>
    </xdr:from>
    <xdr:ext cx="402590" cy="256540"/>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35" y="59728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137160</xdr:rowOff>
    </xdr:from>
    <xdr:ext cx="402590" cy="259080"/>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35" y="5966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27940</xdr:rowOff>
    </xdr:from>
    <xdr:ext cx="405130" cy="259080"/>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35" y="6543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2540</xdr:rowOff>
    </xdr:from>
    <xdr:ext cx="402590" cy="259080"/>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35" y="6517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148590</xdr:rowOff>
    </xdr:from>
    <xdr:ext cx="402590" cy="259080"/>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35" y="6492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123190</xdr:rowOff>
    </xdr:from>
    <xdr:ext cx="402590" cy="256540"/>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35" y="6466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6540"/>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208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152400</xdr:rowOff>
    </xdr:from>
    <xdr:ext cx="469900" cy="259080"/>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82550</xdr:rowOff>
    </xdr:from>
    <xdr:ext cx="469900" cy="259080"/>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69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137160</xdr:rowOff>
    </xdr:from>
    <xdr:ext cx="469900" cy="259080"/>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70675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45720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7071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170180</xdr:rowOff>
    </xdr:from>
    <xdr:to>
      <xdr:col>41</xdr:col>
      <xdr:colOff>101600</xdr:colOff>
      <xdr:row>41</xdr:row>
      <xdr:rowOff>100330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49530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7075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xdr:rowOff>
    </xdr:from>
    <xdr:to>
      <xdr:col>36</xdr:col>
      <xdr:colOff>165100</xdr:colOff>
      <xdr:row>41</xdr:row>
      <xdr:rowOff>104140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49530</xdr:rowOff>
    </xdr:from>
    <xdr:to>
      <xdr:col>41</xdr:col>
      <xdr:colOff>50800</xdr:colOff>
      <xdr:row>41</xdr:row>
      <xdr:rowOff>53340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7078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13970</xdr:rowOff>
    </xdr:from>
    <xdr:ext cx="469900" cy="259080"/>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650" y="670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21590</xdr:rowOff>
    </xdr:from>
    <xdr:ext cx="467360" cy="259080"/>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350" y="6708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25400</xdr:rowOff>
    </xdr:from>
    <xdr:ext cx="467360" cy="259080"/>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350" y="6711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33020</xdr:rowOff>
    </xdr:from>
    <xdr:ext cx="467360" cy="259080"/>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350" y="6719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83820</xdr:rowOff>
    </xdr:from>
    <xdr:ext cx="469900" cy="259080"/>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650" y="711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87630</xdr:rowOff>
    </xdr:from>
    <xdr:ext cx="467360" cy="256540"/>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350" y="71170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91440</xdr:rowOff>
    </xdr:from>
    <xdr:ext cx="467360" cy="259080"/>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350" y="712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95250</xdr:rowOff>
    </xdr:from>
    <xdr:ext cx="467360" cy="259080"/>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350" y="7124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156210</xdr:rowOff>
    </xdr:from>
    <xdr:ext cx="405130" cy="256540"/>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43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97790</xdr:rowOff>
    </xdr:from>
    <xdr:ext cx="405130" cy="256540"/>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133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118110</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57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19050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6337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3810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6318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38735</xdr:rowOff>
    </xdr:from>
    <xdr:to>
      <xdr:col>10</xdr:col>
      <xdr:colOff>165100</xdr:colOff>
      <xdr:row>62</xdr:row>
      <xdr:rowOff>140335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89535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63180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89535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7099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137795</xdr:rowOff>
    </xdr:from>
    <xdr:ext cx="405130" cy="259080"/>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126365</xdr:rowOff>
    </xdr:from>
    <xdr:ext cx="402590" cy="259080"/>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35" y="10070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105410</xdr:rowOff>
    </xdr:from>
    <xdr:ext cx="402590" cy="259080"/>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35" y="10049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97790</xdr:rowOff>
    </xdr:from>
    <xdr:ext cx="402590" cy="256540"/>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35" y="10041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45720</xdr:rowOff>
    </xdr:from>
    <xdr:ext cx="405130" cy="259080"/>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35" y="1067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43815</xdr:rowOff>
    </xdr:from>
    <xdr:ext cx="402590" cy="256540"/>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35" y="10673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132080</xdr:rowOff>
    </xdr:from>
    <xdr:ext cx="402590" cy="256540"/>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35" y="10761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121920</xdr:rowOff>
    </xdr:from>
    <xdr:ext cx="402590" cy="256540"/>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35" y="10751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117475</xdr:rowOff>
    </xdr:from>
    <xdr:to>
      <xdr:col>54</xdr:col>
      <xdr:colOff>189865</xdr:colOff>
      <xdr:row>64</xdr:row>
      <xdr:rowOff>75565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64135</xdr:rowOff>
    </xdr:from>
    <xdr:ext cx="469900" cy="256540"/>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938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117475</xdr:rowOff>
    </xdr:from>
    <xdr:to>
      <xdr:col>55</xdr:col>
      <xdr:colOff>88900</xdr:colOff>
      <xdr:row>56</xdr:row>
      <xdr:rowOff>117475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60960</xdr:rowOff>
    </xdr:from>
    <xdr:ext cx="469900" cy="259080"/>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90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38100</xdr:rowOff>
    </xdr:from>
    <xdr:to>
      <xdr:col>55</xdr:col>
      <xdr:colOff>50800</xdr:colOff>
      <xdr:row>63</xdr:row>
      <xdr:rowOff>139700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53340</xdr:rowOff>
    </xdr:from>
    <xdr:to>
      <xdr:col>46</xdr:col>
      <xdr:colOff>38100</xdr:colOff>
      <xdr:row>63</xdr:row>
      <xdr:rowOff>154940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66040</xdr:rowOff>
    </xdr:from>
    <xdr:to>
      <xdr:col>41</xdr:col>
      <xdr:colOff>101600</xdr:colOff>
      <xdr:row>63</xdr:row>
      <xdr:rowOff>167640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68580</xdr:rowOff>
    </xdr:from>
    <xdr:to>
      <xdr:col>36</xdr:col>
      <xdr:colOff>165100</xdr:colOff>
      <xdr:row>63</xdr:row>
      <xdr:rowOff>170180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69215</xdr:rowOff>
    </xdr:from>
    <xdr:to>
      <xdr:col>55</xdr:col>
      <xdr:colOff>50800</xdr:colOff>
      <xdr:row>63</xdr:row>
      <xdr:rowOff>170815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47625</xdr:rowOff>
    </xdr:from>
    <xdr:ext cx="469900" cy="259080"/>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48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70485</xdr:rowOff>
    </xdr:from>
    <xdr:to>
      <xdr:col>50</xdr:col>
      <xdr:colOff>165100</xdr:colOff>
      <xdr:row>64</xdr:row>
      <xdr:rowOff>635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120650</xdr:rowOff>
    </xdr:from>
    <xdr:to>
      <xdr:col>55</xdr:col>
      <xdr:colOff>0</xdr:colOff>
      <xdr:row>63</xdr:row>
      <xdr:rowOff>121285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220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73660</xdr:rowOff>
    </xdr:from>
    <xdr:to>
      <xdr:col>46</xdr:col>
      <xdr:colOff>38100</xdr:colOff>
      <xdr:row>64</xdr:row>
      <xdr:rowOff>3810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121285</xdr:rowOff>
    </xdr:from>
    <xdr:to>
      <xdr:col>50</xdr:col>
      <xdr:colOff>114300</xdr:colOff>
      <xdr:row>63</xdr:row>
      <xdr:rowOff>124460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922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76200</xdr:rowOff>
    </xdr:from>
    <xdr:to>
      <xdr:col>41</xdr:col>
      <xdr:colOff>101600</xdr:colOff>
      <xdr:row>64</xdr:row>
      <xdr:rowOff>6350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124460</xdr:rowOff>
    </xdr:from>
    <xdr:to>
      <xdr:col>45</xdr:col>
      <xdr:colOff>177800</xdr:colOff>
      <xdr:row>63</xdr:row>
      <xdr:rowOff>127000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25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78105</xdr:rowOff>
    </xdr:from>
    <xdr:to>
      <xdr:col>36</xdr:col>
      <xdr:colOff>165100</xdr:colOff>
      <xdr:row>64</xdr:row>
      <xdr:rowOff>8255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127000</xdr:rowOff>
    </xdr:from>
    <xdr:to>
      <xdr:col>41</xdr:col>
      <xdr:colOff>50800</xdr:colOff>
      <xdr:row>63</xdr:row>
      <xdr:rowOff>128905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283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160655</xdr:rowOff>
    </xdr:from>
    <xdr:ext cx="469900" cy="259080"/>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65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0</xdr:rowOff>
    </xdr:from>
    <xdr:ext cx="467360" cy="259080"/>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350" y="10629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12700</xdr:rowOff>
    </xdr:from>
    <xdr:ext cx="467360" cy="259080"/>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350" y="10642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15240</xdr:rowOff>
    </xdr:from>
    <xdr:ext cx="467360" cy="259080"/>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350" y="1064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163195</xdr:rowOff>
    </xdr:from>
    <xdr:ext cx="469900" cy="259080"/>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650" y="10964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166370</xdr:rowOff>
    </xdr:from>
    <xdr:ext cx="467360" cy="256540"/>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350" y="10967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168910</xdr:rowOff>
    </xdr:from>
    <xdr:ext cx="467360" cy="256540"/>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350" y="10970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170815</xdr:rowOff>
    </xdr:from>
    <xdr:ext cx="467360" cy="2584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350" y="109721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118110</xdr:rowOff>
    </xdr:from>
    <xdr:to>
      <xdr:col>24</xdr:col>
      <xdr:colOff>62865</xdr:colOff>
      <xdr:row>86</xdr:row>
      <xdr:rowOff>168910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64770</xdr:rowOff>
    </xdr:from>
    <xdr:ext cx="405130" cy="256540"/>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66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118110</xdr:rowOff>
    </xdr:from>
    <xdr:to>
      <xdr:col>24</xdr:col>
      <xdr:colOff>152400</xdr:colOff>
      <xdr:row>78</xdr:row>
      <xdr:rowOff>118110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102870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161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124460</xdr:rowOff>
    </xdr:from>
    <xdr:to>
      <xdr:col>24</xdr:col>
      <xdr:colOff>114300</xdr:colOff>
      <xdr:row>83</xdr:row>
      <xdr:rowOff>54610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72390</xdr:rowOff>
    </xdr:from>
    <xdr:to>
      <xdr:col>15</xdr:col>
      <xdr:colOff>101600</xdr:colOff>
      <xdr:row>83</xdr:row>
      <xdr:rowOff>2540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96520</xdr:rowOff>
    </xdr:from>
    <xdr:to>
      <xdr:col>10</xdr:col>
      <xdr:colOff>165100</xdr:colOff>
      <xdr:row>83</xdr:row>
      <xdr:rowOff>26670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73660</xdr:rowOff>
    </xdr:from>
    <xdr:to>
      <xdr:col>6</xdr:col>
      <xdr:colOff>38100</xdr:colOff>
      <xdr:row>83</xdr:row>
      <xdr:rowOff>3810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83820</xdr:rowOff>
    </xdr:from>
    <xdr:to>
      <xdr:col>24</xdr:col>
      <xdr:colOff>114300</xdr:colOff>
      <xdr:row>83</xdr:row>
      <xdr:rowOff>13970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106680</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994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49530</xdr:rowOff>
    </xdr:from>
    <xdr:to>
      <xdr:col>20</xdr:col>
      <xdr:colOff>38100</xdr:colOff>
      <xdr:row>82</xdr:row>
      <xdr:rowOff>151130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100330</xdr:rowOff>
    </xdr:from>
    <xdr:to>
      <xdr:col>24</xdr:col>
      <xdr:colOff>63500</xdr:colOff>
      <xdr:row>82</xdr:row>
      <xdr:rowOff>134620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1592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16510</xdr:rowOff>
    </xdr:from>
    <xdr:to>
      <xdr:col>15</xdr:col>
      <xdr:colOff>101600</xdr:colOff>
      <xdr:row>82</xdr:row>
      <xdr:rowOff>118110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0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67310</xdr:rowOff>
    </xdr:from>
    <xdr:to>
      <xdr:col>19</xdr:col>
      <xdr:colOff>177800</xdr:colOff>
      <xdr:row>82</xdr:row>
      <xdr:rowOff>100330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1262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67310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0950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124460</xdr:rowOff>
    </xdr:from>
    <xdr:to>
      <xdr:col>6</xdr:col>
      <xdr:colOff>38100</xdr:colOff>
      <xdr:row>82</xdr:row>
      <xdr:rowOff>54610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xdr:rowOff>
    </xdr:from>
    <xdr:to>
      <xdr:col>10</xdr:col>
      <xdr:colOff>114300</xdr:colOff>
      <xdr:row>82</xdr:row>
      <xdr:rowOff>36195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062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24765</xdr:rowOff>
    </xdr:from>
    <xdr:ext cx="405130" cy="259080"/>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165100</xdr:rowOff>
    </xdr:from>
    <xdr:ext cx="402590" cy="259080"/>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35" y="14224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17780</xdr:rowOff>
    </xdr:from>
    <xdr:ext cx="402590" cy="256540"/>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35" y="14248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166370</xdr:rowOff>
    </xdr:from>
    <xdr:ext cx="402590" cy="256540"/>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35" y="14225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167640</xdr:rowOff>
    </xdr:from>
    <xdr:ext cx="405130" cy="256540"/>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35" y="13883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134620</xdr:rowOff>
    </xdr:from>
    <xdr:ext cx="402590" cy="256540"/>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35" y="138506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103505</xdr:rowOff>
    </xdr:from>
    <xdr:ext cx="402590" cy="259080"/>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35" y="1381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71120</xdr:rowOff>
    </xdr:from>
    <xdr:ext cx="402590" cy="259080"/>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35" y="13787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F00-000055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147955</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0476865" y="133496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6540"/>
    <xdr:sp macro="" textlink="">
      <xdr:nvSpPr>
        <xdr:cNvPr id="343" name="【福祉施設】&#10;一人当たり面積最小値テキスト">
          <a:extLst>
            <a:ext uri="{FF2B5EF4-FFF2-40B4-BE49-F238E27FC236}">
              <a16:creationId xmlns:a16="http://schemas.microsoft.com/office/drawing/2014/main" id="{00000000-0008-0000-0F00-000057010000}"/>
            </a:ext>
          </a:extLst>
        </xdr:cNvPr>
        <xdr:cNvSpPr txBox="1"/>
      </xdr:nvSpPr>
      <xdr:spPr>
        <a:xfrm>
          <a:off x="10515600" y="14775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94615</xdr:rowOff>
    </xdr:from>
    <xdr:ext cx="469900" cy="259080"/>
    <xdr:sp macro="" textlink="">
      <xdr:nvSpPr>
        <xdr:cNvPr id="345" name="【福祉施設】&#10;一人当たり面積最大値テキスト">
          <a:extLst>
            <a:ext uri="{FF2B5EF4-FFF2-40B4-BE49-F238E27FC236}">
              <a16:creationId xmlns:a16="http://schemas.microsoft.com/office/drawing/2014/main" id="{00000000-0008-0000-0F00-000059010000}"/>
            </a:ext>
          </a:extLst>
        </xdr:cNvPr>
        <xdr:cNvSpPr txBox="1"/>
      </xdr:nvSpPr>
      <xdr:spPr>
        <a:xfrm>
          <a:off x="10515600" y="1312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147955</xdr:rowOff>
    </xdr:from>
    <xdr:to>
      <xdr:col>55</xdr:col>
      <xdr:colOff>88900</xdr:colOff>
      <xdr:row>77</xdr:row>
      <xdr:rowOff>147955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10160</xdr:rowOff>
    </xdr:from>
    <xdr:ext cx="469900" cy="259080"/>
    <xdr:sp macro="" textlink="">
      <xdr:nvSpPr>
        <xdr:cNvPr id="347" name="【福祉施設】&#10;一人当たり面積平均値テキスト">
          <a:extLst>
            <a:ext uri="{FF2B5EF4-FFF2-40B4-BE49-F238E27FC236}">
              <a16:creationId xmlns:a16="http://schemas.microsoft.com/office/drawing/2014/main" id="{00000000-0008-0000-0F00-00005B010000}"/>
            </a:ext>
          </a:extLst>
        </xdr:cNvPr>
        <xdr:cNvSpPr txBox="1"/>
      </xdr:nvSpPr>
      <xdr:spPr>
        <a:xfrm>
          <a:off x="10515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95885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588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151765</xdr:rowOff>
    </xdr:from>
    <xdr:to>
      <xdr:col>46</xdr:col>
      <xdr:colOff>38100</xdr:colOff>
      <xdr:row>84</xdr:row>
      <xdr:rowOff>81915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161290</xdr:rowOff>
    </xdr:from>
    <xdr:to>
      <xdr:col>41</xdr:col>
      <xdr:colOff>101600</xdr:colOff>
      <xdr:row>84</xdr:row>
      <xdr:rowOff>91440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161290</xdr:rowOff>
    </xdr:from>
    <xdr:to>
      <xdr:col>36</xdr:col>
      <xdr:colOff>165100</xdr:colOff>
      <xdr:row>84</xdr:row>
      <xdr:rowOff>91440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921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92710</xdr:rowOff>
    </xdr:from>
    <xdr:to>
      <xdr:col>55</xdr:col>
      <xdr:colOff>50800</xdr:colOff>
      <xdr:row>85</xdr:row>
      <xdr:rowOff>22860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0426700" y="14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71120</xdr:rowOff>
    </xdr:from>
    <xdr:ext cx="469900" cy="259080"/>
    <xdr:sp macro="" textlink="">
      <xdr:nvSpPr>
        <xdr:cNvPr id="359" name="【福祉施設】&#10;一人当たり面積該当値テキスト">
          <a:extLst>
            <a:ext uri="{FF2B5EF4-FFF2-40B4-BE49-F238E27FC236}">
              <a16:creationId xmlns:a16="http://schemas.microsoft.com/office/drawing/2014/main" id="{00000000-0008-0000-0F00-000067010000}"/>
            </a:ext>
          </a:extLst>
        </xdr:cNvPr>
        <xdr:cNvSpPr txBox="1"/>
      </xdr:nvSpPr>
      <xdr:spPr>
        <a:xfrm>
          <a:off x="10515600" y="1447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97790</xdr:rowOff>
    </xdr:from>
    <xdr:to>
      <xdr:col>50</xdr:col>
      <xdr:colOff>165100</xdr:colOff>
      <xdr:row>85</xdr:row>
      <xdr:rowOff>27305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88500" y="14499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143510</xdr:rowOff>
    </xdr:from>
    <xdr:to>
      <xdr:col>55</xdr:col>
      <xdr:colOff>0</xdr:colOff>
      <xdr:row>84</xdr:row>
      <xdr:rowOff>147955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9639300" y="145453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147955</xdr:rowOff>
    </xdr:from>
    <xdr:to>
      <xdr:col>50</xdr:col>
      <xdr:colOff>114300</xdr:colOff>
      <xdr:row>84</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750300" y="14549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106045</xdr:rowOff>
    </xdr:from>
    <xdr:to>
      <xdr:col>41</xdr:col>
      <xdr:colOff>101600</xdr:colOff>
      <xdr:row>85</xdr:row>
      <xdr:rowOff>36195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10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156845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861300" y="145542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110490</xdr:rowOff>
    </xdr:from>
    <xdr:to>
      <xdr:col>36</xdr:col>
      <xdr:colOff>165100</xdr:colOff>
      <xdr:row>85</xdr:row>
      <xdr:rowOff>40640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921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156845</xdr:rowOff>
    </xdr:from>
    <xdr:to>
      <xdr:col>41</xdr:col>
      <xdr:colOff>50800</xdr:colOff>
      <xdr:row>84</xdr:row>
      <xdr:rowOff>161290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72300" y="14558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112395</xdr:rowOff>
    </xdr:from>
    <xdr:ext cx="469900" cy="256540"/>
    <xdr:sp macro="" textlink="">
      <xdr:nvSpPr>
        <xdr:cNvPr id="368" name="n_1aveValue【福祉施設】&#10;一人当たり面積">
          <a:extLst>
            <a:ext uri="{FF2B5EF4-FFF2-40B4-BE49-F238E27FC236}">
              <a16:creationId xmlns:a16="http://schemas.microsoft.com/office/drawing/2014/main" id="{00000000-0008-0000-0F00-000070010000}"/>
            </a:ext>
          </a:extLst>
        </xdr:cNvPr>
        <xdr:cNvSpPr txBox="1"/>
      </xdr:nvSpPr>
      <xdr:spPr>
        <a:xfrm>
          <a:off x="9391650" y="141712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98425</xdr:rowOff>
    </xdr:from>
    <xdr:ext cx="467360" cy="256540"/>
    <xdr:sp macro="" textlink="">
      <xdr:nvSpPr>
        <xdr:cNvPr id="369" name="n_2aveValue【福祉施設】&#10;一人当たり面積">
          <a:extLst>
            <a:ext uri="{FF2B5EF4-FFF2-40B4-BE49-F238E27FC236}">
              <a16:creationId xmlns:a16="http://schemas.microsoft.com/office/drawing/2014/main" id="{00000000-0008-0000-0F00-000071010000}"/>
            </a:ext>
          </a:extLst>
        </xdr:cNvPr>
        <xdr:cNvSpPr txBox="1"/>
      </xdr:nvSpPr>
      <xdr:spPr>
        <a:xfrm>
          <a:off x="8515350" y="14157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107950</xdr:rowOff>
    </xdr:from>
    <xdr:ext cx="467360" cy="259080"/>
    <xdr:sp macro="" textlink="">
      <xdr:nvSpPr>
        <xdr:cNvPr id="370" name="n_3aveValue【福祉施設】&#10;一人当たり面積">
          <a:extLst>
            <a:ext uri="{FF2B5EF4-FFF2-40B4-BE49-F238E27FC236}">
              <a16:creationId xmlns:a16="http://schemas.microsoft.com/office/drawing/2014/main" id="{00000000-0008-0000-0F00-000072010000}"/>
            </a:ext>
          </a:extLst>
        </xdr:cNvPr>
        <xdr:cNvSpPr txBox="1"/>
      </xdr:nvSpPr>
      <xdr:spPr>
        <a:xfrm>
          <a:off x="7626350" y="14166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107950</xdr:rowOff>
    </xdr:from>
    <xdr:ext cx="467360" cy="259080"/>
    <xdr:sp macro="" textlink="">
      <xdr:nvSpPr>
        <xdr:cNvPr id="371" name="n_4aveValue【福祉施設】&#10;一人当たり面積">
          <a:extLst>
            <a:ext uri="{FF2B5EF4-FFF2-40B4-BE49-F238E27FC236}">
              <a16:creationId xmlns:a16="http://schemas.microsoft.com/office/drawing/2014/main" id="{00000000-0008-0000-0F00-000073010000}"/>
            </a:ext>
          </a:extLst>
        </xdr:cNvPr>
        <xdr:cNvSpPr txBox="1"/>
      </xdr:nvSpPr>
      <xdr:spPr>
        <a:xfrm>
          <a:off x="6737350" y="14166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18415</xdr:rowOff>
    </xdr:from>
    <xdr:ext cx="469900" cy="256540"/>
    <xdr:sp macro="" textlink="">
      <xdr:nvSpPr>
        <xdr:cNvPr id="372" name="n_1mainValue【福祉施設】&#10;一人当たり面積">
          <a:extLst>
            <a:ext uri="{FF2B5EF4-FFF2-40B4-BE49-F238E27FC236}">
              <a16:creationId xmlns:a16="http://schemas.microsoft.com/office/drawing/2014/main" id="{00000000-0008-0000-0F00-000074010000}"/>
            </a:ext>
          </a:extLst>
        </xdr:cNvPr>
        <xdr:cNvSpPr txBox="1"/>
      </xdr:nvSpPr>
      <xdr:spPr>
        <a:xfrm>
          <a:off x="9391650" y="14591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22860</xdr:rowOff>
    </xdr:from>
    <xdr:ext cx="467360" cy="259080"/>
    <xdr:sp macro="" textlink="">
      <xdr:nvSpPr>
        <xdr:cNvPr id="373" name="n_2mainValue【福祉施設】&#10;一人当たり面積">
          <a:extLst>
            <a:ext uri="{FF2B5EF4-FFF2-40B4-BE49-F238E27FC236}">
              <a16:creationId xmlns:a16="http://schemas.microsoft.com/office/drawing/2014/main" id="{00000000-0008-0000-0F00-000075010000}"/>
            </a:ext>
          </a:extLst>
        </xdr:cNvPr>
        <xdr:cNvSpPr txBox="1"/>
      </xdr:nvSpPr>
      <xdr:spPr>
        <a:xfrm>
          <a:off x="8515350" y="14596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27305</xdr:rowOff>
    </xdr:from>
    <xdr:ext cx="467360" cy="259080"/>
    <xdr:sp macro="" textlink="">
      <xdr:nvSpPr>
        <xdr:cNvPr id="374" name="n_3mainValue【福祉施設】&#10;一人当たり面積">
          <a:extLst>
            <a:ext uri="{FF2B5EF4-FFF2-40B4-BE49-F238E27FC236}">
              <a16:creationId xmlns:a16="http://schemas.microsoft.com/office/drawing/2014/main" id="{00000000-0008-0000-0F00-000076010000}"/>
            </a:ext>
          </a:extLst>
        </xdr:cNvPr>
        <xdr:cNvSpPr txBox="1"/>
      </xdr:nvSpPr>
      <xdr:spPr>
        <a:xfrm>
          <a:off x="7626350" y="14600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31750</xdr:rowOff>
    </xdr:from>
    <xdr:ext cx="467360" cy="256540"/>
    <xdr:sp macro="" textlink="">
      <xdr:nvSpPr>
        <xdr:cNvPr id="375" name="n_4mainValue【福祉施設】&#10;一人当たり面積">
          <a:extLst>
            <a:ext uri="{FF2B5EF4-FFF2-40B4-BE49-F238E27FC236}">
              <a16:creationId xmlns:a16="http://schemas.microsoft.com/office/drawing/2014/main" id="{00000000-0008-0000-0F00-000077010000}"/>
            </a:ext>
          </a:extLst>
        </xdr:cNvPr>
        <xdr:cNvSpPr txBox="1"/>
      </xdr:nvSpPr>
      <xdr:spPr>
        <a:xfrm>
          <a:off x="6737350" y="14605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43815</xdr:rowOff>
    </xdr:from>
    <xdr:to>
      <xdr:col>24</xdr:col>
      <xdr:colOff>62865</xdr:colOff>
      <xdr:row>109</xdr:row>
      <xdr:rowOff>35560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161925</xdr:rowOff>
    </xdr:from>
    <xdr:ext cx="340360" cy="259080"/>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43815</xdr:rowOff>
    </xdr:from>
    <xdr:to>
      <xdr:col>24</xdr:col>
      <xdr:colOff>152400</xdr:colOff>
      <xdr:row>100</xdr:row>
      <xdr:rowOff>43815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105410</xdr:rowOff>
    </xdr:from>
    <xdr:ext cx="405130" cy="259080"/>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76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10795</xdr:rowOff>
    </xdr:from>
    <xdr:to>
      <xdr:col>6</xdr:col>
      <xdr:colOff>38100</xdr:colOff>
      <xdr:row>104</xdr:row>
      <xdr:rowOff>112395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57785</xdr:rowOff>
    </xdr:from>
    <xdr:to>
      <xdr:col>24</xdr:col>
      <xdr:colOff>114300</xdr:colOff>
      <xdr:row>105</xdr:row>
      <xdr:rowOff>159385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80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36195</xdr:rowOff>
    </xdr:from>
    <xdr:ext cx="405130" cy="259080"/>
    <xdr:sp macro="" textlink="">
      <xdr:nvSpPr>
        <xdr:cNvPr id="418" name="【市民会館】&#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803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109220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3797300" y="180784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164465</xdr:rowOff>
    </xdr:from>
    <xdr:to>
      <xdr:col>15</xdr:col>
      <xdr:colOff>101600</xdr:colOff>
      <xdr:row>105</xdr:row>
      <xdr:rowOff>94615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79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43815</xdr:rowOff>
    </xdr:from>
    <xdr:to>
      <xdr:col>19</xdr:col>
      <xdr:colOff>177800</xdr:colOff>
      <xdr:row>105</xdr:row>
      <xdr:rowOff>76200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80460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132080</xdr:rowOff>
    </xdr:from>
    <xdr:to>
      <xdr:col>10</xdr:col>
      <xdr:colOff>165100</xdr:colOff>
      <xdr:row>105</xdr:row>
      <xdr:rowOff>61595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10795</xdr:rowOff>
    </xdr:from>
    <xdr:to>
      <xdr:col>15</xdr:col>
      <xdr:colOff>50800</xdr:colOff>
      <xdr:row>105</xdr:row>
      <xdr:rowOff>43815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80130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99060</xdr:rowOff>
    </xdr:from>
    <xdr:to>
      <xdr:col>6</xdr:col>
      <xdr:colOff>38100</xdr:colOff>
      <xdr:row>105</xdr:row>
      <xdr:rowOff>29210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79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149860</xdr:rowOff>
    </xdr:from>
    <xdr:to>
      <xdr:col>10</xdr:col>
      <xdr:colOff>114300</xdr:colOff>
      <xdr:row>105</xdr:row>
      <xdr:rowOff>10795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79806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166370</xdr:rowOff>
    </xdr:from>
    <xdr:ext cx="405130" cy="256540"/>
    <xdr:sp macro="" textlink="">
      <xdr:nvSpPr>
        <xdr:cNvPr id="427" name="n_1aveValue【市民会館】&#10;有形固定資産減価償却率">
          <a:extLst>
            <a:ext uri="{FF2B5EF4-FFF2-40B4-BE49-F238E27FC236}">
              <a16:creationId xmlns:a16="http://schemas.microsoft.com/office/drawing/2014/main" id="{00000000-0008-0000-0F00-0000AB010000}"/>
            </a:ext>
          </a:extLst>
        </xdr:cNvPr>
        <xdr:cNvSpPr txBox="1"/>
      </xdr:nvSpPr>
      <xdr:spPr>
        <a:xfrm>
          <a:off x="3582035" y="176542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164465</xdr:rowOff>
    </xdr:from>
    <xdr:ext cx="402590" cy="259080"/>
    <xdr:sp macro="" textlink="">
      <xdr:nvSpPr>
        <xdr:cNvPr id="428" name="n_2aveValue【市民会館】&#10;有形固定資産減価償却率">
          <a:extLst>
            <a:ext uri="{FF2B5EF4-FFF2-40B4-BE49-F238E27FC236}">
              <a16:creationId xmlns:a16="http://schemas.microsoft.com/office/drawing/2014/main" id="{00000000-0008-0000-0F00-0000AC010000}"/>
            </a:ext>
          </a:extLst>
        </xdr:cNvPr>
        <xdr:cNvSpPr txBox="1"/>
      </xdr:nvSpPr>
      <xdr:spPr>
        <a:xfrm>
          <a:off x="2705735" y="1765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149860</xdr:rowOff>
    </xdr:from>
    <xdr:ext cx="402590" cy="259080"/>
    <xdr:sp macro="" textlink="">
      <xdr:nvSpPr>
        <xdr:cNvPr id="429" name="n_3aveValue【市民会館】&#10;有形固定資産減価償却率">
          <a:extLst>
            <a:ext uri="{FF2B5EF4-FFF2-40B4-BE49-F238E27FC236}">
              <a16:creationId xmlns:a16="http://schemas.microsoft.com/office/drawing/2014/main" id="{00000000-0008-0000-0F00-0000AD010000}"/>
            </a:ext>
          </a:extLst>
        </xdr:cNvPr>
        <xdr:cNvSpPr txBox="1"/>
      </xdr:nvSpPr>
      <xdr:spPr>
        <a:xfrm>
          <a:off x="1816735" y="1763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128905</xdr:rowOff>
    </xdr:from>
    <xdr:ext cx="402590" cy="259080"/>
    <xdr:sp macro="" textlink="">
      <xdr:nvSpPr>
        <xdr:cNvPr id="430" name="n_4aveValue【市民会館】&#10;有形固定資産減価償却率">
          <a:extLst>
            <a:ext uri="{FF2B5EF4-FFF2-40B4-BE49-F238E27FC236}">
              <a16:creationId xmlns:a16="http://schemas.microsoft.com/office/drawing/2014/main" id="{00000000-0008-0000-0F00-0000AE010000}"/>
            </a:ext>
          </a:extLst>
        </xdr:cNvPr>
        <xdr:cNvSpPr txBox="1"/>
      </xdr:nvSpPr>
      <xdr:spPr>
        <a:xfrm>
          <a:off x="927735" y="17616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118110</xdr:rowOff>
    </xdr:from>
    <xdr:ext cx="405130" cy="259080"/>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35" y="1812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86360</xdr:rowOff>
    </xdr:from>
    <xdr:ext cx="402590" cy="256540"/>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35" y="18088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52705</xdr:rowOff>
    </xdr:from>
    <xdr:ext cx="402590" cy="256540"/>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35" y="18054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20320</xdr:rowOff>
    </xdr:from>
    <xdr:ext cx="402590" cy="256540"/>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35" y="18022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129540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6540"/>
    <xdr:sp macro="" textlink="">
      <xdr:nvSpPr>
        <xdr:cNvPr id="459" name="【市民会館】&#10;一人当たり面積最小値テキスト">
          <a:extLst>
            <a:ext uri="{FF2B5EF4-FFF2-40B4-BE49-F238E27FC236}">
              <a16:creationId xmlns:a16="http://schemas.microsoft.com/office/drawing/2014/main" id="{00000000-0008-0000-0F00-0000CB010000}"/>
            </a:ext>
          </a:extLst>
        </xdr:cNvPr>
        <xdr:cNvSpPr txBox="1"/>
      </xdr:nvSpPr>
      <xdr:spPr>
        <a:xfrm>
          <a:off x="10515600" y="1864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120650</xdr:rowOff>
    </xdr:from>
    <xdr:ext cx="469900" cy="256540"/>
    <xdr:sp macro="" textlink="">
      <xdr:nvSpPr>
        <xdr:cNvPr id="461" name="【市民会館】&#10;一人当たり面積最大値テキスト">
          <a:extLst>
            <a:ext uri="{FF2B5EF4-FFF2-40B4-BE49-F238E27FC236}">
              <a16:creationId xmlns:a16="http://schemas.microsoft.com/office/drawing/2014/main" id="{00000000-0008-0000-0F00-0000CD010000}"/>
            </a:ext>
          </a:extLst>
        </xdr:cNvPr>
        <xdr:cNvSpPr txBox="1"/>
      </xdr:nvSpPr>
      <xdr:spPr>
        <a:xfrm>
          <a:off x="10515600" y="16922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36195</xdr:rowOff>
    </xdr:from>
    <xdr:ext cx="469900" cy="259080"/>
    <xdr:sp macro="" textlink="">
      <xdr:nvSpPr>
        <xdr:cNvPr id="463" name="【市民会館】&#10;一人当たり面積平均値テキスト">
          <a:extLst>
            <a:ext uri="{FF2B5EF4-FFF2-40B4-BE49-F238E27FC236}">
              <a16:creationId xmlns:a16="http://schemas.microsoft.com/office/drawing/2014/main" id="{00000000-0008-0000-0F00-0000CF010000}"/>
            </a:ext>
          </a:extLst>
        </xdr:cNvPr>
        <xdr:cNvSpPr txBox="1"/>
      </xdr:nvSpPr>
      <xdr:spPr>
        <a:xfrm>
          <a:off x="10515600" y="18209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57785</xdr:rowOff>
    </xdr:from>
    <xdr:to>
      <xdr:col>55</xdr:col>
      <xdr:colOff>50800</xdr:colOff>
      <xdr:row>106</xdr:row>
      <xdr:rowOff>159385</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69215</xdr:rowOff>
    </xdr:from>
    <xdr:to>
      <xdr:col>50</xdr:col>
      <xdr:colOff>165100</xdr:colOff>
      <xdr:row>106</xdr:row>
      <xdr:rowOff>170815</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34925</xdr:rowOff>
    </xdr:from>
    <xdr:to>
      <xdr:col>55</xdr:col>
      <xdr:colOff>50800</xdr:colOff>
      <xdr:row>106</xdr:row>
      <xdr:rowOff>136525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57785</xdr:rowOff>
    </xdr:from>
    <xdr:ext cx="469900" cy="259080"/>
    <xdr:sp macro="" textlink="">
      <xdr:nvSpPr>
        <xdr:cNvPr id="475" name="【市民会館】&#10;一人当たり面積該当値テキスト">
          <a:extLst>
            <a:ext uri="{FF2B5EF4-FFF2-40B4-BE49-F238E27FC236}">
              <a16:creationId xmlns:a16="http://schemas.microsoft.com/office/drawing/2014/main" id="{00000000-0008-0000-0F00-0000DB010000}"/>
            </a:ext>
          </a:extLst>
        </xdr:cNvPr>
        <xdr:cNvSpPr txBox="1"/>
      </xdr:nvSpPr>
      <xdr:spPr>
        <a:xfrm>
          <a:off x="1051560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40640</xdr:rowOff>
    </xdr:from>
    <xdr:to>
      <xdr:col>50</xdr:col>
      <xdr:colOff>165100</xdr:colOff>
      <xdr:row>106</xdr:row>
      <xdr:rowOff>142240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86360</xdr:rowOff>
    </xdr:from>
    <xdr:to>
      <xdr:col>55</xdr:col>
      <xdr:colOff>0</xdr:colOff>
      <xdr:row>106</xdr:row>
      <xdr:rowOff>91440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9639300" y="182600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50165</xdr:rowOff>
    </xdr:from>
    <xdr:to>
      <xdr:col>46</xdr:col>
      <xdr:colOff>38100</xdr:colOff>
      <xdr:row>106</xdr:row>
      <xdr:rowOff>151765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91440</xdr:rowOff>
    </xdr:from>
    <xdr:to>
      <xdr:col>50</xdr:col>
      <xdr:colOff>114300</xdr:colOff>
      <xdr:row>106</xdr:row>
      <xdr:rowOff>100965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750300" y="182651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100965</xdr:rowOff>
    </xdr:from>
    <xdr:to>
      <xdr:col>45</xdr:col>
      <xdr:colOff>177800</xdr:colOff>
      <xdr:row>106</xdr:row>
      <xdr:rowOff>106680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861300" y="182746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106680</xdr:rowOff>
    </xdr:from>
    <xdr:to>
      <xdr:col>41</xdr:col>
      <xdr:colOff>50800</xdr:colOff>
      <xdr:row>106</xdr:row>
      <xdr:rowOff>114300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72300" y="18280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161925</xdr:rowOff>
    </xdr:from>
    <xdr:ext cx="469900" cy="259080"/>
    <xdr:sp macro="" textlink="">
      <xdr:nvSpPr>
        <xdr:cNvPr id="484" name="n_1aveValue【市民会館】&#10;一人当たり面積">
          <a:extLst>
            <a:ext uri="{FF2B5EF4-FFF2-40B4-BE49-F238E27FC236}">
              <a16:creationId xmlns:a16="http://schemas.microsoft.com/office/drawing/2014/main" id="{00000000-0008-0000-0F00-0000E4010000}"/>
            </a:ext>
          </a:extLst>
        </xdr:cNvPr>
        <xdr:cNvSpPr txBox="1"/>
      </xdr:nvSpPr>
      <xdr:spPr>
        <a:xfrm>
          <a:off x="9391650" y="1833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11430</xdr:rowOff>
    </xdr:from>
    <xdr:ext cx="467360" cy="259080"/>
    <xdr:sp macro="" textlink="">
      <xdr:nvSpPr>
        <xdr:cNvPr id="485" name="n_2aveValue【市民会館】&#10;一人当たり面積">
          <a:extLst>
            <a:ext uri="{FF2B5EF4-FFF2-40B4-BE49-F238E27FC236}">
              <a16:creationId xmlns:a16="http://schemas.microsoft.com/office/drawing/2014/main" id="{00000000-0008-0000-0F00-0000E5010000}"/>
            </a:ext>
          </a:extLst>
        </xdr:cNvPr>
        <xdr:cNvSpPr txBox="1"/>
      </xdr:nvSpPr>
      <xdr:spPr>
        <a:xfrm>
          <a:off x="8515350" y="18356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7360" cy="259080"/>
    <xdr:sp macro="" textlink="">
      <xdr:nvSpPr>
        <xdr:cNvPr id="486" name="n_3aveValue【市民会館】&#10;一人当たり面積">
          <a:extLst>
            <a:ext uri="{FF2B5EF4-FFF2-40B4-BE49-F238E27FC236}">
              <a16:creationId xmlns:a16="http://schemas.microsoft.com/office/drawing/2014/main" id="{00000000-0008-0000-0F00-0000E6010000}"/>
            </a:ext>
          </a:extLst>
        </xdr:cNvPr>
        <xdr:cNvSpPr txBox="1"/>
      </xdr:nvSpPr>
      <xdr:spPr>
        <a:xfrm>
          <a:off x="762635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34290</xdr:rowOff>
    </xdr:from>
    <xdr:ext cx="467360" cy="259080"/>
    <xdr:sp macro="" textlink="">
      <xdr:nvSpPr>
        <xdr:cNvPr id="487" name="n_4aveValue【市民会館】&#10;一人当たり面積">
          <a:extLst>
            <a:ext uri="{FF2B5EF4-FFF2-40B4-BE49-F238E27FC236}">
              <a16:creationId xmlns:a16="http://schemas.microsoft.com/office/drawing/2014/main" id="{00000000-0008-0000-0F00-0000E7010000}"/>
            </a:ext>
          </a:extLst>
        </xdr:cNvPr>
        <xdr:cNvSpPr txBox="1"/>
      </xdr:nvSpPr>
      <xdr:spPr>
        <a:xfrm>
          <a:off x="6737350" y="18379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104</xdr:row>
      <xdr:rowOff>158750</xdr:rowOff>
    </xdr:from>
    <xdr:ext cx="469900" cy="259080"/>
    <xdr:sp macro="" textlink="">
      <xdr:nvSpPr>
        <xdr:cNvPr id="488" name="n_1mainValue【市民会館】&#10;一人当たり面積">
          <a:extLst>
            <a:ext uri="{FF2B5EF4-FFF2-40B4-BE49-F238E27FC236}">
              <a16:creationId xmlns:a16="http://schemas.microsoft.com/office/drawing/2014/main" id="{00000000-0008-0000-0F00-0000E8010000}"/>
            </a:ext>
          </a:extLst>
        </xdr:cNvPr>
        <xdr:cNvSpPr txBox="1"/>
      </xdr:nvSpPr>
      <xdr:spPr>
        <a:xfrm>
          <a:off x="9391650" y="1798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168275</xdr:rowOff>
    </xdr:from>
    <xdr:ext cx="467360" cy="256540"/>
    <xdr:sp macro="" textlink="">
      <xdr:nvSpPr>
        <xdr:cNvPr id="489" name="n_2mainValue【市民会館】&#10;一人当たり面積">
          <a:extLst>
            <a:ext uri="{FF2B5EF4-FFF2-40B4-BE49-F238E27FC236}">
              <a16:creationId xmlns:a16="http://schemas.microsoft.com/office/drawing/2014/main" id="{00000000-0008-0000-0F00-0000E9010000}"/>
            </a:ext>
          </a:extLst>
        </xdr:cNvPr>
        <xdr:cNvSpPr txBox="1"/>
      </xdr:nvSpPr>
      <xdr:spPr>
        <a:xfrm>
          <a:off x="8515350" y="17999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2540</xdr:rowOff>
    </xdr:from>
    <xdr:ext cx="467360" cy="259080"/>
    <xdr:sp macro="" textlink="">
      <xdr:nvSpPr>
        <xdr:cNvPr id="490" name="n_3mainValue【市民会館】&#10;一人当たり面積">
          <a:extLst>
            <a:ext uri="{FF2B5EF4-FFF2-40B4-BE49-F238E27FC236}">
              <a16:creationId xmlns:a16="http://schemas.microsoft.com/office/drawing/2014/main" id="{00000000-0008-0000-0F00-0000EA010000}"/>
            </a:ext>
          </a:extLst>
        </xdr:cNvPr>
        <xdr:cNvSpPr txBox="1"/>
      </xdr:nvSpPr>
      <xdr:spPr>
        <a:xfrm>
          <a:off x="7626350" y="18004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10160</xdr:rowOff>
    </xdr:from>
    <xdr:ext cx="467360" cy="259080"/>
    <xdr:sp macro="" textlink="">
      <xdr:nvSpPr>
        <xdr:cNvPr id="491" name="n_4mainValue【市民会館】&#10;一人当たり面積">
          <a:extLst>
            <a:ext uri="{FF2B5EF4-FFF2-40B4-BE49-F238E27FC236}">
              <a16:creationId xmlns:a16="http://schemas.microsoft.com/office/drawing/2014/main" id="{00000000-0008-0000-0F00-0000EB010000}"/>
            </a:ext>
          </a:extLst>
        </xdr:cNvPr>
        <xdr:cNvSpPr txBox="1"/>
      </xdr:nvSpPr>
      <xdr:spPr>
        <a:xfrm>
          <a:off x="6737350" y="18012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81280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85090</xdr:rowOff>
    </xdr:from>
    <xdr:ext cx="405130" cy="259080"/>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81280</xdr:rowOff>
    </xdr:from>
    <xdr:to>
      <xdr:col>86</xdr:col>
      <xdr:colOff>25400</xdr:colOff>
      <xdr:row>42</xdr:row>
      <xdr:rowOff>81280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6540"/>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6413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49530</xdr:rowOff>
    </xdr:from>
    <xdr:ext cx="405130" cy="259080"/>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56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88900</xdr:rowOff>
    </xdr:from>
    <xdr:to>
      <xdr:col>85</xdr:col>
      <xdr:colOff>177800</xdr:colOff>
      <xdr:row>37</xdr:row>
      <xdr:rowOff>19050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111760</xdr:rowOff>
    </xdr:from>
    <xdr:ext cx="405130" cy="256540"/>
    <xdr:sp macro="" textlink="">
      <xdr:nvSpPr>
        <xdr:cNvPr id="534" name="【一般廃棄物処理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1125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17780</xdr:rowOff>
    </xdr:from>
    <xdr:to>
      <xdr:col>81</xdr:col>
      <xdr:colOff>101600</xdr:colOff>
      <xdr:row>37</xdr:row>
      <xdr:rowOff>118745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139700</xdr:rowOff>
    </xdr:from>
    <xdr:to>
      <xdr:col>85</xdr:col>
      <xdr:colOff>127000</xdr:colOff>
      <xdr:row>37</xdr:row>
      <xdr:rowOff>67945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5481300" y="631190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10795</xdr:rowOff>
    </xdr:from>
    <xdr:to>
      <xdr:col>76</xdr:col>
      <xdr:colOff>165100</xdr:colOff>
      <xdr:row>36</xdr:row>
      <xdr:rowOff>112395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61595</xdr:rowOff>
    </xdr:from>
    <xdr:to>
      <xdr:col>81</xdr:col>
      <xdr:colOff>50800</xdr:colOff>
      <xdr:row>37</xdr:row>
      <xdr:rowOff>67945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592300" y="623379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61595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703300" y="61912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52070</xdr:rowOff>
    </xdr:from>
    <xdr:to>
      <xdr:col>67</xdr:col>
      <xdr:colOff>101600</xdr:colOff>
      <xdr:row>36</xdr:row>
      <xdr:rowOff>153035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102235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2814300" y="619125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139065</xdr:rowOff>
    </xdr:from>
    <xdr:ext cx="405130" cy="259080"/>
    <xdr:sp macro="" textlink="">
      <xdr:nvSpPr>
        <xdr:cNvPr id="543" name="n_1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35" y="665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140970</xdr:rowOff>
    </xdr:from>
    <xdr:ext cx="402590" cy="259080"/>
    <xdr:sp macro="" textlink="">
      <xdr:nvSpPr>
        <xdr:cNvPr id="544" name="n_2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35" y="6656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140970</xdr:rowOff>
    </xdr:from>
    <xdr:ext cx="402590" cy="259080"/>
    <xdr:sp macro="" textlink="">
      <xdr:nvSpPr>
        <xdr:cNvPr id="545" name="n_3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35" y="6656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129540</xdr:rowOff>
    </xdr:from>
    <xdr:ext cx="402590" cy="259080"/>
    <xdr:sp macro="" textlink="">
      <xdr:nvSpPr>
        <xdr:cNvPr id="546" name="n_4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35" y="6644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135255</xdr:rowOff>
    </xdr:from>
    <xdr:ext cx="405130" cy="256540"/>
    <xdr:sp macro="" textlink="">
      <xdr:nvSpPr>
        <xdr:cNvPr id="547" name="n_1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35" y="61360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128905</xdr:rowOff>
    </xdr:from>
    <xdr:ext cx="402590" cy="259080"/>
    <xdr:sp macro="" textlink="">
      <xdr:nvSpPr>
        <xdr:cNvPr id="548" name="n_2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35" y="5958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86360</xdr:rowOff>
    </xdr:from>
    <xdr:ext cx="402590" cy="256540"/>
    <xdr:sp macro="" textlink="">
      <xdr:nvSpPr>
        <xdr:cNvPr id="549" name="n_3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35" y="5915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169545</xdr:rowOff>
    </xdr:from>
    <xdr:ext cx="402590" cy="256540"/>
    <xdr:sp macro="" textlink="">
      <xdr:nvSpPr>
        <xdr:cNvPr id="550" name="n_4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35" y="59988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99,535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090" cy="25654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090" cy="25654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126365</xdr:rowOff>
    </xdr:from>
    <xdr:to>
      <xdr:col>116</xdr:col>
      <xdr:colOff>62865</xdr:colOff>
      <xdr:row>42</xdr:row>
      <xdr:rowOff>38100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6540"/>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428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73025</xdr:rowOff>
    </xdr:from>
    <xdr:ext cx="598805" cy="259080"/>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126365</xdr:rowOff>
    </xdr:from>
    <xdr:to>
      <xdr:col>116</xdr:col>
      <xdr:colOff>152400</xdr:colOff>
      <xdr:row>34</xdr:row>
      <xdr:rowOff>126365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63500</xdr:rowOff>
    </xdr:from>
    <xdr:ext cx="598805" cy="256540"/>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5786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56515</xdr:rowOff>
    </xdr:from>
    <xdr:to>
      <xdr:col>112</xdr:col>
      <xdr:colOff>38100</xdr:colOff>
      <xdr:row>39</xdr:row>
      <xdr:rowOff>158115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64770</xdr:rowOff>
    </xdr:from>
    <xdr:to>
      <xdr:col>107</xdr:col>
      <xdr:colOff>101600</xdr:colOff>
      <xdr:row>39</xdr:row>
      <xdr:rowOff>166370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75565</xdr:rowOff>
    </xdr:from>
    <xdr:to>
      <xdr:col>102</xdr:col>
      <xdr:colOff>165100</xdr:colOff>
      <xdr:row>40</xdr:row>
      <xdr:rowOff>6350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90170</xdr:rowOff>
    </xdr:from>
    <xdr:to>
      <xdr:col>98</xdr:col>
      <xdr:colOff>38100</xdr:colOff>
      <xdr:row>40</xdr:row>
      <xdr:rowOff>20320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88265</xdr:rowOff>
    </xdr:from>
    <xdr:to>
      <xdr:col>116</xdr:col>
      <xdr:colOff>114300</xdr:colOff>
      <xdr:row>40</xdr:row>
      <xdr:rowOff>18415</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67310</xdr:rowOff>
    </xdr:from>
    <xdr:ext cx="598805" cy="259080"/>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753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xdr:rowOff>
    </xdr:from>
    <xdr:to>
      <xdr:col>112</xdr:col>
      <xdr:colOff>38100</xdr:colOff>
      <xdr:row>38</xdr:row>
      <xdr:rowOff>118110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67310</xdr:rowOff>
    </xdr:from>
    <xdr:to>
      <xdr:col>116</xdr:col>
      <xdr:colOff>63500</xdr:colOff>
      <xdr:row>39</xdr:row>
      <xdr:rowOff>139065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1323300" y="6582410"/>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111760</xdr:rowOff>
    </xdr:from>
    <xdr:to>
      <xdr:col>107</xdr:col>
      <xdr:colOff>101600</xdr:colOff>
      <xdr:row>40</xdr:row>
      <xdr:rowOff>41910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67310</xdr:rowOff>
    </xdr:from>
    <xdr:to>
      <xdr:col>111</xdr:col>
      <xdr:colOff>177800</xdr:colOff>
      <xdr:row>39</xdr:row>
      <xdr:rowOff>162560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658241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162560</xdr:rowOff>
    </xdr:from>
    <xdr:to>
      <xdr:col>107</xdr:col>
      <xdr:colOff>50800</xdr:colOff>
      <xdr:row>40</xdr:row>
      <xdr:rowOff>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849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29210</xdr:rowOff>
    </xdr:from>
    <xdr:to>
      <xdr:col>98</xdr:col>
      <xdr:colOff>38100</xdr:colOff>
      <xdr:row>40</xdr:row>
      <xdr:rowOff>130810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0</xdr:rowOff>
    </xdr:from>
    <xdr:to>
      <xdr:col>102</xdr:col>
      <xdr:colOff>114300</xdr:colOff>
      <xdr:row>40</xdr:row>
      <xdr:rowOff>80010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68580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149225</xdr:rowOff>
    </xdr:from>
    <xdr:ext cx="596265" cy="259080"/>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0880" y="6835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11430</xdr:rowOff>
    </xdr:from>
    <xdr:ext cx="596265" cy="259080"/>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580" y="65265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22225</xdr:rowOff>
    </xdr:from>
    <xdr:ext cx="596265" cy="2584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580" y="65373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36830</xdr:rowOff>
    </xdr:from>
    <xdr:ext cx="596265" cy="259080"/>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56580" y="65519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134620</xdr:rowOff>
    </xdr:from>
    <xdr:ext cx="596265" cy="256540"/>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0880" y="6306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172,277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40</xdr:row>
      <xdr:rowOff>33020</xdr:rowOff>
    </xdr:from>
    <xdr:ext cx="596265" cy="259080"/>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580" y="6891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102,285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41910</xdr:rowOff>
    </xdr:from>
    <xdr:ext cx="532130" cy="256540"/>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7965" y="68999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99,997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121920</xdr:rowOff>
    </xdr:from>
    <xdr:ext cx="532130" cy="256540"/>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8965" y="69799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38100</xdr:rowOff>
    </xdr:from>
    <xdr:to>
      <xdr:col>85</xdr:col>
      <xdr:colOff>126365</xdr:colOff>
      <xdr:row>64</xdr:row>
      <xdr:rowOff>76200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156210</xdr:rowOff>
    </xdr:from>
    <xdr:ext cx="405130" cy="256540"/>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243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152400</xdr:rowOff>
    </xdr:from>
    <xdr:ext cx="405130" cy="259080"/>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096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145415</xdr:rowOff>
    </xdr:from>
    <xdr:to>
      <xdr:col>85</xdr:col>
      <xdr:colOff>177800</xdr:colOff>
      <xdr:row>58</xdr:row>
      <xdr:rowOff>75565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168275</xdr:rowOff>
    </xdr:from>
    <xdr:ext cx="405130" cy="256540"/>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769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24765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99288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65405</xdr:rowOff>
    </xdr:from>
    <xdr:to>
      <xdr:col>76</xdr:col>
      <xdr:colOff>165100</xdr:colOff>
      <xdr:row>57</xdr:row>
      <xdr:rowOff>167005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116205</xdr:rowOff>
    </xdr:from>
    <xdr:to>
      <xdr:col>81</xdr:col>
      <xdr:colOff>50800</xdr:colOff>
      <xdr:row>57</xdr:row>
      <xdr:rowOff>156210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98888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23495</xdr:rowOff>
    </xdr:from>
    <xdr:to>
      <xdr:col>72</xdr:col>
      <xdr:colOff>38100</xdr:colOff>
      <xdr:row>57</xdr:row>
      <xdr:rowOff>125095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74930</xdr:rowOff>
    </xdr:from>
    <xdr:to>
      <xdr:col>76</xdr:col>
      <xdr:colOff>114300</xdr:colOff>
      <xdr:row>57</xdr:row>
      <xdr:rowOff>116205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98475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74930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98069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57150</xdr:rowOff>
    </xdr:from>
    <xdr:ext cx="405130" cy="259080"/>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35" y="10172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36195</xdr:rowOff>
    </xdr:from>
    <xdr:ext cx="402590" cy="259080"/>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35" y="10151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148590</xdr:rowOff>
    </xdr:from>
    <xdr:ext cx="402590" cy="259080"/>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35" y="10092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133350</xdr:rowOff>
    </xdr:from>
    <xdr:ext cx="402590" cy="256540"/>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35" y="10077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52070</xdr:rowOff>
    </xdr:from>
    <xdr:ext cx="405130" cy="256540"/>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35" y="96532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12065</xdr:rowOff>
    </xdr:from>
    <xdr:ext cx="402590" cy="259080"/>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35" y="9613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141605</xdr:rowOff>
    </xdr:from>
    <xdr:ext cx="402590" cy="259080"/>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35" y="9571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101600</xdr:rowOff>
    </xdr:from>
    <xdr:ext cx="402590" cy="259080"/>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35" y="9531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64770</xdr:rowOff>
    </xdr:from>
    <xdr:to>
      <xdr:col>116</xdr:col>
      <xdr:colOff>62865</xdr:colOff>
      <xdr:row>64</xdr:row>
      <xdr:rowOff>64770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5" y="949452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11430</xdr:rowOff>
    </xdr:from>
    <xdr:ext cx="469900" cy="259080"/>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269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45720</xdr:rowOff>
    </xdr:from>
    <xdr:ext cx="469900" cy="259080"/>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67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74930</xdr:rowOff>
    </xdr:from>
    <xdr:ext cx="469900" cy="256540"/>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3619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110490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1323300" y="10561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71120</xdr:rowOff>
    </xdr:from>
    <xdr:to>
      <xdr:col>107</xdr:col>
      <xdr:colOff>101600</xdr:colOff>
      <xdr:row>62</xdr:row>
      <xdr:rowOff>1270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110490</xdr:rowOff>
    </xdr:from>
    <xdr:to>
      <xdr:col>111</xdr:col>
      <xdr:colOff>177800</xdr:colOff>
      <xdr:row>61</xdr:row>
      <xdr:rowOff>121920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0434300" y="105689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78740</xdr:rowOff>
    </xdr:from>
    <xdr:to>
      <xdr:col>102</xdr:col>
      <xdr:colOff>165100</xdr:colOff>
      <xdr:row>62</xdr:row>
      <xdr:rowOff>8890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121920</xdr:rowOff>
    </xdr:from>
    <xdr:to>
      <xdr:col>107</xdr:col>
      <xdr:colOff>50800</xdr:colOff>
      <xdr:row>61</xdr:row>
      <xdr:rowOff>129540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0580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86360</xdr:rowOff>
    </xdr:from>
    <xdr:to>
      <xdr:col>98</xdr:col>
      <xdr:colOff>38100</xdr:colOff>
      <xdr:row>62</xdr:row>
      <xdr:rowOff>16510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129540</xdr:rowOff>
    </xdr:from>
    <xdr:to>
      <xdr:col>102</xdr:col>
      <xdr:colOff>114300</xdr:colOff>
      <xdr:row>61</xdr:row>
      <xdr:rowOff>137160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8656300" y="1058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160020</xdr:rowOff>
    </xdr:from>
    <xdr:ext cx="469900" cy="259080"/>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650" y="1078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167640</xdr:rowOff>
    </xdr:from>
    <xdr:ext cx="467360" cy="256540"/>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350" y="10797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140970</xdr:rowOff>
    </xdr:from>
    <xdr:ext cx="467360" cy="259080"/>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350" y="10770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15240</xdr:rowOff>
    </xdr:from>
    <xdr:ext cx="467360" cy="259080"/>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350" y="10816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6350</xdr:rowOff>
    </xdr:from>
    <xdr:ext cx="469900" cy="256540"/>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650" y="10293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17780</xdr:rowOff>
    </xdr:from>
    <xdr:ext cx="467360" cy="256540"/>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350" y="10304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25400</xdr:rowOff>
    </xdr:from>
    <xdr:ext cx="467360" cy="259080"/>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350" y="10312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33020</xdr:rowOff>
    </xdr:from>
    <xdr:ext cx="467360" cy="259080"/>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350" y="10320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6550" cy="259080"/>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106910" y="1319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35560</xdr:rowOff>
    </xdr:from>
    <xdr:ext cx="405130" cy="259080"/>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6357600" y="1392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167640</xdr:rowOff>
    </xdr:from>
    <xdr:to>
      <xdr:col>76</xdr:col>
      <xdr:colOff>165100</xdr:colOff>
      <xdr:row>82</xdr:row>
      <xdr:rowOff>97790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21590</xdr:rowOff>
    </xdr:from>
    <xdr:to>
      <xdr:col>67</xdr:col>
      <xdr:colOff>101600</xdr:colOff>
      <xdr:row>82</xdr:row>
      <xdr:rowOff>123190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140970</xdr:rowOff>
    </xdr:from>
    <xdr:to>
      <xdr:col>85</xdr:col>
      <xdr:colOff>177800</xdr:colOff>
      <xdr:row>83</xdr:row>
      <xdr:rowOff>71120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119380</xdr:rowOff>
    </xdr:from>
    <xdr:ext cx="405130" cy="259080"/>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4178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130810</xdr:rowOff>
    </xdr:from>
    <xdr:to>
      <xdr:col>81</xdr:col>
      <xdr:colOff>101600</xdr:colOff>
      <xdr:row>83</xdr:row>
      <xdr:rowOff>60960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41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10160</xdr:rowOff>
    </xdr:from>
    <xdr:to>
      <xdr:col>85</xdr:col>
      <xdr:colOff>127000</xdr:colOff>
      <xdr:row>83</xdr:row>
      <xdr:rowOff>20320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5481300" y="142405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10160</xdr:rowOff>
    </xdr:from>
    <xdr:to>
      <xdr:col>81</xdr:col>
      <xdr:colOff>50800</xdr:colOff>
      <xdr:row>83</xdr:row>
      <xdr:rowOff>19050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4592300" y="142405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35560</xdr:rowOff>
    </xdr:from>
    <xdr:to>
      <xdr:col>72</xdr:col>
      <xdr:colOff>38100</xdr:colOff>
      <xdr:row>83</xdr:row>
      <xdr:rowOff>137160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6525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86360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3703300" y="1424940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12700</xdr:rowOff>
    </xdr:from>
    <xdr:to>
      <xdr:col>67</xdr:col>
      <xdr:colOff>101600</xdr:colOff>
      <xdr:row>83</xdr:row>
      <xdr:rowOff>114300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763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63500</xdr:rowOff>
    </xdr:from>
    <xdr:to>
      <xdr:col>71</xdr:col>
      <xdr:colOff>177800</xdr:colOff>
      <xdr:row>83</xdr:row>
      <xdr:rowOff>86360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14300" y="142938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111760</xdr:rowOff>
    </xdr:from>
    <xdr:ext cx="405130" cy="256540"/>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35" y="13827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114300</xdr:rowOff>
    </xdr:from>
    <xdr:ext cx="402590" cy="259080"/>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35" y="13830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125730</xdr:rowOff>
    </xdr:from>
    <xdr:ext cx="402590" cy="259080"/>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35" y="13841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139700</xdr:rowOff>
    </xdr:from>
    <xdr:ext cx="402590" cy="259080"/>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35" y="1385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52070</xdr:rowOff>
    </xdr:from>
    <xdr:ext cx="405130" cy="256540"/>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35" y="14282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60960</xdr:rowOff>
    </xdr:from>
    <xdr:ext cx="402590" cy="259080"/>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35" y="14291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128270</xdr:rowOff>
    </xdr:from>
    <xdr:ext cx="402590" cy="259080"/>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35" y="14358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105410</xdr:rowOff>
    </xdr:from>
    <xdr:ext cx="402590" cy="259080"/>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35" y="1433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82</xdr:row>
      <xdr:rowOff>76200</xdr:rowOff>
    </xdr:from>
    <xdr:to>
      <xdr:col>116</xdr:col>
      <xdr:colOff>62865</xdr:colOff>
      <xdr:row>86</xdr:row>
      <xdr:rowOff>97790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101600</xdr:rowOff>
    </xdr:from>
    <xdr:ext cx="469900" cy="259080"/>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97790</xdr:rowOff>
    </xdr:from>
    <xdr:to>
      <xdr:col>116</xdr:col>
      <xdr:colOff>152400</xdr:colOff>
      <xdr:row>86</xdr:row>
      <xdr:rowOff>97790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22860</xdr:rowOff>
    </xdr:from>
    <xdr:ext cx="469900" cy="259080"/>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134620</xdr:rowOff>
    </xdr:from>
    <xdr:ext cx="469900" cy="256540"/>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22199600" y="145364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111760</xdr:rowOff>
    </xdr:from>
    <xdr:to>
      <xdr:col>116</xdr:col>
      <xdr:colOff>114300</xdr:colOff>
      <xdr:row>86</xdr:row>
      <xdr:rowOff>41910</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146685</xdr:rowOff>
    </xdr:from>
    <xdr:to>
      <xdr:col>107</xdr:col>
      <xdr:colOff>101600</xdr:colOff>
      <xdr:row>78</xdr:row>
      <xdr:rowOff>76835</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132715</xdr:rowOff>
    </xdr:from>
    <xdr:to>
      <xdr:col>98</xdr:col>
      <xdr:colOff>38100</xdr:colOff>
      <xdr:row>86</xdr:row>
      <xdr:rowOff>63500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90170</xdr:rowOff>
    </xdr:from>
    <xdr:ext cx="469900" cy="259080"/>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22199600" y="1466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109220</xdr:rowOff>
    </xdr:from>
    <xdr:to>
      <xdr:col>112</xdr:col>
      <xdr:colOff>38100</xdr:colOff>
      <xdr:row>86</xdr:row>
      <xdr:rowOff>38735</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468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159385</xdr:rowOff>
    </xdr:from>
    <xdr:to>
      <xdr:col>116</xdr:col>
      <xdr:colOff>63500</xdr:colOff>
      <xdr:row>85</xdr:row>
      <xdr:rowOff>163830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1323300" y="147326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110490</xdr:rowOff>
    </xdr:from>
    <xdr:to>
      <xdr:col>107</xdr:col>
      <xdr:colOff>101600</xdr:colOff>
      <xdr:row>86</xdr:row>
      <xdr:rowOff>40640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159385</xdr:rowOff>
    </xdr:from>
    <xdr:to>
      <xdr:col>111</xdr:col>
      <xdr:colOff>177800</xdr:colOff>
      <xdr:row>85</xdr:row>
      <xdr:rowOff>161290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0434300" y="14732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116205</xdr:rowOff>
    </xdr:from>
    <xdr:to>
      <xdr:col>102</xdr:col>
      <xdr:colOff>165100</xdr:colOff>
      <xdr:row>86</xdr:row>
      <xdr:rowOff>46355</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46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161290</xdr:rowOff>
    </xdr:from>
    <xdr:to>
      <xdr:col>107</xdr:col>
      <xdr:colOff>50800</xdr:colOff>
      <xdr:row>85</xdr:row>
      <xdr:rowOff>167005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9545300" y="14734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125095</xdr:rowOff>
    </xdr:from>
    <xdr:to>
      <xdr:col>98</xdr:col>
      <xdr:colOff>38100</xdr:colOff>
      <xdr:row>86</xdr:row>
      <xdr:rowOff>55245</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4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167005</xdr:rowOff>
    </xdr:from>
    <xdr:to>
      <xdr:col>102</xdr:col>
      <xdr:colOff>114300</xdr:colOff>
      <xdr:row>86</xdr:row>
      <xdr:rowOff>4445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8656300" y="147402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34290</xdr:rowOff>
    </xdr:from>
    <xdr:ext cx="469900" cy="259080"/>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93345</xdr:rowOff>
    </xdr:from>
    <xdr:ext cx="467360" cy="259080"/>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20199350" y="13123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52705</xdr:rowOff>
    </xdr:from>
    <xdr:ext cx="467360" cy="256540"/>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9310350" y="14797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53975</xdr:rowOff>
    </xdr:from>
    <xdr:ext cx="467360" cy="256540"/>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8421350" y="14798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55245</xdr:rowOff>
    </xdr:from>
    <xdr:ext cx="469900" cy="256540"/>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21075650" y="144570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31750</xdr:rowOff>
    </xdr:from>
    <xdr:ext cx="467360" cy="256540"/>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20199350" y="14776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63500</xdr:rowOff>
    </xdr:from>
    <xdr:ext cx="467360" cy="256540"/>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9310350" y="14465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71755</xdr:rowOff>
    </xdr:from>
    <xdr:ext cx="467360" cy="259080"/>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8421350" y="14473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58420</xdr:rowOff>
    </xdr:from>
    <xdr:to>
      <xdr:col>85</xdr:col>
      <xdr:colOff>126365</xdr:colOff>
      <xdr:row>109</xdr:row>
      <xdr:rowOff>35560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5080</xdr:rowOff>
    </xdr:from>
    <xdr:ext cx="340360" cy="259080"/>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58420</xdr:rowOff>
    </xdr:from>
    <xdr:to>
      <xdr:col>86</xdr:col>
      <xdr:colOff>25400</xdr:colOff>
      <xdr:row>100</xdr:row>
      <xdr:rowOff>58420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170180</xdr:rowOff>
    </xdr:from>
    <xdr:ext cx="405130" cy="259080"/>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xdr:rowOff>
    </xdr:from>
    <xdr:to>
      <xdr:col>81</xdr:col>
      <xdr:colOff>101600</xdr:colOff>
      <xdr:row>104</xdr:row>
      <xdr:rowOff>107315</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40640</xdr:rowOff>
    </xdr:from>
    <xdr:to>
      <xdr:col>76</xdr:col>
      <xdr:colOff>165100</xdr:colOff>
      <xdr:row>104</xdr:row>
      <xdr:rowOff>141605</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90805</xdr:rowOff>
    </xdr:from>
    <xdr:to>
      <xdr:col>67</xdr:col>
      <xdr:colOff>101600</xdr:colOff>
      <xdr:row>105</xdr:row>
      <xdr:rowOff>20955</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160655</xdr:rowOff>
    </xdr:from>
    <xdr:ext cx="405130" cy="259080"/>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6357600" y="1764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133350</xdr:rowOff>
    </xdr:from>
    <xdr:to>
      <xdr:col>81</xdr:col>
      <xdr:colOff>101600</xdr:colOff>
      <xdr:row>107</xdr:row>
      <xdr:rowOff>63500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5430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17780</xdr:rowOff>
    </xdr:from>
    <xdr:to>
      <xdr:col>85</xdr:col>
      <xdr:colOff>127000</xdr:colOff>
      <xdr:row>107</xdr:row>
      <xdr:rowOff>12700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flipV="1">
          <a:off x="15481300" y="17848580"/>
          <a:ext cx="83820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132080</xdr:rowOff>
    </xdr:from>
    <xdr:to>
      <xdr:col>76</xdr:col>
      <xdr:colOff>165100</xdr:colOff>
      <xdr:row>107</xdr:row>
      <xdr:rowOff>61595</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5415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10795</xdr:rowOff>
    </xdr:from>
    <xdr:to>
      <xdr:col>81</xdr:col>
      <xdr:colOff>50800</xdr:colOff>
      <xdr:row>107</xdr:row>
      <xdr:rowOff>12700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4592300" y="183559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10795</xdr:rowOff>
    </xdr:from>
    <xdr:to>
      <xdr:col>72</xdr:col>
      <xdr:colOff>38100</xdr:colOff>
      <xdr:row>107</xdr:row>
      <xdr:rowOff>112395</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652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10795</xdr:rowOff>
    </xdr:from>
    <xdr:to>
      <xdr:col>76</xdr:col>
      <xdr:colOff>114300</xdr:colOff>
      <xdr:row>107</xdr:row>
      <xdr:rowOff>61595</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flipV="1">
          <a:off x="13703300" y="183559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73025</xdr:rowOff>
    </xdr:from>
    <xdr:to>
      <xdr:col>67</xdr:col>
      <xdr:colOff>101600</xdr:colOff>
      <xdr:row>108</xdr:row>
      <xdr:rowOff>3175</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76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61595</xdr:rowOff>
    </xdr:from>
    <xdr:to>
      <xdr:col>71</xdr:col>
      <xdr:colOff>177800</xdr:colOff>
      <xdr:row>107</xdr:row>
      <xdr:rowOff>123825</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2814300" y="184067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123825</xdr:rowOff>
    </xdr:from>
    <xdr:ext cx="405130" cy="256540"/>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5266035" y="176117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158115</xdr:rowOff>
    </xdr:from>
    <xdr:ext cx="402590" cy="256540"/>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4389735" y="17646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166370</xdr:rowOff>
    </xdr:from>
    <xdr:ext cx="402590" cy="256540"/>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3500735" y="17654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37465</xdr:rowOff>
    </xdr:from>
    <xdr:ext cx="402590" cy="259080"/>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2611735" y="17696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54610</xdr:rowOff>
    </xdr:from>
    <xdr:ext cx="405130" cy="256540"/>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5266035" y="18399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52705</xdr:rowOff>
    </xdr:from>
    <xdr:ext cx="402590" cy="256540"/>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4389735" y="18397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103505</xdr:rowOff>
    </xdr:from>
    <xdr:ext cx="402590" cy="259080"/>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3500735" y="18448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166370</xdr:rowOff>
    </xdr:from>
    <xdr:ext cx="402590" cy="256540"/>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2611735" y="18511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4820" cy="259080"/>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640" y="18622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4820" cy="259080"/>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64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4820" cy="259080"/>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640" y="18050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4820" cy="259080"/>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640" y="17479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4820" cy="259080"/>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64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4820" cy="259080"/>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640" y="16907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56515</xdr:rowOff>
    </xdr:from>
    <xdr:to>
      <xdr:col>116</xdr:col>
      <xdr:colOff>62865</xdr:colOff>
      <xdr:row>108</xdr:row>
      <xdr:rowOff>53340</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57150</xdr:rowOff>
    </xdr:from>
    <xdr:ext cx="469900" cy="259080"/>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53340</xdr:rowOff>
    </xdr:from>
    <xdr:to>
      <xdr:col>116</xdr:col>
      <xdr:colOff>152400</xdr:colOff>
      <xdr:row>108</xdr:row>
      <xdr:rowOff>53340</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3175</xdr:rowOff>
    </xdr:from>
    <xdr:ext cx="469900" cy="259080"/>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56515</xdr:rowOff>
    </xdr:from>
    <xdr:to>
      <xdr:col>116</xdr:col>
      <xdr:colOff>152400</xdr:colOff>
      <xdr:row>100</xdr:row>
      <xdr:rowOff>56515</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129540</xdr:rowOff>
    </xdr:from>
    <xdr:ext cx="469900" cy="259080"/>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13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169545</xdr:rowOff>
    </xdr:from>
    <xdr:to>
      <xdr:col>112</xdr:col>
      <xdr:colOff>38100</xdr:colOff>
      <xdr:row>106</xdr:row>
      <xdr:rowOff>99695</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6985</xdr:rowOff>
    </xdr:from>
    <xdr:to>
      <xdr:col>107</xdr:col>
      <xdr:colOff>101600</xdr:colOff>
      <xdr:row>106</xdr:row>
      <xdr:rowOff>109220</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170815</xdr:rowOff>
    </xdr:from>
    <xdr:to>
      <xdr:col>102</xdr:col>
      <xdr:colOff>165100</xdr:colOff>
      <xdr:row>106</xdr:row>
      <xdr:rowOff>100965</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24130</xdr:rowOff>
    </xdr:from>
    <xdr:to>
      <xdr:col>98</xdr:col>
      <xdr:colOff>38100</xdr:colOff>
      <xdr:row>106</xdr:row>
      <xdr:rowOff>125730</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135255</xdr:rowOff>
    </xdr:from>
    <xdr:to>
      <xdr:col>116</xdr:col>
      <xdr:colOff>114300</xdr:colOff>
      <xdr:row>106</xdr:row>
      <xdr:rowOff>65405</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81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158115</xdr:rowOff>
    </xdr:from>
    <xdr:ext cx="469900" cy="256540"/>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79889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68580</xdr:rowOff>
    </xdr:from>
    <xdr:to>
      <xdr:col>112</xdr:col>
      <xdr:colOff>38100</xdr:colOff>
      <xdr:row>106</xdr:row>
      <xdr:rowOff>170180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82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14605</xdr:rowOff>
    </xdr:from>
    <xdr:to>
      <xdr:col>116</xdr:col>
      <xdr:colOff>63500</xdr:colOff>
      <xdr:row>106</xdr:row>
      <xdr:rowOff>119380</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818830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80010</xdr:rowOff>
    </xdr:from>
    <xdr:to>
      <xdr:col>107</xdr:col>
      <xdr:colOff>101600</xdr:colOff>
      <xdr:row>107</xdr:row>
      <xdr:rowOff>10160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119380</xdr:rowOff>
    </xdr:from>
    <xdr:to>
      <xdr:col>111</xdr:col>
      <xdr:colOff>177800</xdr:colOff>
      <xdr:row>106</xdr:row>
      <xdr:rowOff>130810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82930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88265</xdr:rowOff>
    </xdr:from>
    <xdr:to>
      <xdr:col>102</xdr:col>
      <xdr:colOff>165100</xdr:colOff>
      <xdr:row>107</xdr:row>
      <xdr:rowOff>18415</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8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130810</xdr:rowOff>
    </xdr:from>
    <xdr:to>
      <xdr:col>107</xdr:col>
      <xdr:colOff>50800</xdr:colOff>
      <xdr:row>106</xdr:row>
      <xdr:rowOff>139065</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9545300" y="183045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97790</xdr:rowOff>
    </xdr:from>
    <xdr:to>
      <xdr:col>98</xdr:col>
      <xdr:colOff>38100</xdr:colOff>
      <xdr:row>107</xdr:row>
      <xdr:rowOff>27305</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827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139065</xdr:rowOff>
    </xdr:from>
    <xdr:to>
      <xdr:col>102</xdr:col>
      <xdr:colOff>114300</xdr:colOff>
      <xdr:row>106</xdr:row>
      <xdr:rowOff>147955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83127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116205</xdr:rowOff>
    </xdr:from>
    <xdr:ext cx="469900" cy="259080"/>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650" y="1794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125095</xdr:rowOff>
    </xdr:from>
    <xdr:ext cx="467360" cy="2584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350" y="179558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118110</xdr:rowOff>
    </xdr:from>
    <xdr:ext cx="467360" cy="259080"/>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350" y="17948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142240</xdr:rowOff>
    </xdr:from>
    <xdr:ext cx="467360" cy="259080"/>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350" y="17973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161290</xdr:rowOff>
    </xdr:from>
    <xdr:ext cx="469900" cy="259080"/>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650" y="183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1270</xdr:rowOff>
    </xdr:from>
    <xdr:ext cx="467360" cy="259080"/>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350" y="18346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9525</xdr:rowOff>
    </xdr:from>
    <xdr:ext cx="467360" cy="256540"/>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350" y="18354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18415</xdr:rowOff>
    </xdr:from>
    <xdr:ext cx="467360" cy="256540"/>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350" y="183635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游ゴシック"/>
              <a:ea typeface="游ゴシック"/>
            </a:rPr>
            <a:t>類似団体と比較して特に有形固定資産減価償却率が高くなっている施設は，認定こども園・幼稚園・保育所・図書館・体育館・プール・消防施設であり，特に低くなっている施設は一般廃棄物処理施設である。</a:t>
          </a:r>
        </a:p>
        <a:p>
          <a:r>
            <a:rPr lang="ja-JP" altLang="en-US"/>
            <a:t>庁舎については、令和４年度に本庁舎の増改築工事が完了したため，有形固定資産減価償却率が低下している。</a:t>
          </a:r>
        </a:p>
        <a:p>
          <a:r>
            <a:rPr lang="ja-JP" altLang="en-US" sz="1200">
              <a:latin typeface="游ゴシック"/>
              <a:ea typeface="游ゴシック"/>
            </a:rPr>
            <a:t>平成29年3月に策定した公共施設等総合管理計画に基づき，同類施設で老朽化が激しいものを中心に統合し，利用者が多い施設については，経費の節減やより効率的・効果的な施設整備を検討していくこととしている。</a:t>
          </a:r>
        </a:p>
        <a:p>
          <a:r>
            <a:rPr lang="ja-JP" altLang="en-US"/>
            <a:t>特に</a:t>
          </a:r>
          <a:r>
            <a:rPr lang="ja-JP" altLang="en-US" sz="1200">
              <a:latin typeface="游ゴシック"/>
              <a:ea typeface="游ゴシック"/>
            </a:rPr>
            <a:t>有形固定資産減価償却率の高い庁舎については，公民館及び図書館との複合化を伴う新庁舎建設を予定しているため，有形固定資産減価償却率及び維持管理費用の減少を見込んでいる。</a:t>
          </a:r>
        </a:p>
        <a:p>
          <a:endParaRPr/>
        </a:p>
        <a:p>
          <a:endParaRPr/>
        </a:p>
        <a:p>
          <a:endParaRP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42" t="s">
        <v>135</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3.5" x14ac:dyDescent="0.2">
      <c r="B2" s="3" t="s">
        <v>136</v>
      </c>
      <c r="C2" s="3"/>
      <c r="D2" s="10"/>
    </row>
    <row r="3" spans="1:119" ht="18.75" customHeight="1" x14ac:dyDescent="0.2">
      <c r="A3" s="2"/>
      <c r="B3" s="486" t="s">
        <v>139</v>
      </c>
      <c r="C3" s="487"/>
      <c r="D3" s="487"/>
      <c r="E3" s="488"/>
      <c r="F3" s="488"/>
      <c r="G3" s="488"/>
      <c r="H3" s="488"/>
      <c r="I3" s="488"/>
      <c r="J3" s="488"/>
      <c r="K3" s="488"/>
      <c r="L3" s="488" t="s">
        <v>141</v>
      </c>
      <c r="M3" s="488"/>
      <c r="N3" s="488"/>
      <c r="O3" s="488"/>
      <c r="P3" s="488"/>
      <c r="Q3" s="488"/>
      <c r="R3" s="495"/>
      <c r="S3" s="495"/>
      <c r="T3" s="495"/>
      <c r="U3" s="495"/>
      <c r="V3" s="496"/>
      <c r="W3" s="346" t="s">
        <v>143</v>
      </c>
      <c r="X3" s="347"/>
      <c r="Y3" s="347"/>
      <c r="Z3" s="347"/>
      <c r="AA3" s="347"/>
      <c r="AB3" s="487"/>
      <c r="AC3" s="495" t="s">
        <v>145</v>
      </c>
      <c r="AD3" s="347"/>
      <c r="AE3" s="347"/>
      <c r="AF3" s="347"/>
      <c r="AG3" s="347"/>
      <c r="AH3" s="347"/>
      <c r="AI3" s="347"/>
      <c r="AJ3" s="347"/>
      <c r="AK3" s="347"/>
      <c r="AL3" s="348"/>
      <c r="AM3" s="346" t="s">
        <v>146</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150</v>
      </c>
      <c r="BO3" s="347"/>
      <c r="BP3" s="347"/>
      <c r="BQ3" s="347"/>
      <c r="BR3" s="347"/>
      <c r="BS3" s="347"/>
      <c r="BT3" s="347"/>
      <c r="BU3" s="348"/>
      <c r="BV3" s="346" t="s">
        <v>152</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154</v>
      </c>
      <c r="CU3" s="347"/>
      <c r="CV3" s="347"/>
      <c r="CW3" s="347"/>
      <c r="CX3" s="347"/>
      <c r="CY3" s="347"/>
      <c r="CZ3" s="347"/>
      <c r="DA3" s="348"/>
      <c r="DB3" s="346" t="s">
        <v>131</v>
      </c>
      <c r="DC3" s="347"/>
      <c r="DD3" s="347"/>
      <c r="DE3" s="347"/>
      <c r="DF3" s="347"/>
      <c r="DG3" s="347"/>
      <c r="DH3" s="347"/>
      <c r="DI3" s="348"/>
    </row>
    <row r="4" spans="1:119" ht="18.75" customHeight="1" x14ac:dyDescent="0.2">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155</v>
      </c>
      <c r="AZ4" s="350"/>
      <c r="BA4" s="350"/>
      <c r="BB4" s="350"/>
      <c r="BC4" s="350"/>
      <c r="BD4" s="350"/>
      <c r="BE4" s="350"/>
      <c r="BF4" s="350"/>
      <c r="BG4" s="350"/>
      <c r="BH4" s="350"/>
      <c r="BI4" s="350"/>
      <c r="BJ4" s="350"/>
      <c r="BK4" s="350"/>
      <c r="BL4" s="350"/>
      <c r="BM4" s="351"/>
      <c r="BN4" s="352">
        <v>30724110</v>
      </c>
      <c r="BO4" s="353"/>
      <c r="BP4" s="353"/>
      <c r="BQ4" s="353"/>
      <c r="BR4" s="353"/>
      <c r="BS4" s="353"/>
      <c r="BT4" s="353"/>
      <c r="BU4" s="354"/>
      <c r="BV4" s="352">
        <v>31234891</v>
      </c>
      <c r="BW4" s="353"/>
      <c r="BX4" s="353"/>
      <c r="BY4" s="353"/>
      <c r="BZ4" s="353"/>
      <c r="CA4" s="353"/>
      <c r="CB4" s="353"/>
      <c r="CC4" s="354"/>
      <c r="CD4" s="355" t="s">
        <v>151</v>
      </c>
      <c r="CE4" s="356"/>
      <c r="CF4" s="356"/>
      <c r="CG4" s="356"/>
      <c r="CH4" s="356"/>
      <c r="CI4" s="356"/>
      <c r="CJ4" s="356"/>
      <c r="CK4" s="356"/>
      <c r="CL4" s="356"/>
      <c r="CM4" s="356"/>
      <c r="CN4" s="356"/>
      <c r="CO4" s="356"/>
      <c r="CP4" s="356"/>
      <c r="CQ4" s="356"/>
      <c r="CR4" s="356"/>
      <c r="CS4" s="357"/>
      <c r="CT4" s="358">
        <v>6.2</v>
      </c>
      <c r="CU4" s="359"/>
      <c r="CV4" s="359"/>
      <c r="CW4" s="359"/>
      <c r="CX4" s="359"/>
      <c r="CY4" s="359"/>
      <c r="CZ4" s="359"/>
      <c r="DA4" s="360"/>
      <c r="DB4" s="358">
        <v>5.9</v>
      </c>
      <c r="DC4" s="359"/>
      <c r="DD4" s="359"/>
      <c r="DE4" s="359"/>
      <c r="DF4" s="359"/>
      <c r="DG4" s="359"/>
      <c r="DH4" s="359"/>
      <c r="DI4" s="360"/>
    </row>
    <row r="5" spans="1:119" ht="18.75" customHeight="1" x14ac:dyDescent="0.2">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156</v>
      </c>
      <c r="AN5" s="362"/>
      <c r="AO5" s="362"/>
      <c r="AP5" s="362"/>
      <c r="AQ5" s="362"/>
      <c r="AR5" s="362"/>
      <c r="AS5" s="362"/>
      <c r="AT5" s="363"/>
      <c r="AU5" s="364" t="s">
        <v>75</v>
      </c>
      <c r="AV5" s="365"/>
      <c r="AW5" s="365"/>
      <c r="AX5" s="365"/>
      <c r="AY5" s="366" t="s">
        <v>147</v>
      </c>
      <c r="AZ5" s="367"/>
      <c r="BA5" s="367"/>
      <c r="BB5" s="367"/>
      <c r="BC5" s="367"/>
      <c r="BD5" s="367"/>
      <c r="BE5" s="367"/>
      <c r="BF5" s="367"/>
      <c r="BG5" s="367"/>
      <c r="BH5" s="367"/>
      <c r="BI5" s="367"/>
      <c r="BJ5" s="367"/>
      <c r="BK5" s="367"/>
      <c r="BL5" s="367"/>
      <c r="BM5" s="368"/>
      <c r="BN5" s="369">
        <v>29443108</v>
      </c>
      <c r="BO5" s="370"/>
      <c r="BP5" s="370"/>
      <c r="BQ5" s="370"/>
      <c r="BR5" s="370"/>
      <c r="BS5" s="370"/>
      <c r="BT5" s="370"/>
      <c r="BU5" s="371"/>
      <c r="BV5" s="369">
        <v>30164879</v>
      </c>
      <c r="BW5" s="370"/>
      <c r="BX5" s="370"/>
      <c r="BY5" s="370"/>
      <c r="BZ5" s="370"/>
      <c r="CA5" s="370"/>
      <c r="CB5" s="370"/>
      <c r="CC5" s="371"/>
      <c r="CD5" s="372" t="s">
        <v>158</v>
      </c>
      <c r="CE5" s="373"/>
      <c r="CF5" s="373"/>
      <c r="CG5" s="373"/>
      <c r="CH5" s="373"/>
      <c r="CI5" s="373"/>
      <c r="CJ5" s="373"/>
      <c r="CK5" s="373"/>
      <c r="CL5" s="373"/>
      <c r="CM5" s="373"/>
      <c r="CN5" s="373"/>
      <c r="CO5" s="373"/>
      <c r="CP5" s="373"/>
      <c r="CQ5" s="373"/>
      <c r="CR5" s="373"/>
      <c r="CS5" s="374"/>
      <c r="CT5" s="375">
        <v>85.3</v>
      </c>
      <c r="CU5" s="376"/>
      <c r="CV5" s="376"/>
      <c r="CW5" s="376"/>
      <c r="CX5" s="376"/>
      <c r="CY5" s="376"/>
      <c r="CZ5" s="376"/>
      <c r="DA5" s="377"/>
      <c r="DB5" s="375">
        <v>84.7</v>
      </c>
      <c r="DC5" s="376"/>
      <c r="DD5" s="376"/>
      <c r="DE5" s="376"/>
      <c r="DF5" s="376"/>
      <c r="DG5" s="376"/>
      <c r="DH5" s="376"/>
      <c r="DI5" s="377"/>
    </row>
    <row r="6" spans="1:119" ht="18.75" customHeight="1" x14ac:dyDescent="0.2">
      <c r="A6" s="2"/>
      <c r="B6" s="506" t="s">
        <v>160</v>
      </c>
      <c r="C6" s="507"/>
      <c r="D6" s="507"/>
      <c r="E6" s="508"/>
      <c r="F6" s="508"/>
      <c r="G6" s="508"/>
      <c r="H6" s="508"/>
      <c r="I6" s="508"/>
      <c r="J6" s="508"/>
      <c r="K6" s="508"/>
      <c r="L6" s="508" t="s">
        <v>162</v>
      </c>
      <c r="M6" s="508"/>
      <c r="N6" s="508"/>
      <c r="O6" s="508"/>
      <c r="P6" s="508"/>
      <c r="Q6" s="508"/>
      <c r="R6" s="512"/>
      <c r="S6" s="512"/>
      <c r="T6" s="512"/>
      <c r="U6" s="512"/>
      <c r="V6" s="513"/>
      <c r="W6" s="516" t="s">
        <v>163</v>
      </c>
      <c r="X6" s="517"/>
      <c r="Y6" s="517"/>
      <c r="Z6" s="517"/>
      <c r="AA6" s="517"/>
      <c r="AB6" s="507"/>
      <c r="AC6" s="520" t="s">
        <v>164</v>
      </c>
      <c r="AD6" s="521"/>
      <c r="AE6" s="521"/>
      <c r="AF6" s="521"/>
      <c r="AG6" s="521"/>
      <c r="AH6" s="521"/>
      <c r="AI6" s="521"/>
      <c r="AJ6" s="521"/>
      <c r="AK6" s="521"/>
      <c r="AL6" s="522"/>
      <c r="AM6" s="361" t="s">
        <v>79</v>
      </c>
      <c r="AN6" s="362"/>
      <c r="AO6" s="362"/>
      <c r="AP6" s="362"/>
      <c r="AQ6" s="362"/>
      <c r="AR6" s="362"/>
      <c r="AS6" s="362"/>
      <c r="AT6" s="363"/>
      <c r="AU6" s="364" t="s">
        <v>75</v>
      </c>
      <c r="AV6" s="365"/>
      <c r="AW6" s="365"/>
      <c r="AX6" s="365"/>
      <c r="AY6" s="366" t="s">
        <v>167</v>
      </c>
      <c r="AZ6" s="367"/>
      <c r="BA6" s="367"/>
      <c r="BB6" s="367"/>
      <c r="BC6" s="367"/>
      <c r="BD6" s="367"/>
      <c r="BE6" s="367"/>
      <c r="BF6" s="367"/>
      <c r="BG6" s="367"/>
      <c r="BH6" s="367"/>
      <c r="BI6" s="367"/>
      <c r="BJ6" s="367"/>
      <c r="BK6" s="367"/>
      <c r="BL6" s="367"/>
      <c r="BM6" s="368"/>
      <c r="BN6" s="369">
        <v>1281002</v>
      </c>
      <c r="BO6" s="370"/>
      <c r="BP6" s="370"/>
      <c r="BQ6" s="370"/>
      <c r="BR6" s="370"/>
      <c r="BS6" s="370"/>
      <c r="BT6" s="370"/>
      <c r="BU6" s="371"/>
      <c r="BV6" s="369">
        <v>1070012</v>
      </c>
      <c r="BW6" s="370"/>
      <c r="BX6" s="370"/>
      <c r="BY6" s="370"/>
      <c r="BZ6" s="370"/>
      <c r="CA6" s="370"/>
      <c r="CB6" s="370"/>
      <c r="CC6" s="371"/>
      <c r="CD6" s="372" t="s">
        <v>171</v>
      </c>
      <c r="CE6" s="373"/>
      <c r="CF6" s="373"/>
      <c r="CG6" s="373"/>
      <c r="CH6" s="373"/>
      <c r="CI6" s="373"/>
      <c r="CJ6" s="373"/>
      <c r="CK6" s="373"/>
      <c r="CL6" s="373"/>
      <c r="CM6" s="373"/>
      <c r="CN6" s="373"/>
      <c r="CO6" s="373"/>
      <c r="CP6" s="373"/>
      <c r="CQ6" s="373"/>
      <c r="CR6" s="373"/>
      <c r="CS6" s="374"/>
      <c r="CT6" s="378">
        <v>86.2</v>
      </c>
      <c r="CU6" s="379"/>
      <c r="CV6" s="379"/>
      <c r="CW6" s="379"/>
      <c r="CX6" s="379"/>
      <c r="CY6" s="379"/>
      <c r="CZ6" s="379"/>
      <c r="DA6" s="380"/>
      <c r="DB6" s="378">
        <v>87</v>
      </c>
      <c r="DC6" s="379"/>
      <c r="DD6" s="379"/>
      <c r="DE6" s="379"/>
      <c r="DF6" s="379"/>
      <c r="DG6" s="379"/>
      <c r="DH6" s="379"/>
      <c r="DI6" s="380"/>
    </row>
    <row r="7" spans="1:119" ht="18.75" customHeight="1" x14ac:dyDescent="0.2">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172</v>
      </c>
      <c r="AN7" s="362"/>
      <c r="AO7" s="362"/>
      <c r="AP7" s="362"/>
      <c r="AQ7" s="362"/>
      <c r="AR7" s="362"/>
      <c r="AS7" s="362"/>
      <c r="AT7" s="363"/>
      <c r="AU7" s="364" t="s">
        <v>75</v>
      </c>
      <c r="AV7" s="365"/>
      <c r="AW7" s="365"/>
      <c r="AX7" s="365"/>
      <c r="AY7" s="366" t="s">
        <v>173</v>
      </c>
      <c r="AZ7" s="367"/>
      <c r="BA7" s="367"/>
      <c r="BB7" s="367"/>
      <c r="BC7" s="367"/>
      <c r="BD7" s="367"/>
      <c r="BE7" s="367"/>
      <c r="BF7" s="367"/>
      <c r="BG7" s="367"/>
      <c r="BH7" s="367"/>
      <c r="BI7" s="367"/>
      <c r="BJ7" s="367"/>
      <c r="BK7" s="367"/>
      <c r="BL7" s="367"/>
      <c r="BM7" s="368"/>
      <c r="BN7" s="369">
        <v>489653</v>
      </c>
      <c r="BO7" s="370"/>
      <c r="BP7" s="370"/>
      <c r="BQ7" s="370"/>
      <c r="BR7" s="370"/>
      <c r="BS7" s="370"/>
      <c r="BT7" s="370"/>
      <c r="BU7" s="371"/>
      <c r="BV7" s="369">
        <v>287469</v>
      </c>
      <c r="BW7" s="370"/>
      <c r="BX7" s="370"/>
      <c r="BY7" s="370"/>
      <c r="BZ7" s="370"/>
      <c r="CA7" s="370"/>
      <c r="CB7" s="370"/>
      <c r="CC7" s="371"/>
      <c r="CD7" s="372" t="s">
        <v>174</v>
      </c>
      <c r="CE7" s="373"/>
      <c r="CF7" s="373"/>
      <c r="CG7" s="373"/>
      <c r="CH7" s="373"/>
      <c r="CI7" s="373"/>
      <c r="CJ7" s="373"/>
      <c r="CK7" s="373"/>
      <c r="CL7" s="373"/>
      <c r="CM7" s="373"/>
      <c r="CN7" s="373"/>
      <c r="CO7" s="373"/>
      <c r="CP7" s="373"/>
      <c r="CQ7" s="373"/>
      <c r="CR7" s="373"/>
      <c r="CS7" s="374"/>
      <c r="CT7" s="369">
        <v>12748841</v>
      </c>
      <c r="CU7" s="370"/>
      <c r="CV7" s="370"/>
      <c r="CW7" s="370"/>
      <c r="CX7" s="370"/>
      <c r="CY7" s="370"/>
      <c r="CZ7" s="370"/>
      <c r="DA7" s="371"/>
      <c r="DB7" s="369">
        <v>13322755</v>
      </c>
      <c r="DC7" s="370"/>
      <c r="DD7" s="370"/>
      <c r="DE7" s="370"/>
      <c r="DF7" s="370"/>
      <c r="DG7" s="370"/>
      <c r="DH7" s="370"/>
      <c r="DI7" s="371"/>
    </row>
    <row r="8" spans="1:119" ht="18.75" customHeight="1" x14ac:dyDescent="0.2">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177</v>
      </c>
      <c r="AN8" s="362"/>
      <c r="AO8" s="362"/>
      <c r="AP8" s="362"/>
      <c r="AQ8" s="362"/>
      <c r="AR8" s="362"/>
      <c r="AS8" s="362"/>
      <c r="AT8" s="363"/>
      <c r="AU8" s="364" t="s">
        <v>75</v>
      </c>
      <c r="AV8" s="365"/>
      <c r="AW8" s="365"/>
      <c r="AX8" s="365"/>
      <c r="AY8" s="366" t="s">
        <v>179</v>
      </c>
      <c r="AZ8" s="367"/>
      <c r="BA8" s="367"/>
      <c r="BB8" s="367"/>
      <c r="BC8" s="367"/>
      <c r="BD8" s="367"/>
      <c r="BE8" s="367"/>
      <c r="BF8" s="367"/>
      <c r="BG8" s="367"/>
      <c r="BH8" s="367"/>
      <c r="BI8" s="367"/>
      <c r="BJ8" s="367"/>
      <c r="BK8" s="367"/>
      <c r="BL8" s="367"/>
      <c r="BM8" s="368"/>
      <c r="BN8" s="369">
        <v>791349</v>
      </c>
      <c r="BO8" s="370"/>
      <c r="BP8" s="370"/>
      <c r="BQ8" s="370"/>
      <c r="BR8" s="370"/>
      <c r="BS8" s="370"/>
      <c r="BT8" s="370"/>
      <c r="BU8" s="371"/>
      <c r="BV8" s="369">
        <v>782543</v>
      </c>
      <c r="BW8" s="370"/>
      <c r="BX8" s="370"/>
      <c r="BY8" s="370"/>
      <c r="BZ8" s="370"/>
      <c r="CA8" s="370"/>
      <c r="CB8" s="370"/>
      <c r="CC8" s="371"/>
      <c r="CD8" s="372" t="s">
        <v>180</v>
      </c>
      <c r="CE8" s="373"/>
      <c r="CF8" s="373"/>
      <c r="CG8" s="373"/>
      <c r="CH8" s="373"/>
      <c r="CI8" s="373"/>
      <c r="CJ8" s="373"/>
      <c r="CK8" s="373"/>
      <c r="CL8" s="373"/>
      <c r="CM8" s="373"/>
      <c r="CN8" s="373"/>
      <c r="CO8" s="373"/>
      <c r="CP8" s="373"/>
      <c r="CQ8" s="373"/>
      <c r="CR8" s="373"/>
      <c r="CS8" s="374"/>
      <c r="CT8" s="381">
        <v>0.3</v>
      </c>
      <c r="CU8" s="382"/>
      <c r="CV8" s="382"/>
      <c r="CW8" s="382"/>
      <c r="CX8" s="382"/>
      <c r="CY8" s="382"/>
      <c r="CZ8" s="382"/>
      <c r="DA8" s="383"/>
      <c r="DB8" s="381">
        <v>0.3</v>
      </c>
      <c r="DC8" s="382"/>
      <c r="DD8" s="382"/>
      <c r="DE8" s="382"/>
      <c r="DF8" s="382"/>
      <c r="DG8" s="382"/>
      <c r="DH8" s="382"/>
      <c r="DI8" s="383"/>
    </row>
    <row r="9" spans="1:119" ht="18.75" customHeight="1" x14ac:dyDescent="0.2">
      <c r="A9" s="2"/>
      <c r="B9" s="343" t="s">
        <v>21</v>
      </c>
      <c r="C9" s="344"/>
      <c r="D9" s="344"/>
      <c r="E9" s="344"/>
      <c r="F9" s="344"/>
      <c r="G9" s="344"/>
      <c r="H9" s="344"/>
      <c r="I9" s="344"/>
      <c r="J9" s="344"/>
      <c r="K9" s="441"/>
      <c r="L9" s="384" t="s">
        <v>10</v>
      </c>
      <c r="M9" s="385"/>
      <c r="N9" s="385"/>
      <c r="O9" s="385"/>
      <c r="P9" s="385"/>
      <c r="Q9" s="386"/>
      <c r="R9" s="387">
        <v>33310</v>
      </c>
      <c r="S9" s="388"/>
      <c r="T9" s="388"/>
      <c r="U9" s="388"/>
      <c r="V9" s="389"/>
      <c r="W9" s="346" t="s">
        <v>181</v>
      </c>
      <c r="X9" s="347"/>
      <c r="Y9" s="347"/>
      <c r="Z9" s="347"/>
      <c r="AA9" s="347"/>
      <c r="AB9" s="347"/>
      <c r="AC9" s="347"/>
      <c r="AD9" s="347"/>
      <c r="AE9" s="347"/>
      <c r="AF9" s="347"/>
      <c r="AG9" s="347"/>
      <c r="AH9" s="347"/>
      <c r="AI9" s="347"/>
      <c r="AJ9" s="347"/>
      <c r="AK9" s="347"/>
      <c r="AL9" s="348"/>
      <c r="AM9" s="361" t="s">
        <v>183</v>
      </c>
      <c r="AN9" s="362"/>
      <c r="AO9" s="362"/>
      <c r="AP9" s="362"/>
      <c r="AQ9" s="362"/>
      <c r="AR9" s="362"/>
      <c r="AS9" s="362"/>
      <c r="AT9" s="363"/>
      <c r="AU9" s="364" t="s">
        <v>75</v>
      </c>
      <c r="AV9" s="365"/>
      <c r="AW9" s="365"/>
      <c r="AX9" s="365"/>
      <c r="AY9" s="366" t="s">
        <v>77</v>
      </c>
      <c r="AZ9" s="367"/>
      <c r="BA9" s="367"/>
      <c r="BB9" s="367"/>
      <c r="BC9" s="367"/>
      <c r="BD9" s="367"/>
      <c r="BE9" s="367"/>
      <c r="BF9" s="367"/>
      <c r="BG9" s="367"/>
      <c r="BH9" s="367"/>
      <c r="BI9" s="367"/>
      <c r="BJ9" s="367"/>
      <c r="BK9" s="367"/>
      <c r="BL9" s="367"/>
      <c r="BM9" s="368"/>
      <c r="BN9" s="369">
        <v>8806</v>
      </c>
      <c r="BO9" s="370"/>
      <c r="BP9" s="370"/>
      <c r="BQ9" s="370"/>
      <c r="BR9" s="370"/>
      <c r="BS9" s="370"/>
      <c r="BT9" s="370"/>
      <c r="BU9" s="371"/>
      <c r="BV9" s="369">
        <v>218766</v>
      </c>
      <c r="BW9" s="370"/>
      <c r="BX9" s="370"/>
      <c r="BY9" s="370"/>
      <c r="BZ9" s="370"/>
      <c r="CA9" s="370"/>
      <c r="CB9" s="370"/>
      <c r="CC9" s="371"/>
      <c r="CD9" s="372" t="s">
        <v>73</v>
      </c>
      <c r="CE9" s="373"/>
      <c r="CF9" s="373"/>
      <c r="CG9" s="373"/>
      <c r="CH9" s="373"/>
      <c r="CI9" s="373"/>
      <c r="CJ9" s="373"/>
      <c r="CK9" s="373"/>
      <c r="CL9" s="373"/>
      <c r="CM9" s="373"/>
      <c r="CN9" s="373"/>
      <c r="CO9" s="373"/>
      <c r="CP9" s="373"/>
      <c r="CQ9" s="373"/>
      <c r="CR9" s="373"/>
      <c r="CS9" s="374"/>
      <c r="CT9" s="375">
        <v>19.399999999999999</v>
      </c>
      <c r="CU9" s="376"/>
      <c r="CV9" s="376"/>
      <c r="CW9" s="376"/>
      <c r="CX9" s="376"/>
      <c r="CY9" s="376"/>
      <c r="CZ9" s="376"/>
      <c r="DA9" s="377"/>
      <c r="DB9" s="375">
        <v>20.3</v>
      </c>
      <c r="DC9" s="376"/>
      <c r="DD9" s="376"/>
      <c r="DE9" s="376"/>
      <c r="DF9" s="376"/>
      <c r="DG9" s="376"/>
      <c r="DH9" s="376"/>
      <c r="DI9" s="377"/>
    </row>
    <row r="10" spans="1:119" ht="18.75" customHeight="1" x14ac:dyDescent="0.2">
      <c r="A10" s="2"/>
      <c r="B10" s="343"/>
      <c r="C10" s="344"/>
      <c r="D10" s="344"/>
      <c r="E10" s="344"/>
      <c r="F10" s="344"/>
      <c r="G10" s="344"/>
      <c r="H10" s="344"/>
      <c r="I10" s="344"/>
      <c r="J10" s="344"/>
      <c r="K10" s="441"/>
      <c r="L10" s="390" t="s">
        <v>185</v>
      </c>
      <c r="M10" s="362"/>
      <c r="N10" s="362"/>
      <c r="O10" s="362"/>
      <c r="P10" s="362"/>
      <c r="Q10" s="363"/>
      <c r="R10" s="391">
        <v>36557</v>
      </c>
      <c r="S10" s="392"/>
      <c r="T10" s="392"/>
      <c r="U10" s="392"/>
      <c r="V10" s="393"/>
      <c r="W10" s="501"/>
      <c r="X10" s="480"/>
      <c r="Y10" s="480"/>
      <c r="Z10" s="480"/>
      <c r="AA10" s="480"/>
      <c r="AB10" s="480"/>
      <c r="AC10" s="480"/>
      <c r="AD10" s="480"/>
      <c r="AE10" s="480"/>
      <c r="AF10" s="480"/>
      <c r="AG10" s="480"/>
      <c r="AH10" s="480"/>
      <c r="AI10" s="480"/>
      <c r="AJ10" s="480"/>
      <c r="AK10" s="480"/>
      <c r="AL10" s="504"/>
      <c r="AM10" s="361" t="s">
        <v>188</v>
      </c>
      <c r="AN10" s="362"/>
      <c r="AO10" s="362"/>
      <c r="AP10" s="362"/>
      <c r="AQ10" s="362"/>
      <c r="AR10" s="362"/>
      <c r="AS10" s="362"/>
      <c r="AT10" s="363"/>
      <c r="AU10" s="364" t="s">
        <v>190</v>
      </c>
      <c r="AV10" s="365"/>
      <c r="AW10" s="365"/>
      <c r="AX10" s="365"/>
      <c r="AY10" s="366" t="s">
        <v>192</v>
      </c>
      <c r="AZ10" s="367"/>
      <c r="BA10" s="367"/>
      <c r="BB10" s="367"/>
      <c r="BC10" s="367"/>
      <c r="BD10" s="367"/>
      <c r="BE10" s="367"/>
      <c r="BF10" s="367"/>
      <c r="BG10" s="367"/>
      <c r="BH10" s="367"/>
      <c r="BI10" s="367"/>
      <c r="BJ10" s="367"/>
      <c r="BK10" s="367"/>
      <c r="BL10" s="367"/>
      <c r="BM10" s="368"/>
      <c r="BN10" s="369">
        <v>453947</v>
      </c>
      <c r="BO10" s="370"/>
      <c r="BP10" s="370"/>
      <c r="BQ10" s="370"/>
      <c r="BR10" s="370"/>
      <c r="BS10" s="370"/>
      <c r="BT10" s="370"/>
      <c r="BU10" s="371"/>
      <c r="BV10" s="369">
        <v>367998</v>
      </c>
      <c r="BW10" s="370"/>
      <c r="BX10" s="370"/>
      <c r="BY10" s="370"/>
      <c r="BZ10" s="370"/>
      <c r="CA10" s="370"/>
      <c r="CB10" s="370"/>
      <c r="CC10" s="371"/>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3"/>
      <c r="C11" s="344"/>
      <c r="D11" s="344"/>
      <c r="E11" s="344"/>
      <c r="F11" s="344"/>
      <c r="G11" s="344"/>
      <c r="H11" s="344"/>
      <c r="I11" s="344"/>
      <c r="J11" s="344"/>
      <c r="K11" s="441"/>
      <c r="L11" s="394" t="s">
        <v>195</v>
      </c>
      <c r="M11" s="395"/>
      <c r="N11" s="395"/>
      <c r="O11" s="395"/>
      <c r="P11" s="395"/>
      <c r="Q11" s="396"/>
      <c r="R11" s="397" t="s">
        <v>198</v>
      </c>
      <c r="S11" s="398"/>
      <c r="T11" s="398"/>
      <c r="U11" s="398"/>
      <c r="V11" s="399"/>
      <c r="W11" s="501"/>
      <c r="X11" s="480"/>
      <c r="Y11" s="480"/>
      <c r="Z11" s="480"/>
      <c r="AA11" s="480"/>
      <c r="AB11" s="480"/>
      <c r="AC11" s="480"/>
      <c r="AD11" s="480"/>
      <c r="AE11" s="480"/>
      <c r="AF11" s="480"/>
      <c r="AG11" s="480"/>
      <c r="AH11" s="480"/>
      <c r="AI11" s="480"/>
      <c r="AJ11" s="480"/>
      <c r="AK11" s="480"/>
      <c r="AL11" s="504"/>
      <c r="AM11" s="361" t="s">
        <v>199</v>
      </c>
      <c r="AN11" s="362"/>
      <c r="AO11" s="362"/>
      <c r="AP11" s="362"/>
      <c r="AQ11" s="362"/>
      <c r="AR11" s="362"/>
      <c r="AS11" s="362"/>
      <c r="AT11" s="363"/>
      <c r="AU11" s="364" t="s">
        <v>75</v>
      </c>
      <c r="AV11" s="365"/>
      <c r="AW11" s="365"/>
      <c r="AX11" s="365"/>
      <c r="AY11" s="366" t="s">
        <v>200</v>
      </c>
      <c r="AZ11" s="367"/>
      <c r="BA11" s="367"/>
      <c r="BB11" s="367"/>
      <c r="BC11" s="367"/>
      <c r="BD11" s="367"/>
      <c r="BE11" s="367"/>
      <c r="BF11" s="367"/>
      <c r="BG11" s="367"/>
      <c r="BH11" s="367"/>
      <c r="BI11" s="367"/>
      <c r="BJ11" s="367"/>
      <c r="BK11" s="367"/>
      <c r="BL11" s="367"/>
      <c r="BM11" s="368"/>
      <c r="BN11" s="369">
        <v>361568</v>
      </c>
      <c r="BO11" s="370"/>
      <c r="BP11" s="370"/>
      <c r="BQ11" s="370"/>
      <c r="BR11" s="370"/>
      <c r="BS11" s="370"/>
      <c r="BT11" s="370"/>
      <c r="BU11" s="371"/>
      <c r="BV11" s="369">
        <v>231182</v>
      </c>
      <c r="BW11" s="370"/>
      <c r="BX11" s="370"/>
      <c r="BY11" s="370"/>
      <c r="BZ11" s="370"/>
      <c r="CA11" s="370"/>
      <c r="CB11" s="370"/>
      <c r="CC11" s="371"/>
      <c r="CD11" s="372" t="s">
        <v>203</v>
      </c>
      <c r="CE11" s="373"/>
      <c r="CF11" s="373"/>
      <c r="CG11" s="373"/>
      <c r="CH11" s="373"/>
      <c r="CI11" s="373"/>
      <c r="CJ11" s="373"/>
      <c r="CK11" s="373"/>
      <c r="CL11" s="373"/>
      <c r="CM11" s="373"/>
      <c r="CN11" s="373"/>
      <c r="CO11" s="373"/>
      <c r="CP11" s="373"/>
      <c r="CQ11" s="373"/>
      <c r="CR11" s="373"/>
      <c r="CS11" s="374"/>
      <c r="CT11" s="381" t="s">
        <v>204</v>
      </c>
      <c r="CU11" s="382"/>
      <c r="CV11" s="382"/>
      <c r="CW11" s="382"/>
      <c r="CX11" s="382"/>
      <c r="CY11" s="382"/>
      <c r="CZ11" s="382"/>
      <c r="DA11" s="383"/>
      <c r="DB11" s="381" t="s">
        <v>204</v>
      </c>
      <c r="DC11" s="382"/>
      <c r="DD11" s="382"/>
      <c r="DE11" s="382"/>
      <c r="DF11" s="382"/>
      <c r="DG11" s="382"/>
      <c r="DH11" s="382"/>
      <c r="DI11" s="383"/>
    </row>
    <row r="12" spans="1:119" ht="18.75" customHeight="1" x14ac:dyDescent="0.2">
      <c r="A12" s="2"/>
      <c r="B12" s="528" t="s">
        <v>205</v>
      </c>
      <c r="C12" s="529"/>
      <c r="D12" s="529"/>
      <c r="E12" s="529"/>
      <c r="F12" s="529"/>
      <c r="G12" s="529"/>
      <c r="H12" s="529"/>
      <c r="I12" s="529"/>
      <c r="J12" s="529"/>
      <c r="K12" s="530"/>
      <c r="L12" s="400" t="s">
        <v>207</v>
      </c>
      <c r="M12" s="401"/>
      <c r="N12" s="401"/>
      <c r="O12" s="401"/>
      <c r="P12" s="401"/>
      <c r="Q12" s="402"/>
      <c r="R12" s="403">
        <v>33600</v>
      </c>
      <c r="S12" s="404"/>
      <c r="T12" s="404"/>
      <c r="U12" s="404"/>
      <c r="V12" s="405"/>
      <c r="W12" s="406" t="s">
        <v>5</v>
      </c>
      <c r="X12" s="365"/>
      <c r="Y12" s="365"/>
      <c r="Z12" s="365"/>
      <c r="AA12" s="365"/>
      <c r="AB12" s="407"/>
      <c r="AC12" s="408" t="s">
        <v>110</v>
      </c>
      <c r="AD12" s="409"/>
      <c r="AE12" s="409"/>
      <c r="AF12" s="409"/>
      <c r="AG12" s="410"/>
      <c r="AH12" s="408" t="s">
        <v>208</v>
      </c>
      <c r="AI12" s="409"/>
      <c r="AJ12" s="409"/>
      <c r="AK12" s="409"/>
      <c r="AL12" s="411"/>
      <c r="AM12" s="361" t="s">
        <v>211</v>
      </c>
      <c r="AN12" s="362"/>
      <c r="AO12" s="362"/>
      <c r="AP12" s="362"/>
      <c r="AQ12" s="362"/>
      <c r="AR12" s="362"/>
      <c r="AS12" s="362"/>
      <c r="AT12" s="363"/>
      <c r="AU12" s="364" t="s">
        <v>190</v>
      </c>
      <c r="AV12" s="365"/>
      <c r="AW12" s="365"/>
      <c r="AX12" s="365"/>
      <c r="AY12" s="366" t="s">
        <v>213</v>
      </c>
      <c r="AZ12" s="367"/>
      <c r="BA12" s="367"/>
      <c r="BB12" s="367"/>
      <c r="BC12" s="367"/>
      <c r="BD12" s="367"/>
      <c r="BE12" s="367"/>
      <c r="BF12" s="367"/>
      <c r="BG12" s="367"/>
      <c r="BH12" s="367"/>
      <c r="BI12" s="367"/>
      <c r="BJ12" s="367"/>
      <c r="BK12" s="367"/>
      <c r="BL12" s="367"/>
      <c r="BM12" s="368"/>
      <c r="BN12" s="369">
        <v>407616</v>
      </c>
      <c r="BO12" s="370"/>
      <c r="BP12" s="370"/>
      <c r="BQ12" s="370"/>
      <c r="BR12" s="370"/>
      <c r="BS12" s="370"/>
      <c r="BT12" s="370"/>
      <c r="BU12" s="371"/>
      <c r="BV12" s="369">
        <v>333729</v>
      </c>
      <c r="BW12" s="370"/>
      <c r="BX12" s="370"/>
      <c r="BY12" s="370"/>
      <c r="BZ12" s="370"/>
      <c r="CA12" s="370"/>
      <c r="CB12" s="370"/>
      <c r="CC12" s="371"/>
      <c r="CD12" s="372" t="s">
        <v>215</v>
      </c>
      <c r="CE12" s="373"/>
      <c r="CF12" s="373"/>
      <c r="CG12" s="373"/>
      <c r="CH12" s="373"/>
      <c r="CI12" s="373"/>
      <c r="CJ12" s="373"/>
      <c r="CK12" s="373"/>
      <c r="CL12" s="373"/>
      <c r="CM12" s="373"/>
      <c r="CN12" s="373"/>
      <c r="CO12" s="373"/>
      <c r="CP12" s="373"/>
      <c r="CQ12" s="373"/>
      <c r="CR12" s="373"/>
      <c r="CS12" s="374"/>
      <c r="CT12" s="381" t="s">
        <v>204</v>
      </c>
      <c r="CU12" s="382"/>
      <c r="CV12" s="382"/>
      <c r="CW12" s="382"/>
      <c r="CX12" s="382"/>
      <c r="CY12" s="382"/>
      <c r="CZ12" s="382"/>
      <c r="DA12" s="383"/>
      <c r="DB12" s="381" t="s">
        <v>204</v>
      </c>
      <c r="DC12" s="382"/>
      <c r="DD12" s="382"/>
      <c r="DE12" s="382"/>
      <c r="DF12" s="382"/>
      <c r="DG12" s="382"/>
      <c r="DH12" s="382"/>
      <c r="DI12" s="383"/>
    </row>
    <row r="13" spans="1:119" ht="18.75" customHeight="1" x14ac:dyDescent="0.2">
      <c r="A13" s="2"/>
      <c r="B13" s="531"/>
      <c r="C13" s="532"/>
      <c r="D13" s="532"/>
      <c r="E13" s="532"/>
      <c r="F13" s="532"/>
      <c r="G13" s="532"/>
      <c r="H13" s="532"/>
      <c r="I13" s="532"/>
      <c r="J13" s="532"/>
      <c r="K13" s="533"/>
      <c r="L13" s="14"/>
      <c r="M13" s="412" t="s">
        <v>216</v>
      </c>
      <c r="N13" s="413"/>
      <c r="O13" s="413"/>
      <c r="P13" s="413"/>
      <c r="Q13" s="414"/>
      <c r="R13" s="415">
        <v>33138</v>
      </c>
      <c r="S13" s="416"/>
      <c r="T13" s="416"/>
      <c r="U13" s="416"/>
      <c r="V13" s="417"/>
      <c r="W13" s="516" t="s">
        <v>218</v>
      </c>
      <c r="X13" s="517"/>
      <c r="Y13" s="517"/>
      <c r="Z13" s="517"/>
      <c r="AA13" s="517"/>
      <c r="AB13" s="507"/>
      <c r="AC13" s="391">
        <v>3283</v>
      </c>
      <c r="AD13" s="392"/>
      <c r="AE13" s="392"/>
      <c r="AF13" s="392"/>
      <c r="AG13" s="418"/>
      <c r="AH13" s="391">
        <v>3696</v>
      </c>
      <c r="AI13" s="392"/>
      <c r="AJ13" s="392"/>
      <c r="AK13" s="392"/>
      <c r="AL13" s="393"/>
      <c r="AM13" s="361" t="s">
        <v>219</v>
      </c>
      <c r="AN13" s="362"/>
      <c r="AO13" s="362"/>
      <c r="AP13" s="362"/>
      <c r="AQ13" s="362"/>
      <c r="AR13" s="362"/>
      <c r="AS13" s="362"/>
      <c r="AT13" s="363"/>
      <c r="AU13" s="364" t="s">
        <v>190</v>
      </c>
      <c r="AV13" s="365"/>
      <c r="AW13" s="365"/>
      <c r="AX13" s="365"/>
      <c r="AY13" s="366" t="s">
        <v>221</v>
      </c>
      <c r="AZ13" s="367"/>
      <c r="BA13" s="367"/>
      <c r="BB13" s="367"/>
      <c r="BC13" s="367"/>
      <c r="BD13" s="367"/>
      <c r="BE13" s="367"/>
      <c r="BF13" s="367"/>
      <c r="BG13" s="367"/>
      <c r="BH13" s="367"/>
      <c r="BI13" s="367"/>
      <c r="BJ13" s="367"/>
      <c r="BK13" s="367"/>
      <c r="BL13" s="367"/>
      <c r="BM13" s="368"/>
      <c r="BN13" s="369">
        <v>416705</v>
      </c>
      <c r="BO13" s="370"/>
      <c r="BP13" s="370"/>
      <c r="BQ13" s="370"/>
      <c r="BR13" s="370"/>
      <c r="BS13" s="370"/>
      <c r="BT13" s="370"/>
      <c r="BU13" s="371"/>
      <c r="BV13" s="369">
        <v>484217</v>
      </c>
      <c r="BW13" s="370"/>
      <c r="BX13" s="370"/>
      <c r="BY13" s="370"/>
      <c r="BZ13" s="370"/>
      <c r="CA13" s="370"/>
      <c r="CB13" s="370"/>
      <c r="CC13" s="371"/>
      <c r="CD13" s="372" t="s">
        <v>223</v>
      </c>
      <c r="CE13" s="373"/>
      <c r="CF13" s="373"/>
      <c r="CG13" s="373"/>
      <c r="CH13" s="373"/>
      <c r="CI13" s="373"/>
      <c r="CJ13" s="373"/>
      <c r="CK13" s="373"/>
      <c r="CL13" s="373"/>
      <c r="CM13" s="373"/>
      <c r="CN13" s="373"/>
      <c r="CO13" s="373"/>
      <c r="CP13" s="373"/>
      <c r="CQ13" s="373"/>
      <c r="CR13" s="373"/>
      <c r="CS13" s="374"/>
      <c r="CT13" s="375">
        <v>7.4</v>
      </c>
      <c r="CU13" s="376"/>
      <c r="CV13" s="376"/>
      <c r="CW13" s="376"/>
      <c r="CX13" s="376"/>
      <c r="CY13" s="376"/>
      <c r="CZ13" s="376"/>
      <c r="DA13" s="377"/>
      <c r="DB13" s="375">
        <v>7.7</v>
      </c>
      <c r="DC13" s="376"/>
      <c r="DD13" s="376"/>
      <c r="DE13" s="376"/>
      <c r="DF13" s="376"/>
      <c r="DG13" s="376"/>
      <c r="DH13" s="376"/>
      <c r="DI13" s="377"/>
    </row>
    <row r="14" spans="1:119" ht="18.75" customHeight="1" x14ac:dyDescent="0.2">
      <c r="A14" s="2"/>
      <c r="B14" s="531"/>
      <c r="C14" s="532"/>
      <c r="D14" s="532"/>
      <c r="E14" s="532"/>
      <c r="F14" s="532"/>
      <c r="G14" s="532"/>
      <c r="H14" s="532"/>
      <c r="I14" s="532"/>
      <c r="J14" s="532"/>
      <c r="K14" s="533"/>
      <c r="L14" s="419" t="s">
        <v>224</v>
      </c>
      <c r="M14" s="420"/>
      <c r="N14" s="420"/>
      <c r="O14" s="420"/>
      <c r="P14" s="420"/>
      <c r="Q14" s="421"/>
      <c r="R14" s="415">
        <v>34075</v>
      </c>
      <c r="S14" s="416"/>
      <c r="T14" s="416"/>
      <c r="U14" s="416"/>
      <c r="V14" s="417"/>
      <c r="W14" s="502"/>
      <c r="X14" s="503"/>
      <c r="Y14" s="503"/>
      <c r="Z14" s="503"/>
      <c r="AA14" s="503"/>
      <c r="AB14" s="493"/>
      <c r="AC14" s="422">
        <v>20.5</v>
      </c>
      <c r="AD14" s="423"/>
      <c r="AE14" s="423"/>
      <c r="AF14" s="423"/>
      <c r="AG14" s="424"/>
      <c r="AH14" s="422">
        <v>21.5</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225</v>
      </c>
      <c r="CE14" s="427"/>
      <c r="CF14" s="427"/>
      <c r="CG14" s="427"/>
      <c r="CH14" s="427"/>
      <c r="CI14" s="427"/>
      <c r="CJ14" s="427"/>
      <c r="CK14" s="427"/>
      <c r="CL14" s="427"/>
      <c r="CM14" s="427"/>
      <c r="CN14" s="427"/>
      <c r="CO14" s="427"/>
      <c r="CP14" s="427"/>
      <c r="CQ14" s="427"/>
      <c r="CR14" s="427"/>
      <c r="CS14" s="428"/>
      <c r="CT14" s="429" t="s">
        <v>204</v>
      </c>
      <c r="CU14" s="430"/>
      <c r="CV14" s="430"/>
      <c r="CW14" s="430"/>
      <c r="CX14" s="430"/>
      <c r="CY14" s="430"/>
      <c r="CZ14" s="430"/>
      <c r="DA14" s="431"/>
      <c r="DB14" s="429" t="s">
        <v>204</v>
      </c>
      <c r="DC14" s="430"/>
      <c r="DD14" s="430"/>
      <c r="DE14" s="430"/>
      <c r="DF14" s="430"/>
      <c r="DG14" s="430"/>
      <c r="DH14" s="430"/>
      <c r="DI14" s="431"/>
    </row>
    <row r="15" spans="1:119" ht="18.75" customHeight="1" x14ac:dyDescent="0.2">
      <c r="A15" s="2"/>
      <c r="B15" s="531"/>
      <c r="C15" s="532"/>
      <c r="D15" s="532"/>
      <c r="E15" s="532"/>
      <c r="F15" s="532"/>
      <c r="G15" s="532"/>
      <c r="H15" s="532"/>
      <c r="I15" s="532"/>
      <c r="J15" s="532"/>
      <c r="K15" s="533"/>
      <c r="L15" s="14"/>
      <c r="M15" s="412" t="s">
        <v>216</v>
      </c>
      <c r="N15" s="413"/>
      <c r="O15" s="413"/>
      <c r="P15" s="413"/>
      <c r="Q15" s="414"/>
      <c r="R15" s="415">
        <v>33696</v>
      </c>
      <c r="S15" s="416"/>
      <c r="T15" s="416"/>
      <c r="U15" s="416"/>
      <c r="V15" s="417"/>
      <c r="W15" s="516" t="s">
        <v>7</v>
      </c>
      <c r="X15" s="517"/>
      <c r="Y15" s="517"/>
      <c r="Z15" s="517"/>
      <c r="AA15" s="517"/>
      <c r="AB15" s="507"/>
      <c r="AC15" s="391">
        <v>3496</v>
      </c>
      <c r="AD15" s="392"/>
      <c r="AE15" s="392"/>
      <c r="AF15" s="392"/>
      <c r="AG15" s="418"/>
      <c r="AH15" s="391">
        <v>3825</v>
      </c>
      <c r="AI15" s="392"/>
      <c r="AJ15" s="392"/>
      <c r="AK15" s="392"/>
      <c r="AL15" s="393"/>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3543717</v>
      </c>
      <c r="BO15" s="353"/>
      <c r="BP15" s="353"/>
      <c r="BQ15" s="353"/>
      <c r="BR15" s="353"/>
      <c r="BS15" s="353"/>
      <c r="BT15" s="353"/>
      <c r="BU15" s="354"/>
      <c r="BV15" s="352">
        <v>3529711</v>
      </c>
      <c r="BW15" s="353"/>
      <c r="BX15" s="353"/>
      <c r="BY15" s="353"/>
      <c r="BZ15" s="353"/>
      <c r="CA15" s="353"/>
      <c r="CB15" s="353"/>
      <c r="CC15" s="354"/>
      <c r="CD15" s="355" t="s">
        <v>217</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2">
      <c r="A16" s="2"/>
      <c r="B16" s="531"/>
      <c r="C16" s="532"/>
      <c r="D16" s="532"/>
      <c r="E16" s="532"/>
      <c r="F16" s="532"/>
      <c r="G16" s="532"/>
      <c r="H16" s="532"/>
      <c r="I16" s="532"/>
      <c r="J16" s="532"/>
      <c r="K16" s="533"/>
      <c r="L16" s="419" t="s">
        <v>230</v>
      </c>
      <c r="M16" s="432"/>
      <c r="N16" s="432"/>
      <c r="O16" s="432"/>
      <c r="P16" s="432"/>
      <c r="Q16" s="433"/>
      <c r="R16" s="434" t="s">
        <v>165</v>
      </c>
      <c r="S16" s="435"/>
      <c r="T16" s="435"/>
      <c r="U16" s="435"/>
      <c r="V16" s="436"/>
      <c r="W16" s="502"/>
      <c r="X16" s="503"/>
      <c r="Y16" s="503"/>
      <c r="Z16" s="503"/>
      <c r="AA16" s="503"/>
      <c r="AB16" s="493"/>
      <c r="AC16" s="422">
        <v>21.8</v>
      </c>
      <c r="AD16" s="423"/>
      <c r="AE16" s="423"/>
      <c r="AF16" s="423"/>
      <c r="AG16" s="424"/>
      <c r="AH16" s="422">
        <v>22.3</v>
      </c>
      <c r="AI16" s="423"/>
      <c r="AJ16" s="423"/>
      <c r="AK16" s="423"/>
      <c r="AL16" s="425"/>
      <c r="AM16" s="361"/>
      <c r="AN16" s="362"/>
      <c r="AO16" s="362"/>
      <c r="AP16" s="362"/>
      <c r="AQ16" s="362"/>
      <c r="AR16" s="362"/>
      <c r="AS16" s="362"/>
      <c r="AT16" s="363"/>
      <c r="AU16" s="364"/>
      <c r="AV16" s="365"/>
      <c r="AW16" s="365"/>
      <c r="AX16" s="365"/>
      <c r="AY16" s="366" t="s">
        <v>107</v>
      </c>
      <c r="AZ16" s="367"/>
      <c r="BA16" s="367"/>
      <c r="BB16" s="367"/>
      <c r="BC16" s="367"/>
      <c r="BD16" s="367"/>
      <c r="BE16" s="367"/>
      <c r="BF16" s="367"/>
      <c r="BG16" s="367"/>
      <c r="BH16" s="367"/>
      <c r="BI16" s="367"/>
      <c r="BJ16" s="367"/>
      <c r="BK16" s="367"/>
      <c r="BL16" s="367"/>
      <c r="BM16" s="368"/>
      <c r="BN16" s="369">
        <v>11765757</v>
      </c>
      <c r="BO16" s="370"/>
      <c r="BP16" s="370"/>
      <c r="BQ16" s="370"/>
      <c r="BR16" s="370"/>
      <c r="BS16" s="370"/>
      <c r="BT16" s="370"/>
      <c r="BU16" s="371"/>
      <c r="BV16" s="369">
        <v>11978099</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2">
      <c r="A17" s="2"/>
      <c r="B17" s="534"/>
      <c r="C17" s="535"/>
      <c r="D17" s="535"/>
      <c r="E17" s="535"/>
      <c r="F17" s="535"/>
      <c r="G17" s="535"/>
      <c r="H17" s="535"/>
      <c r="I17" s="535"/>
      <c r="J17" s="535"/>
      <c r="K17" s="536"/>
      <c r="L17" s="15"/>
      <c r="M17" s="437" t="s">
        <v>101</v>
      </c>
      <c r="N17" s="438"/>
      <c r="O17" s="438"/>
      <c r="P17" s="438"/>
      <c r="Q17" s="439"/>
      <c r="R17" s="434" t="s">
        <v>233</v>
      </c>
      <c r="S17" s="435"/>
      <c r="T17" s="435"/>
      <c r="U17" s="435"/>
      <c r="V17" s="436"/>
      <c r="W17" s="516" t="s">
        <v>93</v>
      </c>
      <c r="X17" s="517"/>
      <c r="Y17" s="517"/>
      <c r="Z17" s="517"/>
      <c r="AA17" s="517"/>
      <c r="AB17" s="507"/>
      <c r="AC17" s="391">
        <v>9244</v>
      </c>
      <c r="AD17" s="392"/>
      <c r="AE17" s="392"/>
      <c r="AF17" s="392"/>
      <c r="AG17" s="418"/>
      <c r="AH17" s="391">
        <v>9643</v>
      </c>
      <c r="AI17" s="392"/>
      <c r="AJ17" s="392"/>
      <c r="AK17" s="392"/>
      <c r="AL17" s="393"/>
      <c r="AM17" s="361"/>
      <c r="AN17" s="362"/>
      <c r="AO17" s="362"/>
      <c r="AP17" s="362"/>
      <c r="AQ17" s="362"/>
      <c r="AR17" s="362"/>
      <c r="AS17" s="362"/>
      <c r="AT17" s="363"/>
      <c r="AU17" s="364"/>
      <c r="AV17" s="365"/>
      <c r="AW17" s="365"/>
      <c r="AX17" s="365"/>
      <c r="AY17" s="366" t="s">
        <v>234</v>
      </c>
      <c r="AZ17" s="367"/>
      <c r="BA17" s="367"/>
      <c r="BB17" s="367"/>
      <c r="BC17" s="367"/>
      <c r="BD17" s="367"/>
      <c r="BE17" s="367"/>
      <c r="BF17" s="367"/>
      <c r="BG17" s="367"/>
      <c r="BH17" s="367"/>
      <c r="BI17" s="367"/>
      <c r="BJ17" s="367"/>
      <c r="BK17" s="367"/>
      <c r="BL17" s="367"/>
      <c r="BM17" s="368"/>
      <c r="BN17" s="369">
        <v>4390400</v>
      </c>
      <c r="BO17" s="370"/>
      <c r="BP17" s="370"/>
      <c r="BQ17" s="370"/>
      <c r="BR17" s="370"/>
      <c r="BS17" s="370"/>
      <c r="BT17" s="370"/>
      <c r="BU17" s="371"/>
      <c r="BV17" s="369">
        <v>4372472</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2">
      <c r="A18" s="2"/>
      <c r="B18" s="440" t="s">
        <v>235</v>
      </c>
      <c r="C18" s="441"/>
      <c r="D18" s="441"/>
      <c r="E18" s="442"/>
      <c r="F18" s="442"/>
      <c r="G18" s="442"/>
      <c r="H18" s="442"/>
      <c r="I18" s="442"/>
      <c r="J18" s="442"/>
      <c r="K18" s="442"/>
      <c r="L18" s="443">
        <v>390.14</v>
      </c>
      <c r="M18" s="443"/>
      <c r="N18" s="443"/>
      <c r="O18" s="443"/>
      <c r="P18" s="443"/>
      <c r="Q18" s="443"/>
      <c r="R18" s="444"/>
      <c r="S18" s="444"/>
      <c r="T18" s="444"/>
      <c r="U18" s="444"/>
      <c r="V18" s="445"/>
      <c r="W18" s="518"/>
      <c r="X18" s="519"/>
      <c r="Y18" s="519"/>
      <c r="Z18" s="519"/>
      <c r="AA18" s="519"/>
      <c r="AB18" s="510"/>
      <c r="AC18" s="446">
        <v>57.7</v>
      </c>
      <c r="AD18" s="447"/>
      <c r="AE18" s="447"/>
      <c r="AF18" s="447"/>
      <c r="AG18" s="448"/>
      <c r="AH18" s="446">
        <v>56.2</v>
      </c>
      <c r="AI18" s="447"/>
      <c r="AJ18" s="447"/>
      <c r="AK18" s="447"/>
      <c r="AL18" s="449"/>
      <c r="AM18" s="361"/>
      <c r="AN18" s="362"/>
      <c r="AO18" s="362"/>
      <c r="AP18" s="362"/>
      <c r="AQ18" s="362"/>
      <c r="AR18" s="362"/>
      <c r="AS18" s="362"/>
      <c r="AT18" s="363"/>
      <c r="AU18" s="364"/>
      <c r="AV18" s="365"/>
      <c r="AW18" s="365"/>
      <c r="AX18" s="365"/>
      <c r="AY18" s="366" t="s">
        <v>236</v>
      </c>
      <c r="AZ18" s="367"/>
      <c r="BA18" s="367"/>
      <c r="BB18" s="367"/>
      <c r="BC18" s="367"/>
      <c r="BD18" s="367"/>
      <c r="BE18" s="367"/>
      <c r="BF18" s="367"/>
      <c r="BG18" s="367"/>
      <c r="BH18" s="367"/>
      <c r="BI18" s="367"/>
      <c r="BJ18" s="367"/>
      <c r="BK18" s="367"/>
      <c r="BL18" s="367"/>
      <c r="BM18" s="368"/>
      <c r="BN18" s="369">
        <v>11128288</v>
      </c>
      <c r="BO18" s="370"/>
      <c r="BP18" s="370"/>
      <c r="BQ18" s="370"/>
      <c r="BR18" s="370"/>
      <c r="BS18" s="370"/>
      <c r="BT18" s="370"/>
      <c r="BU18" s="371"/>
      <c r="BV18" s="369">
        <v>11441448</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2">
      <c r="A19" s="2"/>
      <c r="B19" s="440" t="s">
        <v>71</v>
      </c>
      <c r="C19" s="441"/>
      <c r="D19" s="441"/>
      <c r="E19" s="442"/>
      <c r="F19" s="442"/>
      <c r="G19" s="442"/>
      <c r="H19" s="442"/>
      <c r="I19" s="442"/>
      <c r="J19" s="442"/>
      <c r="K19" s="442"/>
      <c r="L19" s="450">
        <v>85</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237</v>
      </c>
      <c r="AZ19" s="367"/>
      <c r="BA19" s="367"/>
      <c r="BB19" s="367"/>
      <c r="BC19" s="367"/>
      <c r="BD19" s="367"/>
      <c r="BE19" s="367"/>
      <c r="BF19" s="367"/>
      <c r="BG19" s="367"/>
      <c r="BH19" s="367"/>
      <c r="BI19" s="367"/>
      <c r="BJ19" s="367"/>
      <c r="BK19" s="367"/>
      <c r="BL19" s="367"/>
      <c r="BM19" s="368"/>
      <c r="BN19" s="369">
        <v>16227331</v>
      </c>
      <c r="BO19" s="370"/>
      <c r="BP19" s="370"/>
      <c r="BQ19" s="370"/>
      <c r="BR19" s="370"/>
      <c r="BS19" s="370"/>
      <c r="BT19" s="370"/>
      <c r="BU19" s="371"/>
      <c r="BV19" s="369">
        <v>16422234</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2">
      <c r="A20" s="2"/>
      <c r="B20" s="440" t="s">
        <v>240</v>
      </c>
      <c r="C20" s="441"/>
      <c r="D20" s="441"/>
      <c r="E20" s="442"/>
      <c r="F20" s="442"/>
      <c r="G20" s="442"/>
      <c r="H20" s="442"/>
      <c r="I20" s="442"/>
      <c r="J20" s="442"/>
      <c r="K20" s="442"/>
      <c r="L20" s="450">
        <v>15325</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2">
      <c r="A21" s="2"/>
      <c r="B21" s="461" t="s">
        <v>242</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2">
      <c r="A22" s="2"/>
      <c r="B22" s="562" t="s">
        <v>243</v>
      </c>
      <c r="C22" s="563"/>
      <c r="D22" s="564"/>
      <c r="E22" s="512" t="s">
        <v>5</v>
      </c>
      <c r="F22" s="517"/>
      <c r="G22" s="517"/>
      <c r="H22" s="517"/>
      <c r="I22" s="517"/>
      <c r="J22" s="517"/>
      <c r="K22" s="507"/>
      <c r="L22" s="512" t="s">
        <v>245</v>
      </c>
      <c r="M22" s="517"/>
      <c r="N22" s="517"/>
      <c r="O22" s="517"/>
      <c r="P22" s="507"/>
      <c r="Q22" s="539" t="s">
        <v>246</v>
      </c>
      <c r="R22" s="540"/>
      <c r="S22" s="540"/>
      <c r="T22" s="540"/>
      <c r="U22" s="540"/>
      <c r="V22" s="541"/>
      <c r="W22" s="571" t="s">
        <v>248</v>
      </c>
      <c r="X22" s="563"/>
      <c r="Y22" s="564"/>
      <c r="Z22" s="512" t="s">
        <v>5</v>
      </c>
      <c r="AA22" s="517"/>
      <c r="AB22" s="517"/>
      <c r="AC22" s="517"/>
      <c r="AD22" s="517"/>
      <c r="AE22" s="517"/>
      <c r="AF22" s="517"/>
      <c r="AG22" s="507"/>
      <c r="AH22" s="545" t="s">
        <v>184</v>
      </c>
      <c r="AI22" s="517"/>
      <c r="AJ22" s="517"/>
      <c r="AK22" s="517"/>
      <c r="AL22" s="507"/>
      <c r="AM22" s="545" t="s">
        <v>249</v>
      </c>
      <c r="AN22" s="546"/>
      <c r="AO22" s="546"/>
      <c r="AP22" s="546"/>
      <c r="AQ22" s="546"/>
      <c r="AR22" s="547"/>
      <c r="AS22" s="539" t="s">
        <v>246</v>
      </c>
      <c r="AT22" s="540"/>
      <c r="AU22" s="540"/>
      <c r="AV22" s="540"/>
      <c r="AW22" s="540"/>
      <c r="AX22" s="551"/>
      <c r="AY22" s="349" t="s">
        <v>250</v>
      </c>
      <c r="AZ22" s="350"/>
      <c r="BA22" s="350"/>
      <c r="BB22" s="350"/>
      <c r="BC22" s="350"/>
      <c r="BD22" s="350"/>
      <c r="BE22" s="350"/>
      <c r="BF22" s="350"/>
      <c r="BG22" s="350"/>
      <c r="BH22" s="350"/>
      <c r="BI22" s="350"/>
      <c r="BJ22" s="350"/>
      <c r="BK22" s="350"/>
      <c r="BL22" s="350"/>
      <c r="BM22" s="351"/>
      <c r="BN22" s="352">
        <v>26186751</v>
      </c>
      <c r="BO22" s="353"/>
      <c r="BP22" s="353"/>
      <c r="BQ22" s="353"/>
      <c r="BR22" s="353"/>
      <c r="BS22" s="353"/>
      <c r="BT22" s="353"/>
      <c r="BU22" s="354"/>
      <c r="BV22" s="352">
        <v>25679182</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2">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253</v>
      </c>
      <c r="AZ23" s="367"/>
      <c r="BA23" s="367"/>
      <c r="BB23" s="367"/>
      <c r="BC23" s="367"/>
      <c r="BD23" s="367"/>
      <c r="BE23" s="367"/>
      <c r="BF23" s="367"/>
      <c r="BG23" s="367"/>
      <c r="BH23" s="367"/>
      <c r="BI23" s="367"/>
      <c r="BJ23" s="367"/>
      <c r="BK23" s="367"/>
      <c r="BL23" s="367"/>
      <c r="BM23" s="368"/>
      <c r="BN23" s="369">
        <v>19289215</v>
      </c>
      <c r="BO23" s="370"/>
      <c r="BP23" s="370"/>
      <c r="BQ23" s="370"/>
      <c r="BR23" s="370"/>
      <c r="BS23" s="370"/>
      <c r="BT23" s="370"/>
      <c r="BU23" s="371"/>
      <c r="BV23" s="369">
        <v>18684088</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2">
      <c r="A24" s="2"/>
      <c r="B24" s="565"/>
      <c r="C24" s="566"/>
      <c r="D24" s="567"/>
      <c r="E24" s="390" t="s">
        <v>254</v>
      </c>
      <c r="F24" s="362"/>
      <c r="G24" s="362"/>
      <c r="H24" s="362"/>
      <c r="I24" s="362"/>
      <c r="J24" s="362"/>
      <c r="K24" s="363"/>
      <c r="L24" s="391">
        <v>1</v>
      </c>
      <c r="M24" s="392"/>
      <c r="N24" s="392"/>
      <c r="O24" s="392"/>
      <c r="P24" s="418"/>
      <c r="Q24" s="391">
        <v>8350</v>
      </c>
      <c r="R24" s="392"/>
      <c r="S24" s="392"/>
      <c r="T24" s="392"/>
      <c r="U24" s="392"/>
      <c r="V24" s="418"/>
      <c r="W24" s="572"/>
      <c r="X24" s="566"/>
      <c r="Y24" s="567"/>
      <c r="Z24" s="390" t="s">
        <v>166</v>
      </c>
      <c r="AA24" s="362"/>
      <c r="AB24" s="362"/>
      <c r="AC24" s="362"/>
      <c r="AD24" s="362"/>
      <c r="AE24" s="362"/>
      <c r="AF24" s="362"/>
      <c r="AG24" s="363"/>
      <c r="AH24" s="391">
        <v>317</v>
      </c>
      <c r="AI24" s="392"/>
      <c r="AJ24" s="392"/>
      <c r="AK24" s="392"/>
      <c r="AL24" s="418"/>
      <c r="AM24" s="391">
        <v>968435</v>
      </c>
      <c r="AN24" s="392"/>
      <c r="AO24" s="392"/>
      <c r="AP24" s="392"/>
      <c r="AQ24" s="392"/>
      <c r="AR24" s="418"/>
      <c r="AS24" s="391">
        <v>3055</v>
      </c>
      <c r="AT24" s="392"/>
      <c r="AU24" s="392"/>
      <c r="AV24" s="392"/>
      <c r="AW24" s="392"/>
      <c r="AX24" s="393"/>
      <c r="AY24" s="464" t="s">
        <v>256</v>
      </c>
      <c r="AZ24" s="465"/>
      <c r="BA24" s="465"/>
      <c r="BB24" s="465"/>
      <c r="BC24" s="465"/>
      <c r="BD24" s="465"/>
      <c r="BE24" s="465"/>
      <c r="BF24" s="465"/>
      <c r="BG24" s="465"/>
      <c r="BH24" s="465"/>
      <c r="BI24" s="465"/>
      <c r="BJ24" s="465"/>
      <c r="BK24" s="465"/>
      <c r="BL24" s="465"/>
      <c r="BM24" s="466"/>
      <c r="BN24" s="369">
        <v>19982264</v>
      </c>
      <c r="BO24" s="370"/>
      <c r="BP24" s="370"/>
      <c r="BQ24" s="370"/>
      <c r="BR24" s="370"/>
      <c r="BS24" s="370"/>
      <c r="BT24" s="370"/>
      <c r="BU24" s="371"/>
      <c r="BV24" s="369">
        <v>18904128</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2">
      <c r="A25" s="2"/>
      <c r="B25" s="565"/>
      <c r="C25" s="566"/>
      <c r="D25" s="567"/>
      <c r="E25" s="390" t="s">
        <v>259</v>
      </c>
      <c r="F25" s="362"/>
      <c r="G25" s="362"/>
      <c r="H25" s="362"/>
      <c r="I25" s="362"/>
      <c r="J25" s="362"/>
      <c r="K25" s="363"/>
      <c r="L25" s="391">
        <v>2</v>
      </c>
      <c r="M25" s="392"/>
      <c r="N25" s="392"/>
      <c r="O25" s="392"/>
      <c r="P25" s="418"/>
      <c r="Q25" s="391">
        <v>6600</v>
      </c>
      <c r="R25" s="392"/>
      <c r="S25" s="392"/>
      <c r="T25" s="392"/>
      <c r="U25" s="392"/>
      <c r="V25" s="418"/>
      <c r="W25" s="572"/>
      <c r="X25" s="566"/>
      <c r="Y25" s="567"/>
      <c r="Z25" s="390" t="s">
        <v>261</v>
      </c>
      <c r="AA25" s="362"/>
      <c r="AB25" s="362"/>
      <c r="AC25" s="362"/>
      <c r="AD25" s="362"/>
      <c r="AE25" s="362"/>
      <c r="AF25" s="362"/>
      <c r="AG25" s="363"/>
      <c r="AH25" s="391" t="s">
        <v>204</v>
      </c>
      <c r="AI25" s="392"/>
      <c r="AJ25" s="392"/>
      <c r="AK25" s="392"/>
      <c r="AL25" s="418"/>
      <c r="AM25" s="391" t="s">
        <v>204</v>
      </c>
      <c r="AN25" s="392"/>
      <c r="AO25" s="392"/>
      <c r="AP25" s="392"/>
      <c r="AQ25" s="392"/>
      <c r="AR25" s="418"/>
      <c r="AS25" s="391" t="s">
        <v>204</v>
      </c>
      <c r="AT25" s="392"/>
      <c r="AU25" s="392"/>
      <c r="AV25" s="392"/>
      <c r="AW25" s="392"/>
      <c r="AX25" s="393"/>
      <c r="AY25" s="349" t="s">
        <v>37</v>
      </c>
      <c r="AZ25" s="350"/>
      <c r="BA25" s="350"/>
      <c r="BB25" s="350"/>
      <c r="BC25" s="350"/>
      <c r="BD25" s="350"/>
      <c r="BE25" s="350"/>
      <c r="BF25" s="350"/>
      <c r="BG25" s="350"/>
      <c r="BH25" s="350"/>
      <c r="BI25" s="350"/>
      <c r="BJ25" s="350"/>
      <c r="BK25" s="350"/>
      <c r="BL25" s="350"/>
      <c r="BM25" s="351"/>
      <c r="BN25" s="352">
        <v>885878</v>
      </c>
      <c r="BO25" s="353"/>
      <c r="BP25" s="353"/>
      <c r="BQ25" s="353"/>
      <c r="BR25" s="353"/>
      <c r="BS25" s="353"/>
      <c r="BT25" s="353"/>
      <c r="BU25" s="354"/>
      <c r="BV25" s="352">
        <v>1148762</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2">
      <c r="A26" s="2"/>
      <c r="B26" s="565"/>
      <c r="C26" s="566"/>
      <c r="D26" s="567"/>
      <c r="E26" s="390" t="s">
        <v>262</v>
      </c>
      <c r="F26" s="362"/>
      <c r="G26" s="362"/>
      <c r="H26" s="362"/>
      <c r="I26" s="362"/>
      <c r="J26" s="362"/>
      <c r="K26" s="363"/>
      <c r="L26" s="391">
        <v>1</v>
      </c>
      <c r="M26" s="392"/>
      <c r="N26" s="392"/>
      <c r="O26" s="392"/>
      <c r="P26" s="418"/>
      <c r="Q26" s="391">
        <v>6130</v>
      </c>
      <c r="R26" s="392"/>
      <c r="S26" s="392"/>
      <c r="T26" s="392"/>
      <c r="U26" s="392"/>
      <c r="V26" s="418"/>
      <c r="W26" s="572"/>
      <c r="X26" s="566"/>
      <c r="Y26" s="567"/>
      <c r="Z26" s="390" t="s">
        <v>263</v>
      </c>
      <c r="AA26" s="470"/>
      <c r="AB26" s="470"/>
      <c r="AC26" s="470"/>
      <c r="AD26" s="470"/>
      <c r="AE26" s="470"/>
      <c r="AF26" s="470"/>
      <c r="AG26" s="471"/>
      <c r="AH26" s="391" t="s">
        <v>204</v>
      </c>
      <c r="AI26" s="392"/>
      <c r="AJ26" s="392"/>
      <c r="AK26" s="392"/>
      <c r="AL26" s="418"/>
      <c r="AM26" s="391" t="s">
        <v>204</v>
      </c>
      <c r="AN26" s="392"/>
      <c r="AO26" s="392"/>
      <c r="AP26" s="392"/>
      <c r="AQ26" s="392"/>
      <c r="AR26" s="418"/>
      <c r="AS26" s="391" t="s">
        <v>204</v>
      </c>
      <c r="AT26" s="392"/>
      <c r="AU26" s="392"/>
      <c r="AV26" s="392"/>
      <c r="AW26" s="392"/>
      <c r="AX26" s="393"/>
      <c r="AY26" s="372" t="s">
        <v>264</v>
      </c>
      <c r="AZ26" s="373"/>
      <c r="BA26" s="373"/>
      <c r="BB26" s="373"/>
      <c r="BC26" s="373"/>
      <c r="BD26" s="373"/>
      <c r="BE26" s="373"/>
      <c r="BF26" s="373"/>
      <c r="BG26" s="373"/>
      <c r="BH26" s="373"/>
      <c r="BI26" s="373"/>
      <c r="BJ26" s="373"/>
      <c r="BK26" s="373"/>
      <c r="BL26" s="373"/>
      <c r="BM26" s="374"/>
      <c r="BN26" s="369" t="s">
        <v>204</v>
      </c>
      <c r="BO26" s="370"/>
      <c r="BP26" s="370"/>
      <c r="BQ26" s="370"/>
      <c r="BR26" s="370"/>
      <c r="BS26" s="370"/>
      <c r="BT26" s="370"/>
      <c r="BU26" s="371"/>
      <c r="BV26" s="369" t="s">
        <v>204</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2">
      <c r="A27" s="2"/>
      <c r="B27" s="565"/>
      <c r="C27" s="566"/>
      <c r="D27" s="567"/>
      <c r="E27" s="390" t="s">
        <v>265</v>
      </c>
      <c r="F27" s="362"/>
      <c r="G27" s="362"/>
      <c r="H27" s="362"/>
      <c r="I27" s="362"/>
      <c r="J27" s="362"/>
      <c r="K27" s="363"/>
      <c r="L27" s="391">
        <v>1</v>
      </c>
      <c r="M27" s="392"/>
      <c r="N27" s="392"/>
      <c r="O27" s="392"/>
      <c r="P27" s="418"/>
      <c r="Q27" s="391">
        <v>3970</v>
      </c>
      <c r="R27" s="392"/>
      <c r="S27" s="392"/>
      <c r="T27" s="392"/>
      <c r="U27" s="392"/>
      <c r="V27" s="418"/>
      <c r="W27" s="572"/>
      <c r="X27" s="566"/>
      <c r="Y27" s="567"/>
      <c r="Z27" s="390" t="s">
        <v>266</v>
      </c>
      <c r="AA27" s="362"/>
      <c r="AB27" s="362"/>
      <c r="AC27" s="362"/>
      <c r="AD27" s="362"/>
      <c r="AE27" s="362"/>
      <c r="AF27" s="362"/>
      <c r="AG27" s="363"/>
      <c r="AH27" s="391">
        <v>4</v>
      </c>
      <c r="AI27" s="392"/>
      <c r="AJ27" s="392"/>
      <c r="AK27" s="392"/>
      <c r="AL27" s="418"/>
      <c r="AM27" s="391">
        <v>18608</v>
      </c>
      <c r="AN27" s="392"/>
      <c r="AO27" s="392"/>
      <c r="AP27" s="392"/>
      <c r="AQ27" s="392"/>
      <c r="AR27" s="418"/>
      <c r="AS27" s="391">
        <v>4652</v>
      </c>
      <c r="AT27" s="392"/>
      <c r="AU27" s="392"/>
      <c r="AV27" s="392"/>
      <c r="AW27" s="392"/>
      <c r="AX27" s="393"/>
      <c r="AY27" s="426" t="s">
        <v>269</v>
      </c>
      <c r="AZ27" s="427"/>
      <c r="BA27" s="427"/>
      <c r="BB27" s="427"/>
      <c r="BC27" s="427"/>
      <c r="BD27" s="427"/>
      <c r="BE27" s="427"/>
      <c r="BF27" s="427"/>
      <c r="BG27" s="427"/>
      <c r="BH27" s="427"/>
      <c r="BI27" s="427"/>
      <c r="BJ27" s="427"/>
      <c r="BK27" s="427"/>
      <c r="BL27" s="427"/>
      <c r="BM27" s="428"/>
      <c r="BN27" s="467">
        <v>540287</v>
      </c>
      <c r="BO27" s="468"/>
      <c r="BP27" s="468"/>
      <c r="BQ27" s="468"/>
      <c r="BR27" s="468"/>
      <c r="BS27" s="468"/>
      <c r="BT27" s="468"/>
      <c r="BU27" s="469"/>
      <c r="BV27" s="467">
        <v>540112</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2">
      <c r="A28" s="2"/>
      <c r="B28" s="565"/>
      <c r="C28" s="566"/>
      <c r="D28" s="567"/>
      <c r="E28" s="390" t="s">
        <v>271</v>
      </c>
      <c r="F28" s="362"/>
      <c r="G28" s="362"/>
      <c r="H28" s="362"/>
      <c r="I28" s="362"/>
      <c r="J28" s="362"/>
      <c r="K28" s="363"/>
      <c r="L28" s="391">
        <v>1</v>
      </c>
      <c r="M28" s="392"/>
      <c r="N28" s="392"/>
      <c r="O28" s="392"/>
      <c r="P28" s="418"/>
      <c r="Q28" s="391">
        <v>3180</v>
      </c>
      <c r="R28" s="392"/>
      <c r="S28" s="392"/>
      <c r="T28" s="392"/>
      <c r="U28" s="392"/>
      <c r="V28" s="418"/>
      <c r="W28" s="572"/>
      <c r="X28" s="566"/>
      <c r="Y28" s="567"/>
      <c r="Z28" s="390" t="s">
        <v>35</v>
      </c>
      <c r="AA28" s="362"/>
      <c r="AB28" s="362"/>
      <c r="AC28" s="362"/>
      <c r="AD28" s="362"/>
      <c r="AE28" s="362"/>
      <c r="AF28" s="362"/>
      <c r="AG28" s="363"/>
      <c r="AH28" s="391" t="s">
        <v>204</v>
      </c>
      <c r="AI28" s="392"/>
      <c r="AJ28" s="392"/>
      <c r="AK28" s="392"/>
      <c r="AL28" s="418"/>
      <c r="AM28" s="391" t="s">
        <v>204</v>
      </c>
      <c r="AN28" s="392"/>
      <c r="AO28" s="392"/>
      <c r="AP28" s="392"/>
      <c r="AQ28" s="392"/>
      <c r="AR28" s="418"/>
      <c r="AS28" s="391" t="s">
        <v>204</v>
      </c>
      <c r="AT28" s="392"/>
      <c r="AU28" s="392"/>
      <c r="AV28" s="392"/>
      <c r="AW28" s="392"/>
      <c r="AX28" s="393"/>
      <c r="AY28" s="553" t="s">
        <v>272</v>
      </c>
      <c r="AZ28" s="554"/>
      <c r="BA28" s="554"/>
      <c r="BB28" s="555"/>
      <c r="BC28" s="349" t="s">
        <v>100</v>
      </c>
      <c r="BD28" s="350"/>
      <c r="BE28" s="350"/>
      <c r="BF28" s="350"/>
      <c r="BG28" s="350"/>
      <c r="BH28" s="350"/>
      <c r="BI28" s="350"/>
      <c r="BJ28" s="350"/>
      <c r="BK28" s="350"/>
      <c r="BL28" s="350"/>
      <c r="BM28" s="351"/>
      <c r="BN28" s="352">
        <v>3040509</v>
      </c>
      <c r="BO28" s="353"/>
      <c r="BP28" s="353"/>
      <c r="BQ28" s="353"/>
      <c r="BR28" s="353"/>
      <c r="BS28" s="353"/>
      <c r="BT28" s="353"/>
      <c r="BU28" s="354"/>
      <c r="BV28" s="352">
        <v>2994178</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2">
      <c r="A29" s="2"/>
      <c r="B29" s="565"/>
      <c r="C29" s="566"/>
      <c r="D29" s="567"/>
      <c r="E29" s="390" t="s">
        <v>276</v>
      </c>
      <c r="F29" s="362"/>
      <c r="G29" s="362"/>
      <c r="H29" s="362"/>
      <c r="I29" s="362"/>
      <c r="J29" s="362"/>
      <c r="K29" s="363"/>
      <c r="L29" s="391">
        <v>18</v>
      </c>
      <c r="M29" s="392"/>
      <c r="N29" s="392"/>
      <c r="O29" s="392"/>
      <c r="P29" s="418"/>
      <c r="Q29" s="391">
        <v>2950</v>
      </c>
      <c r="R29" s="392"/>
      <c r="S29" s="392"/>
      <c r="T29" s="392"/>
      <c r="U29" s="392"/>
      <c r="V29" s="418"/>
      <c r="W29" s="573"/>
      <c r="X29" s="574"/>
      <c r="Y29" s="575"/>
      <c r="Z29" s="390" t="s">
        <v>278</v>
      </c>
      <c r="AA29" s="362"/>
      <c r="AB29" s="362"/>
      <c r="AC29" s="362"/>
      <c r="AD29" s="362"/>
      <c r="AE29" s="362"/>
      <c r="AF29" s="362"/>
      <c r="AG29" s="363"/>
      <c r="AH29" s="391">
        <v>321</v>
      </c>
      <c r="AI29" s="392"/>
      <c r="AJ29" s="392"/>
      <c r="AK29" s="392"/>
      <c r="AL29" s="418"/>
      <c r="AM29" s="391">
        <v>987043</v>
      </c>
      <c r="AN29" s="392"/>
      <c r="AO29" s="392"/>
      <c r="AP29" s="392"/>
      <c r="AQ29" s="392"/>
      <c r="AR29" s="418"/>
      <c r="AS29" s="391">
        <v>3075</v>
      </c>
      <c r="AT29" s="392"/>
      <c r="AU29" s="392"/>
      <c r="AV29" s="392"/>
      <c r="AW29" s="392"/>
      <c r="AX29" s="393"/>
      <c r="AY29" s="556"/>
      <c r="AZ29" s="557"/>
      <c r="BA29" s="557"/>
      <c r="BB29" s="558"/>
      <c r="BC29" s="366" t="s">
        <v>279</v>
      </c>
      <c r="BD29" s="367"/>
      <c r="BE29" s="367"/>
      <c r="BF29" s="367"/>
      <c r="BG29" s="367"/>
      <c r="BH29" s="367"/>
      <c r="BI29" s="367"/>
      <c r="BJ29" s="367"/>
      <c r="BK29" s="367"/>
      <c r="BL29" s="367"/>
      <c r="BM29" s="368"/>
      <c r="BN29" s="369">
        <v>711225</v>
      </c>
      <c r="BO29" s="370"/>
      <c r="BP29" s="370"/>
      <c r="BQ29" s="370"/>
      <c r="BR29" s="370"/>
      <c r="BS29" s="370"/>
      <c r="BT29" s="370"/>
      <c r="BU29" s="371"/>
      <c r="BV29" s="369">
        <v>710870</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2">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281</v>
      </c>
      <c r="X30" s="476"/>
      <c r="Y30" s="476"/>
      <c r="Z30" s="476"/>
      <c r="AA30" s="476"/>
      <c r="AB30" s="476"/>
      <c r="AC30" s="476"/>
      <c r="AD30" s="476"/>
      <c r="AE30" s="476"/>
      <c r="AF30" s="476"/>
      <c r="AG30" s="477"/>
      <c r="AH30" s="446">
        <v>98</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74</v>
      </c>
      <c r="BD30" s="465"/>
      <c r="BE30" s="465"/>
      <c r="BF30" s="465"/>
      <c r="BG30" s="465"/>
      <c r="BH30" s="465"/>
      <c r="BI30" s="465"/>
      <c r="BJ30" s="465"/>
      <c r="BK30" s="465"/>
      <c r="BL30" s="465"/>
      <c r="BM30" s="466"/>
      <c r="BN30" s="467">
        <v>6895758</v>
      </c>
      <c r="BO30" s="468"/>
      <c r="BP30" s="468"/>
      <c r="BQ30" s="468"/>
      <c r="BR30" s="468"/>
      <c r="BS30" s="468"/>
      <c r="BT30" s="468"/>
      <c r="BU30" s="469"/>
      <c r="BV30" s="467">
        <v>6851354</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8" t="s">
        <v>189</v>
      </c>
      <c r="D32" s="478"/>
      <c r="E32" s="478"/>
      <c r="F32" s="478"/>
      <c r="G32" s="478"/>
      <c r="H32" s="478"/>
      <c r="I32" s="478"/>
      <c r="J32" s="478"/>
      <c r="K32" s="478"/>
      <c r="L32" s="478"/>
      <c r="M32" s="478"/>
      <c r="N32" s="478"/>
      <c r="O32" s="478"/>
      <c r="P32" s="478"/>
      <c r="Q32" s="478"/>
      <c r="R32" s="478"/>
      <c r="S32" s="478"/>
      <c r="U32" s="373" t="s">
        <v>91</v>
      </c>
      <c r="V32" s="373"/>
      <c r="W32" s="373"/>
      <c r="X32" s="373"/>
      <c r="Y32" s="373"/>
      <c r="Z32" s="373"/>
      <c r="AA32" s="373"/>
      <c r="AB32" s="373"/>
      <c r="AC32" s="373"/>
      <c r="AD32" s="373"/>
      <c r="AE32" s="373"/>
      <c r="AF32" s="373"/>
      <c r="AG32" s="373"/>
      <c r="AH32" s="373"/>
      <c r="AI32" s="373"/>
      <c r="AJ32" s="373"/>
      <c r="AK32" s="373"/>
      <c r="AM32" s="373" t="s">
        <v>283</v>
      </c>
      <c r="AN32" s="373"/>
      <c r="AO32" s="373"/>
      <c r="AP32" s="373"/>
      <c r="AQ32" s="373"/>
      <c r="AR32" s="373"/>
      <c r="AS32" s="373"/>
      <c r="AT32" s="373"/>
      <c r="AU32" s="373"/>
      <c r="AV32" s="373"/>
      <c r="AW32" s="373"/>
      <c r="AX32" s="373"/>
      <c r="AY32" s="373"/>
      <c r="AZ32" s="373"/>
      <c r="BA32" s="373"/>
      <c r="BB32" s="373"/>
      <c r="BC32" s="373"/>
      <c r="BE32" s="373" t="s">
        <v>284</v>
      </c>
      <c r="BF32" s="373"/>
      <c r="BG32" s="373"/>
      <c r="BH32" s="373"/>
      <c r="BI32" s="373"/>
      <c r="BJ32" s="373"/>
      <c r="BK32" s="373"/>
      <c r="BL32" s="373"/>
      <c r="BM32" s="373"/>
      <c r="BN32" s="373"/>
      <c r="BO32" s="373"/>
      <c r="BP32" s="373"/>
      <c r="BQ32" s="373"/>
      <c r="BR32" s="373"/>
      <c r="BS32" s="373"/>
      <c r="BT32" s="373"/>
      <c r="BU32" s="373"/>
      <c r="BW32" s="373" t="s">
        <v>285</v>
      </c>
      <c r="BX32" s="373"/>
      <c r="BY32" s="373"/>
      <c r="BZ32" s="373"/>
      <c r="CA32" s="373"/>
      <c r="CB32" s="373"/>
      <c r="CC32" s="373"/>
      <c r="CD32" s="373"/>
      <c r="CE32" s="373"/>
      <c r="CF32" s="373"/>
      <c r="CG32" s="373"/>
      <c r="CH32" s="373"/>
      <c r="CI32" s="373"/>
      <c r="CJ32" s="373"/>
      <c r="CK32" s="373"/>
      <c r="CL32" s="373"/>
      <c r="CM32" s="373"/>
      <c r="CO32" s="373" t="s">
        <v>287</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2">
      <c r="A33" s="2"/>
      <c r="B33" s="5"/>
      <c r="C33" s="479" t="s">
        <v>122</v>
      </c>
      <c r="D33" s="479"/>
      <c r="E33" s="480" t="s">
        <v>288</v>
      </c>
      <c r="F33" s="480"/>
      <c r="G33" s="480"/>
      <c r="H33" s="480"/>
      <c r="I33" s="480"/>
      <c r="J33" s="480"/>
      <c r="K33" s="480"/>
      <c r="L33" s="480"/>
      <c r="M33" s="480"/>
      <c r="N33" s="480"/>
      <c r="O33" s="480"/>
      <c r="P33" s="480"/>
      <c r="Q33" s="480"/>
      <c r="R33" s="480"/>
      <c r="S33" s="480"/>
      <c r="T33" s="12"/>
      <c r="U33" s="479" t="s">
        <v>122</v>
      </c>
      <c r="V33" s="479"/>
      <c r="W33" s="480" t="s">
        <v>288</v>
      </c>
      <c r="X33" s="480"/>
      <c r="Y33" s="480"/>
      <c r="Z33" s="480"/>
      <c r="AA33" s="480"/>
      <c r="AB33" s="480"/>
      <c r="AC33" s="480"/>
      <c r="AD33" s="480"/>
      <c r="AE33" s="480"/>
      <c r="AF33" s="480"/>
      <c r="AG33" s="480"/>
      <c r="AH33" s="480"/>
      <c r="AI33" s="480"/>
      <c r="AJ33" s="480"/>
      <c r="AK33" s="480"/>
      <c r="AL33" s="12"/>
      <c r="AM33" s="479" t="s">
        <v>122</v>
      </c>
      <c r="AN33" s="479"/>
      <c r="AO33" s="480" t="s">
        <v>288</v>
      </c>
      <c r="AP33" s="480"/>
      <c r="AQ33" s="480"/>
      <c r="AR33" s="480"/>
      <c r="AS33" s="480"/>
      <c r="AT33" s="480"/>
      <c r="AU33" s="480"/>
      <c r="AV33" s="480"/>
      <c r="AW33" s="480"/>
      <c r="AX33" s="480"/>
      <c r="AY33" s="480"/>
      <c r="AZ33" s="480"/>
      <c r="BA33" s="480"/>
      <c r="BB33" s="480"/>
      <c r="BC33" s="480"/>
      <c r="BD33" s="8"/>
      <c r="BE33" s="480" t="s">
        <v>289</v>
      </c>
      <c r="BF33" s="480"/>
      <c r="BG33" s="480" t="s">
        <v>169</v>
      </c>
      <c r="BH33" s="480"/>
      <c r="BI33" s="480"/>
      <c r="BJ33" s="480"/>
      <c r="BK33" s="480"/>
      <c r="BL33" s="480"/>
      <c r="BM33" s="480"/>
      <c r="BN33" s="480"/>
      <c r="BO33" s="480"/>
      <c r="BP33" s="480"/>
      <c r="BQ33" s="480"/>
      <c r="BR33" s="480"/>
      <c r="BS33" s="480"/>
      <c r="BT33" s="480"/>
      <c r="BU33" s="480"/>
      <c r="BV33" s="8"/>
      <c r="BW33" s="479" t="s">
        <v>289</v>
      </c>
      <c r="BX33" s="479"/>
      <c r="BY33" s="480" t="s">
        <v>108</v>
      </c>
      <c r="BZ33" s="480"/>
      <c r="CA33" s="480"/>
      <c r="CB33" s="480"/>
      <c r="CC33" s="480"/>
      <c r="CD33" s="480"/>
      <c r="CE33" s="480"/>
      <c r="CF33" s="480"/>
      <c r="CG33" s="480"/>
      <c r="CH33" s="480"/>
      <c r="CI33" s="480"/>
      <c r="CJ33" s="480"/>
      <c r="CK33" s="480"/>
      <c r="CL33" s="480"/>
      <c r="CM33" s="480"/>
      <c r="CN33" s="12"/>
      <c r="CO33" s="479" t="s">
        <v>122</v>
      </c>
      <c r="CP33" s="479"/>
      <c r="CQ33" s="480" t="s">
        <v>291</v>
      </c>
      <c r="CR33" s="480"/>
      <c r="CS33" s="480"/>
      <c r="CT33" s="480"/>
      <c r="CU33" s="480"/>
      <c r="CV33" s="480"/>
      <c r="CW33" s="480"/>
      <c r="CX33" s="480"/>
      <c r="CY33" s="480"/>
      <c r="CZ33" s="480"/>
      <c r="DA33" s="480"/>
      <c r="DB33" s="480"/>
      <c r="DC33" s="480"/>
      <c r="DD33" s="480"/>
      <c r="DE33" s="480"/>
      <c r="DF33" s="12"/>
      <c r="DG33" s="481" t="s">
        <v>84</v>
      </c>
      <c r="DH33" s="481"/>
      <c r="DI33" s="19"/>
    </row>
    <row r="34" spans="1:113" ht="32.25" customHeight="1" x14ac:dyDescent="0.2">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f>IF(AO34="","",MAX(C34:D43,U34:V43)+1)</f>
        <v>5</v>
      </c>
      <c r="AN34" s="482"/>
      <c r="AO34" s="483" t="str">
        <f>IF('各会計、関係団体の財政状況及び健全化判断比率'!B31="","",'各会計、関係団体の財政状況及び健全化判断比率'!B31)</f>
        <v>水道事業会計</v>
      </c>
      <c r="AP34" s="483"/>
      <c r="AQ34" s="483"/>
      <c r="AR34" s="483"/>
      <c r="AS34" s="483"/>
      <c r="AT34" s="483"/>
      <c r="AU34" s="483"/>
      <c r="AV34" s="483"/>
      <c r="AW34" s="483"/>
      <c r="AX34" s="483"/>
      <c r="AY34" s="483"/>
      <c r="AZ34" s="483"/>
      <c r="BA34" s="483"/>
      <c r="BB34" s="483"/>
      <c r="BC34" s="483"/>
      <c r="BD34" s="2"/>
      <c r="BE34" s="482">
        <f>IF(BG34="","",MAX(C34:D43,U34:V43,AM34:AN43)+1)</f>
        <v>7</v>
      </c>
      <c r="BF34" s="482"/>
      <c r="BG34" s="483" t="str">
        <f>IF('各会計、関係団体の財政状況及び健全化判断比率'!B33="","",'各会計、関係団体の財政状況及び健全化判断比率'!B33)</f>
        <v>生活排水処理事業特別会計</v>
      </c>
      <c r="BH34" s="483"/>
      <c r="BI34" s="483"/>
      <c r="BJ34" s="483"/>
      <c r="BK34" s="483"/>
      <c r="BL34" s="483"/>
      <c r="BM34" s="483"/>
      <c r="BN34" s="483"/>
      <c r="BO34" s="483"/>
      <c r="BP34" s="483"/>
      <c r="BQ34" s="483"/>
      <c r="BR34" s="483"/>
      <c r="BS34" s="483"/>
      <c r="BT34" s="483"/>
      <c r="BU34" s="483"/>
      <c r="BV34" s="2"/>
      <c r="BW34" s="482">
        <f>IF(BY34="","",MAX(C34:D43,U34:V43,AM34:AN43,BE34:BF43)+1)</f>
        <v>8</v>
      </c>
      <c r="BX34" s="482"/>
      <c r="BY34" s="483" t="str">
        <f>IF('各会計、関係団体の財政状況及び健全化判断比率'!B68="","",'各会計、関係団体の財政状況及び健全化判断比率'!B68)</f>
        <v>鹿児島県市町村総合事務組合</v>
      </c>
      <c r="BZ34" s="483"/>
      <c r="CA34" s="483"/>
      <c r="CB34" s="483"/>
      <c r="CC34" s="483"/>
      <c r="CD34" s="483"/>
      <c r="CE34" s="483"/>
      <c r="CF34" s="483"/>
      <c r="CG34" s="483"/>
      <c r="CH34" s="483"/>
      <c r="CI34" s="483"/>
      <c r="CJ34" s="483"/>
      <c r="CK34" s="483"/>
      <c r="CL34" s="483"/>
      <c r="CM34" s="483"/>
      <c r="CN34" s="2"/>
      <c r="CO34" s="482">
        <f>IF(CQ34="","",MAX(C34:D43,U34:V43,AM34:AN43,BE34:BF43,BW34:BX43)+1)</f>
        <v>14</v>
      </c>
      <c r="CP34" s="482"/>
      <c r="CQ34" s="483" t="str">
        <f>IF('各会計、関係団体の財政状況及び健全化判断比率'!BS7="","",'各会計、関係団体の財政状況及び健全化判断比率'!BS7)</f>
        <v>曽於市土地開発公社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2">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後期高齢者医療特別会計</v>
      </c>
      <c r="X35" s="483"/>
      <c r="Y35" s="483"/>
      <c r="Z35" s="483"/>
      <c r="AA35" s="483"/>
      <c r="AB35" s="483"/>
      <c r="AC35" s="483"/>
      <c r="AD35" s="483"/>
      <c r="AE35" s="483"/>
      <c r="AF35" s="483"/>
      <c r="AG35" s="483"/>
      <c r="AH35" s="483"/>
      <c r="AI35" s="483"/>
      <c r="AJ35" s="483"/>
      <c r="AK35" s="483"/>
      <c r="AL35" s="2"/>
      <c r="AM35" s="482">
        <f t="shared" ref="AM35:AM43" si="2">IF(AO35="","",AM34+1)</f>
        <v>6</v>
      </c>
      <c r="AN35" s="482"/>
      <c r="AO35" s="483" t="str">
        <f>IF('各会計、関係団体の財政状況及び健全化判断比率'!B32="","",'各会計、関係団体の財政状況及び健全化判断比率'!B32)</f>
        <v>公共下水道事業会計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9</v>
      </c>
      <c r="BX35" s="482"/>
      <c r="BY35" s="483" t="str">
        <f>IF('各会計、関係団体の財政状況及び健全化判断比率'!B69="","",'各会計、関係団体の財政状況及び健全化判断比率'!B69)</f>
        <v>曽於北部衛生処理組合</v>
      </c>
      <c r="BZ35" s="483"/>
      <c r="CA35" s="483"/>
      <c r="CB35" s="483"/>
      <c r="CC35" s="483"/>
      <c r="CD35" s="483"/>
      <c r="CE35" s="483"/>
      <c r="CF35" s="483"/>
      <c r="CG35" s="483"/>
      <c r="CH35" s="483"/>
      <c r="CI35" s="483"/>
      <c r="CJ35" s="483"/>
      <c r="CK35" s="483"/>
      <c r="CL35" s="483"/>
      <c r="CM35" s="483"/>
      <c r="CN35" s="2"/>
      <c r="CO35" s="482">
        <f t="shared" ref="CO35:CO43" si="5">IF(CQ35="","",CO34+1)</f>
        <v>15</v>
      </c>
      <c r="CP35" s="482"/>
      <c r="CQ35" s="483" t="str">
        <f>IF('各会計、関係団体の財政状況及び健全化判断比率'!BS8="","",'各会計、関係団体の財政状況及び健全化判断比率'!BS8)</f>
        <v>メセナ食彩センター</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2">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介護保険特別会計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10</v>
      </c>
      <c r="BX36" s="482"/>
      <c r="BY36" s="483" t="str">
        <f>IF('各会計、関係団体の財政状況及び健全化判断比率'!B70="","",'各会計、関係団体の財政状況及び健全化判断比率'!B70)</f>
        <v>大隅曽於地区消防組合</v>
      </c>
      <c r="BZ36" s="483"/>
      <c r="CA36" s="483"/>
      <c r="CB36" s="483"/>
      <c r="CC36" s="483"/>
      <c r="CD36" s="483"/>
      <c r="CE36" s="483"/>
      <c r="CF36" s="483"/>
      <c r="CG36" s="483"/>
      <c r="CH36" s="483"/>
      <c r="CI36" s="483"/>
      <c r="CJ36" s="483"/>
      <c r="CK36" s="483"/>
      <c r="CL36" s="483"/>
      <c r="CM36" s="483"/>
      <c r="CN36" s="2"/>
      <c r="CO36" s="482">
        <f t="shared" si="5"/>
        <v>16</v>
      </c>
      <c r="CP36" s="482"/>
      <c r="CQ36" s="483" t="str">
        <f>IF('各会計、関係団体の財政状況及び健全化判断比率'!BS9="","",'各会計、関係団体の財政状況及び健全化判断比率'!BS9)</f>
        <v>メセナ末吉</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2">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11</v>
      </c>
      <c r="BX37" s="482"/>
      <c r="BY37" s="483" t="str">
        <f>IF('各会計、関係団体の財政状況及び健全化判断比率'!B71="","",'各会計、関係団体の財政状況及び健全化判断比率'!B71)</f>
        <v>曽於地区介護保険組合</v>
      </c>
      <c r="BZ37" s="483"/>
      <c r="CA37" s="483"/>
      <c r="CB37" s="483"/>
      <c r="CC37" s="483"/>
      <c r="CD37" s="483"/>
      <c r="CE37" s="483"/>
      <c r="CF37" s="483"/>
      <c r="CG37" s="483"/>
      <c r="CH37" s="483"/>
      <c r="CI37" s="483"/>
      <c r="CJ37" s="483"/>
      <c r="CK37" s="483"/>
      <c r="CL37" s="483"/>
      <c r="CM37" s="483"/>
      <c r="CN37" s="2"/>
      <c r="CO37" s="482">
        <f t="shared" si="5"/>
        <v>17</v>
      </c>
      <c r="CP37" s="482"/>
      <c r="CQ37" s="483" t="str">
        <f>IF('各会計、関係団体の財政状況及び健全化判断比率'!BS10="","",'各会計、関係団体の財政状況及び健全化判断比率'!BS10)</f>
        <v>まちづくり曽於</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2">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12</v>
      </c>
      <c r="BX38" s="482"/>
      <c r="BY38" s="483" t="str">
        <f>IF('各会計、関係団体の財政状況及び健全化判断比率'!B72="","",'各会計、関係団体の財政状況及び健全化判断比率'!B72)</f>
        <v>鹿児島県後期高齢者医療広域連合（一般会計）</v>
      </c>
      <c r="BZ38" s="483"/>
      <c r="CA38" s="483"/>
      <c r="CB38" s="483"/>
      <c r="CC38" s="483"/>
      <c r="CD38" s="483"/>
      <c r="CE38" s="483"/>
      <c r="CF38" s="483"/>
      <c r="CG38" s="483"/>
      <c r="CH38" s="483"/>
      <c r="CI38" s="483"/>
      <c r="CJ38" s="483"/>
      <c r="CK38" s="483"/>
      <c r="CL38" s="483"/>
      <c r="CM38" s="483"/>
      <c r="CN38" s="2"/>
      <c r="CO38" s="482">
        <f t="shared" si="5"/>
        <v>18</v>
      </c>
      <c r="CP38" s="482"/>
      <c r="CQ38" s="483" t="str">
        <f>IF('各会計、関係団体の財政状況及び健全化判断比率'!BS11="","",'各会計、関係団体の財政状況及び健全化判断比率'!BS11)</f>
        <v>曽於市農業公社</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2">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13</v>
      </c>
      <c r="BX39" s="482"/>
      <c r="BY39" s="483" t="str">
        <f>IF('各会計、関係団体の財政状況及び健全化判断比率'!B73="","",'各会計、関係団体の財政状況及び健全化判断比率'!B73)</f>
        <v>鹿児島県後期高齢者医療広域連合（後期高齢者医療特別会計）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2">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t="str">
        <f t="shared" si="4"/>
        <v/>
      </c>
      <c r="BX40" s="482"/>
      <c r="BY40" s="483" t="str">
        <f>IF('各会計、関係団体の財政状況及び健全化判断比率'!B74="","",'各会計、関係団体の財政状況及び健全化判断比率'!B74)</f>
        <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2">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t="str">
        <f t="shared" si="4"/>
        <v/>
      </c>
      <c r="BX41" s="482"/>
      <c r="BY41" s="483" t="str">
        <f>IF('各会計、関係団体の財政状況及び健全化判断比率'!B75="","",'各会計、関係団体の財政状況及び健全化判断比率'!B75)</f>
        <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2">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2">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ht="13" x14ac:dyDescent="0.2">
      <c r="B46" s="1" t="s">
        <v>292</v>
      </c>
      <c r="E46" s="485" t="s">
        <v>293</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ht="13" x14ac:dyDescent="0.2">
      <c r="E47" s="485" t="s">
        <v>297</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ht="13" x14ac:dyDescent="0.2">
      <c r="E48" s="485" t="s">
        <v>299</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ht="13" x14ac:dyDescent="0.2">
      <c r="E49" s="485" t="s">
        <v>301</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ht="13" x14ac:dyDescent="0.2">
      <c r="E50" s="485" t="s">
        <v>201</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ht="13" x14ac:dyDescent="0.2">
      <c r="E51" s="485" t="s">
        <v>303</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ht="13" x14ac:dyDescent="0.2">
      <c r="E52" s="485" t="s">
        <v>305</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ht="13" x14ac:dyDescent="0.2">
      <c r="E53" s="485" t="s">
        <v>196</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2"/>
    <row r="55" spans="5:113" x14ac:dyDescent="0.2"/>
    <row r="56" spans="5:113" x14ac:dyDescent="0.2"/>
  </sheetData>
  <sheetProtection algorithmName="SHA-512" hashValue="9pdv6JpLRjiS65l1700HoQFR0O1fnmzdnqYl7aMdAQsKWQAG3gD9vIddkbxcD+rID7kdfMZbeuba8VIAzbj3UQ==" saltValue="vVxnNq6iatsyB9SnEROL9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129</v>
      </c>
      <c r="DI1" s="577"/>
      <c r="DJ1" s="577"/>
      <c r="DK1" s="577"/>
      <c r="DL1" s="577"/>
      <c r="DM1" s="577"/>
      <c r="DN1" s="578"/>
      <c r="DO1" s="1"/>
      <c r="DP1" s="576" t="s">
        <v>307</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2">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4" t="s">
        <v>113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310</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311</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2">
      <c r="B4" s="364" t="s">
        <v>5</v>
      </c>
      <c r="C4" s="365"/>
      <c r="D4" s="365"/>
      <c r="E4" s="365"/>
      <c r="F4" s="365"/>
      <c r="G4" s="365"/>
      <c r="H4" s="365"/>
      <c r="I4" s="365"/>
      <c r="J4" s="365"/>
      <c r="K4" s="365"/>
      <c r="L4" s="365"/>
      <c r="M4" s="365"/>
      <c r="N4" s="365"/>
      <c r="O4" s="365"/>
      <c r="P4" s="365"/>
      <c r="Q4" s="407"/>
      <c r="R4" s="364" t="s">
        <v>315</v>
      </c>
      <c r="S4" s="365"/>
      <c r="T4" s="365"/>
      <c r="U4" s="365"/>
      <c r="V4" s="365"/>
      <c r="W4" s="365"/>
      <c r="X4" s="365"/>
      <c r="Y4" s="407"/>
      <c r="Z4" s="364" t="s">
        <v>317</v>
      </c>
      <c r="AA4" s="365"/>
      <c r="AB4" s="365"/>
      <c r="AC4" s="407"/>
      <c r="AD4" s="364" t="s">
        <v>260</v>
      </c>
      <c r="AE4" s="365"/>
      <c r="AF4" s="365"/>
      <c r="AG4" s="365"/>
      <c r="AH4" s="365"/>
      <c r="AI4" s="365"/>
      <c r="AJ4" s="365"/>
      <c r="AK4" s="407"/>
      <c r="AL4" s="364" t="s">
        <v>317</v>
      </c>
      <c r="AM4" s="365"/>
      <c r="AN4" s="365"/>
      <c r="AO4" s="407"/>
      <c r="AP4" s="579" t="s">
        <v>319</v>
      </c>
      <c r="AQ4" s="579"/>
      <c r="AR4" s="579"/>
      <c r="AS4" s="579"/>
      <c r="AT4" s="579"/>
      <c r="AU4" s="579"/>
      <c r="AV4" s="579"/>
      <c r="AW4" s="579"/>
      <c r="AX4" s="579"/>
      <c r="AY4" s="579"/>
      <c r="AZ4" s="579"/>
      <c r="BA4" s="579"/>
      <c r="BB4" s="579"/>
      <c r="BC4" s="579"/>
      <c r="BD4" s="579"/>
      <c r="BE4" s="579"/>
      <c r="BF4" s="579"/>
      <c r="BG4" s="579" t="s">
        <v>298</v>
      </c>
      <c r="BH4" s="579"/>
      <c r="BI4" s="579"/>
      <c r="BJ4" s="579"/>
      <c r="BK4" s="579"/>
      <c r="BL4" s="579"/>
      <c r="BM4" s="579"/>
      <c r="BN4" s="579"/>
      <c r="BO4" s="579" t="s">
        <v>317</v>
      </c>
      <c r="BP4" s="579"/>
      <c r="BQ4" s="579"/>
      <c r="BR4" s="579"/>
      <c r="BS4" s="579" t="s">
        <v>321</v>
      </c>
      <c r="BT4" s="579"/>
      <c r="BU4" s="579"/>
      <c r="BV4" s="579"/>
      <c r="BW4" s="579"/>
      <c r="BX4" s="579"/>
      <c r="BY4" s="579"/>
      <c r="BZ4" s="579"/>
      <c r="CA4" s="579"/>
      <c r="CB4" s="579"/>
      <c r="CD4" s="364" t="s">
        <v>322</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2">
      <c r="B5" s="580" t="s">
        <v>314</v>
      </c>
      <c r="C5" s="581"/>
      <c r="D5" s="581"/>
      <c r="E5" s="581"/>
      <c r="F5" s="581"/>
      <c r="G5" s="581"/>
      <c r="H5" s="581"/>
      <c r="I5" s="581"/>
      <c r="J5" s="581"/>
      <c r="K5" s="581"/>
      <c r="L5" s="581"/>
      <c r="M5" s="581"/>
      <c r="N5" s="581"/>
      <c r="O5" s="581"/>
      <c r="P5" s="581"/>
      <c r="Q5" s="582"/>
      <c r="R5" s="583">
        <v>3375929</v>
      </c>
      <c r="S5" s="584"/>
      <c r="T5" s="584"/>
      <c r="U5" s="584"/>
      <c r="V5" s="584"/>
      <c r="W5" s="584"/>
      <c r="X5" s="584"/>
      <c r="Y5" s="585"/>
      <c r="Z5" s="586">
        <v>11</v>
      </c>
      <c r="AA5" s="586"/>
      <c r="AB5" s="586"/>
      <c r="AC5" s="586"/>
      <c r="AD5" s="587">
        <v>3375929</v>
      </c>
      <c r="AE5" s="587"/>
      <c r="AF5" s="587"/>
      <c r="AG5" s="587"/>
      <c r="AH5" s="587"/>
      <c r="AI5" s="587"/>
      <c r="AJ5" s="587"/>
      <c r="AK5" s="587"/>
      <c r="AL5" s="588">
        <v>26.1</v>
      </c>
      <c r="AM5" s="589"/>
      <c r="AN5" s="589"/>
      <c r="AO5" s="590"/>
      <c r="AP5" s="580" t="s">
        <v>323</v>
      </c>
      <c r="AQ5" s="581"/>
      <c r="AR5" s="581"/>
      <c r="AS5" s="581"/>
      <c r="AT5" s="581"/>
      <c r="AU5" s="581"/>
      <c r="AV5" s="581"/>
      <c r="AW5" s="581"/>
      <c r="AX5" s="581"/>
      <c r="AY5" s="581"/>
      <c r="AZ5" s="581"/>
      <c r="BA5" s="581"/>
      <c r="BB5" s="581"/>
      <c r="BC5" s="581"/>
      <c r="BD5" s="581"/>
      <c r="BE5" s="581"/>
      <c r="BF5" s="582"/>
      <c r="BG5" s="591">
        <v>3375929</v>
      </c>
      <c r="BH5" s="370"/>
      <c r="BI5" s="370"/>
      <c r="BJ5" s="370"/>
      <c r="BK5" s="370"/>
      <c r="BL5" s="370"/>
      <c r="BM5" s="370"/>
      <c r="BN5" s="592"/>
      <c r="BO5" s="593">
        <v>100</v>
      </c>
      <c r="BP5" s="593"/>
      <c r="BQ5" s="593"/>
      <c r="BR5" s="593"/>
      <c r="BS5" s="594" t="s">
        <v>204</v>
      </c>
      <c r="BT5" s="594"/>
      <c r="BU5" s="594"/>
      <c r="BV5" s="594"/>
      <c r="BW5" s="594"/>
      <c r="BX5" s="594"/>
      <c r="BY5" s="594"/>
      <c r="BZ5" s="594"/>
      <c r="CA5" s="594"/>
      <c r="CB5" s="595"/>
      <c r="CD5" s="364" t="s">
        <v>319</v>
      </c>
      <c r="CE5" s="365"/>
      <c r="CF5" s="365"/>
      <c r="CG5" s="365"/>
      <c r="CH5" s="365"/>
      <c r="CI5" s="365"/>
      <c r="CJ5" s="365"/>
      <c r="CK5" s="365"/>
      <c r="CL5" s="365"/>
      <c r="CM5" s="365"/>
      <c r="CN5" s="365"/>
      <c r="CO5" s="365"/>
      <c r="CP5" s="365"/>
      <c r="CQ5" s="407"/>
      <c r="CR5" s="364" t="s">
        <v>325</v>
      </c>
      <c r="CS5" s="365"/>
      <c r="CT5" s="365"/>
      <c r="CU5" s="365"/>
      <c r="CV5" s="365"/>
      <c r="CW5" s="365"/>
      <c r="CX5" s="365"/>
      <c r="CY5" s="407"/>
      <c r="CZ5" s="364" t="s">
        <v>317</v>
      </c>
      <c r="DA5" s="365"/>
      <c r="DB5" s="365"/>
      <c r="DC5" s="407"/>
      <c r="DD5" s="364" t="s">
        <v>327</v>
      </c>
      <c r="DE5" s="365"/>
      <c r="DF5" s="365"/>
      <c r="DG5" s="365"/>
      <c r="DH5" s="365"/>
      <c r="DI5" s="365"/>
      <c r="DJ5" s="365"/>
      <c r="DK5" s="365"/>
      <c r="DL5" s="365"/>
      <c r="DM5" s="365"/>
      <c r="DN5" s="365"/>
      <c r="DO5" s="365"/>
      <c r="DP5" s="407"/>
      <c r="DQ5" s="364" t="s">
        <v>329</v>
      </c>
      <c r="DR5" s="365"/>
      <c r="DS5" s="365"/>
      <c r="DT5" s="365"/>
      <c r="DU5" s="365"/>
      <c r="DV5" s="365"/>
      <c r="DW5" s="365"/>
      <c r="DX5" s="365"/>
      <c r="DY5" s="365"/>
      <c r="DZ5" s="365"/>
      <c r="EA5" s="365"/>
      <c r="EB5" s="365"/>
      <c r="EC5" s="407"/>
    </row>
    <row r="6" spans="2:143" ht="11.25" customHeight="1" x14ac:dyDescent="0.2">
      <c r="B6" s="596" t="s">
        <v>330</v>
      </c>
      <c r="C6" s="485"/>
      <c r="D6" s="485"/>
      <c r="E6" s="485"/>
      <c r="F6" s="485"/>
      <c r="G6" s="485"/>
      <c r="H6" s="485"/>
      <c r="I6" s="485"/>
      <c r="J6" s="485"/>
      <c r="K6" s="485"/>
      <c r="L6" s="485"/>
      <c r="M6" s="485"/>
      <c r="N6" s="485"/>
      <c r="O6" s="485"/>
      <c r="P6" s="485"/>
      <c r="Q6" s="597"/>
      <c r="R6" s="591">
        <v>322584</v>
      </c>
      <c r="S6" s="370"/>
      <c r="T6" s="370"/>
      <c r="U6" s="370"/>
      <c r="V6" s="370"/>
      <c r="W6" s="370"/>
      <c r="X6" s="370"/>
      <c r="Y6" s="592"/>
      <c r="Z6" s="593">
        <v>1</v>
      </c>
      <c r="AA6" s="593"/>
      <c r="AB6" s="593"/>
      <c r="AC6" s="593"/>
      <c r="AD6" s="594">
        <v>322584</v>
      </c>
      <c r="AE6" s="594"/>
      <c r="AF6" s="594"/>
      <c r="AG6" s="594"/>
      <c r="AH6" s="594"/>
      <c r="AI6" s="594"/>
      <c r="AJ6" s="594"/>
      <c r="AK6" s="594"/>
      <c r="AL6" s="598">
        <v>2.5</v>
      </c>
      <c r="AM6" s="376"/>
      <c r="AN6" s="376"/>
      <c r="AO6" s="599"/>
      <c r="AP6" s="596" t="s">
        <v>104</v>
      </c>
      <c r="AQ6" s="485"/>
      <c r="AR6" s="485"/>
      <c r="AS6" s="485"/>
      <c r="AT6" s="485"/>
      <c r="AU6" s="485"/>
      <c r="AV6" s="485"/>
      <c r="AW6" s="485"/>
      <c r="AX6" s="485"/>
      <c r="AY6" s="485"/>
      <c r="AZ6" s="485"/>
      <c r="BA6" s="485"/>
      <c r="BB6" s="485"/>
      <c r="BC6" s="485"/>
      <c r="BD6" s="485"/>
      <c r="BE6" s="485"/>
      <c r="BF6" s="597"/>
      <c r="BG6" s="591">
        <v>3375929</v>
      </c>
      <c r="BH6" s="370"/>
      <c r="BI6" s="370"/>
      <c r="BJ6" s="370"/>
      <c r="BK6" s="370"/>
      <c r="BL6" s="370"/>
      <c r="BM6" s="370"/>
      <c r="BN6" s="592"/>
      <c r="BO6" s="593">
        <v>100</v>
      </c>
      <c r="BP6" s="593"/>
      <c r="BQ6" s="593"/>
      <c r="BR6" s="593"/>
      <c r="BS6" s="594" t="s">
        <v>204</v>
      </c>
      <c r="BT6" s="594"/>
      <c r="BU6" s="594"/>
      <c r="BV6" s="594"/>
      <c r="BW6" s="594"/>
      <c r="BX6" s="594"/>
      <c r="BY6" s="594"/>
      <c r="BZ6" s="594"/>
      <c r="CA6" s="594"/>
      <c r="CB6" s="595"/>
      <c r="CD6" s="580" t="s">
        <v>331</v>
      </c>
      <c r="CE6" s="581"/>
      <c r="CF6" s="581"/>
      <c r="CG6" s="581"/>
      <c r="CH6" s="581"/>
      <c r="CI6" s="581"/>
      <c r="CJ6" s="581"/>
      <c r="CK6" s="581"/>
      <c r="CL6" s="581"/>
      <c r="CM6" s="581"/>
      <c r="CN6" s="581"/>
      <c r="CO6" s="581"/>
      <c r="CP6" s="581"/>
      <c r="CQ6" s="582"/>
      <c r="CR6" s="591">
        <v>183294</v>
      </c>
      <c r="CS6" s="370"/>
      <c r="CT6" s="370"/>
      <c r="CU6" s="370"/>
      <c r="CV6" s="370"/>
      <c r="CW6" s="370"/>
      <c r="CX6" s="370"/>
      <c r="CY6" s="592"/>
      <c r="CZ6" s="588">
        <v>0.6</v>
      </c>
      <c r="DA6" s="589"/>
      <c r="DB6" s="589"/>
      <c r="DC6" s="600"/>
      <c r="DD6" s="601" t="s">
        <v>204</v>
      </c>
      <c r="DE6" s="370"/>
      <c r="DF6" s="370"/>
      <c r="DG6" s="370"/>
      <c r="DH6" s="370"/>
      <c r="DI6" s="370"/>
      <c r="DJ6" s="370"/>
      <c r="DK6" s="370"/>
      <c r="DL6" s="370"/>
      <c r="DM6" s="370"/>
      <c r="DN6" s="370"/>
      <c r="DO6" s="370"/>
      <c r="DP6" s="592"/>
      <c r="DQ6" s="601">
        <v>183152</v>
      </c>
      <c r="DR6" s="370"/>
      <c r="DS6" s="370"/>
      <c r="DT6" s="370"/>
      <c r="DU6" s="370"/>
      <c r="DV6" s="370"/>
      <c r="DW6" s="370"/>
      <c r="DX6" s="370"/>
      <c r="DY6" s="370"/>
      <c r="DZ6" s="370"/>
      <c r="EA6" s="370"/>
      <c r="EB6" s="370"/>
      <c r="EC6" s="602"/>
    </row>
    <row r="7" spans="2:143" ht="11.25" customHeight="1" x14ac:dyDescent="0.2">
      <c r="B7" s="596" t="s">
        <v>44</v>
      </c>
      <c r="C7" s="485"/>
      <c r="D7" s="485"/>
      <c r="E7" s="485"/>
      <c r="F7" s="485"/>
      <c r="G7" s="485"/>
      <c r="H7" s="485"/>
      <c r="I7" s="485"/>
      <c r="J7" s="485"/>
      <c r="K7" s="485"/>
      <c r="L7" s="485"/>
      <c r="M7" s="485"/>
      <c r="N7" s="485"/>
      <c r="O7" s="485"/>
      <c r="P7" s="485"/>
      <c r="Q7" s="597"/>
      <c r="R7" s="591">
        <v>795</v>
      </c>
      <c r="S7" s="370"/>
      <c r="T7" s="370"/>
      <c r="U7" s="370"/>
      <c r="V7" s="370"/>
      <c r="W7" s="370"/>
      <c r="X7" s="370"/>
      <c r="Y7" s="592"/>
      <c r="Z7" s="593">
        <v>0</v>
      </c>
      <c r="AA7" s="593"/>
      <c r="AB7" s="593"/>
      <c r="AC7" s="593"/>
      <c r="AD7" s="594">
        <v>795</v>
      </c>
      <c r="AE7" s="594"/>
      <c r="AF7" s="594"/>
      <c r="AG7" s="594"/>
      <c r="AH7" s="594"/>
      <c r="AI7" s="594"/>
      <c r="AJ7" s="594"/>
      <c r="AK7" s="594"/>
      <c r="AL7" s="598">
        <v>0</v>
      </c>
      <c r="AM7" s="376"/>
      <c r="AN7" s="376"/>
      <c r="AO7" s="599"/>
      <c r="AP7" s="596" t="s">
        <v>332</v>
      </c>
      <c r="AQ7" s="485"/>
      <c r="AR7" s="485"/>
      <c r="AS7" s="485"/>
      <c r="AT7" s="485"/>
      <c r="AU7" s="485"/>
      <c r="AV7" s="485"/>
      <c r="AW7" s="485"/>
      <c r="AX7" s="485"/>
      <c r="AY7" s="485"/>
      <c r="AZ7" s="485"/>
      <c r="BA7" s="485"/>
      <c r="BB7" s="485"/>
      <c r="BC7" s="485"/>
      <c r="BD7" s="485"/>
      <c r="BE7" s="485"/>
      <c r="BF7" s="597"/>
      <c r="BG7" s="591">
        <v>1175835</v>
      </c>
      <c r="BH7" s="370"/>
      <c r="BI7" s="370"/>
      <c r="BJ7" s="370"/>
      <c r="BK7" s="370"/>
      <c r="BL7" s="370"/>
      <c r="BM7" s="370"/>
      <c r="BN7" s="592"/>
      <c r="BO7" s="593">
        <v>34.799999999999997</v>
      </c>
      <c r="BP7" s="593"/>
      <c r="BQ7" s="593"/>
      <c r="BR7" s="593"/>
      <c r="BS7" s="594" t="s">
        <v>204</v>
      </c>
      <c r="BT7" s="594"/>
      <c r="BU7" s="594"/>
      <c r="BV7" s="594"/>
      <c r="BW7" s="594"/>
      <c r="BX7" s="594"/>
      <c r="BY7" s="594"/>
      <c r="BZ7" s="594"/>
      <c r="CA7" s="594"/>
      <c r="CB7" s="595"/>
      <c r="CD7" s="596" t="s">
        <v>335</v>
      </c>
      <c r="CE7" s="485"/>
      <c r="CF7" s="485"/>
      <c r="CG7" s="485"/>
      <c r="CH7" s="485"/>
      <c r="CI7" s="485"/>
      <c r="CJ7" s="485"/>
      <c r="CK7" s="485"/>
      <c r="CL7" s="485"/>
      <c r="CM7" s="485"/>
      <c r="CN7" s="485"/>
      <c r="CO7" s="485"/>
      <c r="CP7" s="485"/>
      <c r="CQ7" s="597"/>
      <c r="CR7" s="591">
        <v>6513687</v>
      </c>
      <c r="CS7" s="370"/>
      <c r="CT7" s="370"/>
      <c r="CU7" s="370"/>
      <c r="CV7" s="370"/>
      <c r="CW7" s="370"/>
      <c r="CX7" s="370"/>
      <c r="CY7" s="592"/>
      <c r="CZ7" s="593">
        <v>22.1</v>
      </c>
      <c r="DA7" s="593"/>
      <c r="DB7" s="593"/>
      <c r="DC7" s="593"/>
      <c r="DD7" s="601">
        <v>3258580</v>
      </c>
      <c r="DE7" s="370"/>
      <c r="DF7" s="370"/>
      <c r="DG7" s="370"/>
      <c r="DH7" s="370"/>
      <c r="DI7" s="370"/>
      <c r="DJ7" s="370"/>
      <c r="DK7" s="370"/>
      <c r="DL7" s="370"/>
      <c r="DM7" s="370"/>
      <c r="DN7" s="370"/>
      <c r="DO7" s="370"/>
      <c r="DP7" s="592"/>
      <c r="DQ7" s="601">
        <v>2918983</v>
      </c>
      <c r="DR7" s="370"/>
      <c r="DS7" s="370"/>
      <c r="DT7" s="370"/>
      <c r="DU7" s="370"/>
      <c r="DV7" s="370"/>
      <c r="DW7" s="370"/>
      <c r="DX7" s="370"/>
      <c r="DY7" s="370"/>
      <c r="DZ7" s="370"/>
      <c r="EA7" s="370"/>
      <c r="EB7" s="370"/>
      <c r="EC7" s="602"/>
    </row>
    <row r="8" spans="2:143" ht="11.25" customHeight="1" x14ac:dyDescent="0.2">
      <c r="B8" s="596" t="s">
        <v>336</v>
      </c>
      <c r="C8" s="485"/>
      <c r="D8" s="485"/>
      <c r="E8" s="485"/>
      <c r="F8" s="485"/>
      <c r="G8" s="485"/>
      <c r="H8" s="485"/>
      <c r="I8" s="485"/>
      <c r="J8" s="485"/>
      <c r="K8" s="485"/>
      <c r="L8" s="485"/>
      <c r="M8" s="485"/>
      <c r="N8" s="485"/>
      <c r="O8" s="485"/>
      <c r="P8" s="485"/>
      <c r="Q8" s="597"/>
      <c r="R8" s="591">
        <v>7628</v>
      </c>
      <c r="S8" s="370"/>
      <c r="T8" s="370"/>
      <c r="U8" s="370"/>
      <c r="V8" s="370"/>
      <c r="W8" s="370"/>
      <c r="X8" s="370"/>
      <c r="Y8" s="592"/>
      <c r="Z8" s="593">
        <v>0</v>
      </c>
      <c r="AA8" s="593"/>
      <c r="AB8" s="593"/>
      <c r="AC8" s="593"/>
      <c r="AD8" s="594">
        <v>7628</v>
      </c>
      <c r="AE8" s="594"/>
      <c r="AF8" s="594"/>
      <c r="AG8" s="594"/>
      <c r="AH8" s="594"/>
      <c r="AI8" s="594"/>
      <c r="AJ8" s="594"/>
      <c r="AK8" s="594"/>
      <c r="AL8" s="598">
        <v>0.1</v>
      </c>
      <c r="AM8" s="376"/>
      <c r="AN8" s="376"/>
      <c r="AO8" s="599"/>
      <c r="AP8" s="596" t="s">
        <v>125</v>
      </c>
      <c r="AQ8" s="485"/>
      <c r="AR8" s="485"/>
      <c r="AS8" s="485"/>
      <c r="AT8" s="485"/>
      <c r="AU8" s="485"/>
      <c r="AV8" s="485"/>
      <c r="AW8" s="485"/>
      <c r="AX8" s="485"/>
      <c r="AY8" s="485"/>
      <c r="AZ8" s="485"/>
      <c r="BA8" s="485"/>
      <c r="BB8" s="485"/>
      <c r="BC8" s="485"/>
      <c r="BD8" s="485"/>
      <c r="BE8" s="485"/>
      <c r="BF8" s="597"/>
      <c r="BG8" s="591">
        <v>50901</v>
      </c>
      <c r="BH8" s="370"/>
      <c r="BI8" s="370"/>
      <c r="BJ8" s="370"/>
      <c r="BK8" s="370"/>
      <c r="BL8" s="370"/>
      <c r="BM8" s="370"/>
      <c r="BN8" s="592"/>
      <c r="BO8" s="593">
        <v>1.5</v>
      </c>
      <c r="BP8" s="593"/>
      <c r="BQ8" s="593"/>
      <c r="BR8" s="593"/>
      <c r="BS8" s="594" t="s">
        <v>204</v>
      </c>
      <c r="BT8" s="594"/>
      <c r="BU8" s="594"/>
      <c r="BV8" s="594"/>
      <c r="BW8" s="594"/>
      <c r="BX8" s="594"/>
      <c r="BY8" s="594"/>
      <c r="BZ8" s="594"/>
      <c r="CA8" s="594"/>
      <c r="CB8" s="595"/>
      <c r="CD8" s="596" t="s">
        <v>338</v>
      </c>
      <c r="CE8" s="485"/>
      <c r="CF8" s="485"/>
      <c r="CG8" s="485"/>
      <c r="CH8" s="485"/>
      <c r="CI8" s="485"/>
      <c r="CJ8" s="485"/>
      <c r="CK8" s="485"/>
      <c r="CL8" s="485"/>
      <c r="CM8" s="485"/>
      <c r="CN8" s="485"/>
      <c r="CO8" s="485"/>
      <c r="CP8" s="485"/>
      <c r="CQ8" s="597"/>
      <c r="CR8" s="591">
        <v>7994674</v>
      </c>
      <c r="CS8" s="370"/>
      <c r="CT8" s="370"/>
      <c r="CU8" s="370"/>
      <c r="CV8" s="370"/>
      <c r="CW8" s="370"/>
      <c r="CX8" s="370"/>
      <c r="CY8" s="592"/>
      <c r="CZ8" s="593">
        <v>27.2</v>
      </c>
      <c r="DA8" s="593"/>
      <c r="DB8" s="593"/>
      <c r="DC8" s="593"/>
      <c r="DD8" s="601">
        <v>8149</v>
      </c>
      <c r="DE8" s="370"/>
      <c r="DF8" s="370"/>
      <c r="DG8" s="370"/>
      <c r="DH8" s="370"/>
      <c r="DI8" s="370"/>
      <c r="DJ8" s="370"/>
      <c r="DK8" s="370"/>
      <c r="DL8" s="370"/>
      <c r="DM8" s="370"/>
      <c r="DN8" s="370"/>
      <c r="DO8" s="370"/>
      <c r="DP8" s="592"/>
      <c r="DQ8" s="601">
        <v>3636536</v>
      </c>
      <c r="DR8" s="370"/>
      <c r="DS8" s="370"/>
      <c r="DT8" s="370"/>
      <c r="DU8" s="370"/>
      <c r="DV8" s="370"/>
      <c r="DW8" s="370"/>
      <c r="DX8" s="370"/>
      <c r="DY8" s="370"/>
      <c r="DZ8" s="370"/>
      <c r="EA8" s="370"/>
      <c r="EB8" s="370"/>
      <c r="EC8" s="602"/>
    </row>
    <row r="9" spans="2:143" ht="11.25" customHeight="1" x14ac:dyDescent="0.2">
      <c r="B9" s="596" t="s">
        <v>339</v>
      </c>
      <c r="C9" s="485"/>
      <c r="D9" s="485"/>
      <c r="E9" s="485"/>
      <c r="F9" s="485"/>
      <c r="G9" s="485"/>
      <c r="H9" s="485"/>
      <c r="I9" s="485"/>
      <c r="J9" s="485"/>
      <c r="K9" s="485"/>
      <c r="L9" s="485"/>
      <c r="M9" s="485"/>
      <c r="N9" s="485"/>
      <c r="O9" s="485"/>
      <c r="P9" s="485"/>
      <c r="Q9" s="597"/>
      <c r="R9" s="591">
        <v>8629</v>
      </c>
      <c r="S9" s="370"/>
      <c r="T9" s="370"/>
      <c r="U9" s="370"/>
      <c r="V9" s="370"/>
      <c r="W9" s="370"/>
      <c r="X9" s="370"/>
      <c r="Y9" s="592"/>
      <c r="Z9" s="593">
        <v>0</v>
      </c>
      <c r="AA9" s="593"/>
      <c r="AB9" s="593"/>
      <c r="AC9" s="593"/>
      <c r="AD9" s="594">
        <v>8629</v>
      </c>
      <c r="AE9" s="594"/>
      <c r="AF9" s="594"/>
      <c r="AG9" s="594"/>
      <c r="AH9" s="594"/>
      <c r="AI9" s="594"/>
      <c r="AJ9" s="594"/>
      <c r="AK9" s="594"/>
      <c r="AL9" s="598">
        <v>0.1</v>
      </c>
      <c r="AM9" s="376"/>
      <c r="AN9" s="376"/>
      <c r="AO9" s="599"/>
      <c r="AP9" s="596" t="s">
        <v>341</v>
      </c>
      <c r="AQ9" s="485"/>
      <c r="AR9" s="485"/>
      <c r="AS9" s="485"/>
      <c r="AT9" s="485"/>
      <c r="AU9" s="485"/>
      <c r="AV9" s="485"/>
      <c r="AW9" s="485"/>
      <c r="AX9" s="485"/>
      <c r="AY9" s="485"/>
      <c r="AZ9" s="485"/>
      <c r="BA9" s="485"/>
      <c r="BB9" s="485"/>
      <c r="BC9" s="485"/>
      <c r="BD9" s="485"/>
      <c r="BE9" s="485"/>
      <c r="BF9" s="597"/>
      <c r="BG9" s="591">
        <v>990504</v>
      </c>
      <c r="BH9" s="370"/>
      <c r="BI9" s="370"/>
      <c r="BJ9" s="370"/>
      <c r="BK9" s="370"/>
      <c r="BL9" s="370"/>
      <c r="BM9" s="370"/>
      <c r="BN9" s="592"/>
      <c r="BO9" s="593">
        <v>29.3</v>
      </c>
      <c r="BP9" s="593"/>
      <c r="BQ9" s="593"/>
      <c r="BR9" s="593"/>
      <c r="BS9" s="594" t="s">
        <v>204</v>
      </c>
      <c r="BT9" s="594"/>
      <c r="BU9" s="594"/>
      <c r="BV9" s="594"/>
      <c r="BW9" s="594"/>
      <c r="BX9" s="594"/>
      <c r="BY9" s="594"/>
      <c r="BZ9" s="594"/>
      <c r="CA9" s="594"/>
      <c r="CB9" s="595"/>
      <c r="CD9" s="596" t="s">
        <v>343</v>
      </c>
      <c r="CE9" s="485"/>
      <c r="CF9" s="485"/>
      <c r="CG9" s="485"/>
      <c r="CH9" s="485"/>
      <c r="CI9" s="485"/>
      <c r="CJ9" s="485"/>
      <c r="CK9" s="485"/>
      <c r="CL9" s="485"/>
      <c r="CM9" s="485"/>
      <c r="CN9" s="485"/>
      <c r="CO9" s="485"/>
      <c r="CP9" s="485"/>
      <c r="CQ9" s="597"/>
      <c r="CR9" s="591">
        <v>1384890</v>
      </c>
      <c r="CS9" s="370"/>
      <c r="CT9" s="370"/>
      <c r="CU9" s="370"/>
      <c r="CV9" s="370"/>
      <c r="CW9" s="370"/>
      <c r="CX9" s="370"/>
      <c r="CY9" s="592"/>
      <c r="CZ9" s="593">
        <v>4.7</v>
      </c>
      <c r="DA9" s="593"/>
      <c r="DB9" s="593"/>
      <c r="DC9" s="593"/>
      <c r="DD9" s="601">
        <v>43652</v>
      </c>
      <c r="DE9" s="370"/>
      <c r="DF9" s="370"/>
      <c r="DG9" s="370"/>
      <c r="DH9" s="370"/>
      <c r="DI9" s="370"/>
      <c r="DJ9" s="370"/>
      <c r="DK9" s="370"/>
      <c r="DL9" s="370"/>
      <c r="DM9" s="370"/>
      <c r="DN9" s="370"/>
      <c r="DO9" s="370"/>
      <c r="DP9" s="592"/>
      <c r="DQ9" s="601">
        <v>788047</v>
      </c>
      <c r="DR9" s="370"/>
      <c r="DS9" s="370"/>
      <c r="DT9" s="370"/>
      <c r="DU9" s="370"/>
      <c r="DV9" s="370"/>
      <c r="DW9" s="370"/>
      <c r="DX9" s="370"/>
      <c r="DY9" s="370"/>
      <c r="DZ9" s="370"/>
      <c r="EA9" s="370"/>
      <c r="EB9" s="370"/>
      <c r="EC9" s="602"/>
    </row>
    <row r="10" spans="2:143" ht="11.25" customHeight="1" x14ac:dyDescent="0.2">
      <c r="B10" s="596" t="s">
        <v>133</v>
      </c>
      <c r="C10" s="485"/>
      <c r="D10" s="485"/>
      <c r="E10" s="485"/>
      <c r="F10" s="485"/>
      <c r="G10" s="485"/>
      <c r="H10" s="485"/>
      <c r="I10" s="485"/>
      <c r="J10" s="485"/>
      <c r="K10" s="485"/>
      <c r="L10" s="485"/>
      <c r="M10" s="485"/>
      <c r="N10" s="485"/>
      <c r="O10" s="485"/>
      <c r="P10" s="485"/>
      <c r="Q10" s="597"/>
      <c r="R10" s="591" t="s">
        <v>204</v>
      </c>
      <c r="S10" s="370"/>
      <c r="T10" s="370"/>
      <c r="U10" s="370"/>
      <c r="V10" s="370"/>
      <c r="W10" s="370"/>
      <c r="X10" s="370"/>
      <c r="Y10" s="592"/>
      <c r="Z10" s="593" t="s">
        <v>204</v>
      </c>
      <c r="AA10" s="593"/>
      <c r="AB10" s="593"/>
      <c r="AC10" s="593"/>
      <c r="AD10" s="594" t="s">
        <v>204</v>
      </c>
      <c r="AE10" s="594"/>
      <c r="AF10" s="594"/>
      <c r="AG10" s="594"/>
      <c r="AH10" s="594"/>
      <c r="AI10" s="594"/>
      <c r="AJ10" s="594"/>
      <c r="AK10" s="594"/>
      <c r="AL10" s="598" t="s">
        <v>204</v>
      </c>
      <c r="AM10" s="376"/>
      <c r="AN10" s="376"/>
      <c r="AO10" s="599"/>
      <c r="AP10" s="596" t="s">
        <v>194</v>
      </c>
      <c r="AQ10" s="485"/>
      <c r="AR10" s="485"/>
      <c r="AS10" s="485"/>
      <c r="AT10" s="485"/>
      <c r="AU10" s="485"/>
      <c r="AV10" s="485"/>
      <c r="AW10" s="485"/>
      <c r="AX10" s="485"/>
      <c r="AY10" s="485"/>
      <c r="AZ10" s="485"/>
      <c r="BA10" s="485"/>
      <c r="BB10" s="485"/>
      <c r="BC10" s="485"/>
      <c r="BD10" s="485"/>
      <c r="BE10" s="485"/>
      <c r="BF10" s="597"/>
      <c r="BG10" s="591">
        <v>64833</v>
      </c>
      <c r="BH10" s="370"/>
      <c r="BI10" s="370"/>
      <c r="BJ10" s="370"/>
      <c r="BK10" s="370"/>
      <c r="BL10" s="370"/>
      <c r="BM10" s="370"/>
      <c r="BN10" s="592"/>
      <c r="BO10" s="593">
        <v>1.9</v>
      </c>
      <c r="BP10" s="593"/>
      <c r="BQ10" s="593"/>
      <c r="BR10" s="593"/>
      <c r="BS10" s="594" t="s">
        <v>204</v>
      </c>
      <c r="BT10" s="594"/>
      <c r="BU10" s="594"/>
      <c r="BV10" s="594"/>
      <c r="BW10" s="594"/>
      <c r="BX10" s="594"/>
      <c r="BY10" s="594"/>
      <c r="BZ10" s="594"/>
      <c r="CA10" s="594"/>
      <c r="CB10" s="595"/>
      <c r="CD10" s="596" t="s">
        <v>232</v>
      </c>
      <c r="CE10" s="485"/>
      <c r="CF10" s="485"/>
      <c r="CG10" s="485"/>
      <c r="CH10" s="485"/>
      <c r="CI10" s="485"/>
      <c r="CJ10" s="485"/>
      <c r="CK10" s="485"/>
      <c r="CL10" s="485"/>
      <c r="CM10" s="485"/>
      <c r="CN10" s="485"/>
      <c r="CO10" s="485"/>
      <c r="CP10" s="485"/>
      <c r="CQ10" s="597"/>
      <c r="CR10" s="591">
        <v>16400</v>
      </c>
      <c r="CS10" s="370"/>
      <c r="CT10" s="370"/>
      <c r="CU10" s="370"/>
      <c r="CV10" s="370"/>
      <c r="CW10" s="370"/>
      <c r="CX10" s="370"/>
      <c r="CY10" s="592"/>
      <c r="CZ10" s="593">
        <v>0.1</v>
      </c>
      <c r="DA10" s="593"/>
      <c r="DB10" s="593"/>
      <c r="DC10" s="593"/>
      <c r="DD10" s="601" t="s">
        <v>204</v>
      </c>
      <c r="DE10" s="370"/>
      <c r="DF10" s="370"/>
      <c r="DG10" s="370"/>
      <c r="DH10" s="370"/>
      <c r="DI10" s="370"/>
      <c r="DJ10" s="370"/>
      <c r="DK10" s="370"/>
      <c r="DL10" s="370"/>
      <c r="DM10" s="370"/>
      <c r="DN10" s="370"/>
      <c r="DO10" s="370"/>
      <c r="DP10" s="592"/>
      <c r="DQ10" s="601">
        <v>16400</v>
      </c>
      <c r="DR10" s="370"/>
      <c r="DS10" s="370"/>
      <c r="DT10" s="370"/>
      <c r="DU10" s="370"/>
      <c r="DV10" s="370"/>
      <c r="DW10" s="370"/>
      <c r="DX10" s="370"/>
      <c r="DY10" s="370"/>
      <c r="DZ10" s="370"/>
      <c r="EA10" s="370"/>
      <c r="EB10" s="370"/>
      <c r="EC10" s="602"/>
    </row>
    <row r="11" spans="2:143" ht="11.25" customHeight="1" x14ac:dyDescent="0.2">
      <c r="B11" s="596" t="s">
        <v>102</v>
      </c>
      <c r="C11" s="485"/>
      <c r="D11" s="485"/>
      <c r="E11" s="485"/>
      <c r="F11" s="485"/>
      <c r="G11" s="485"/>
      <c r="H11" s="485"/>
      <c r="I11" s="485"/>
      <c r="J11" s="485"/>
      <c r="K11" s="485"/>
      <c r="L11" s="485"/>
      <c r="M11" s="485"/>
      <c r="N11" s="485"/>
      <c r="O11" s="485"/>
      <c r="P11" s="485"/>
      <c r="Q11" s="597"/>
      <c r="R11" s="591">
        <v>809776</v>
      </c>
      <c r="S11" s="370"/>
      <c r="T11" s="370"/>
      <c r="U11" s="370"/>
      <c r="V11" s="370"/>
      <c r="W11" s="370"/>
      <c r="X11" s="370"/>
      <c r="Y11" s="592"/>
      <c r="Z11" s="598">
        <v>2.6</v>
      </c>
      <c r="AA11" s="376"/>
      <c r="AB11" s="376"/>
      <c r="AC11" s="603"/>
      <c r="AD11" s="601">
        <v>809776</v>
      </c>
      <c r="AE11" s="370"/>
      <c r="AF11" s="370"/>
      <c r="AG11" s="370"/>
      <c r="AH11" s="370"/>
      <c r="AI11" s="370"/>
      <c r="AJ11" s="370"/>
      <c r="AK11" s="592"/>
      <c r="AL11" s="598">
        <v>6.3</v>
      </c>
      <c r="AM11" s="376"/>
      <c r="AN11" s="376"/>
      <c r="AO11" s="599"/>
      <c r="AP11" s="596" t="s">
        <v>345</v>
      </c>
      <c r="AQ11" s="485"/>
      <c r="AR11" s="485"/>
      <c r="AS11" s="485"/>
      <c r="AT11" s="485"/>
      <c r="AU11" s="485"/>
      <c r="AV11" s="485"/>
      <c r="AW11" s="485"/>
      <c r="AX11" s="485"/>
      <c r="AY11" s="485"/>
      <c r="AZ11" s="485"/>
      <c r="BA11" s="485"/>
      <c r="BB11" s="485"/>
      <c r="BC11" s="485"/>
      <c r="BD11" s="485"/>
      <c r="BE11" s="485"/>
      <c r="BF11" s="597"/>
      <c r="BG11" s="591">
        <v>69597</v>
      </c>
      <c r="BH11" s="370"/>
      <c r="BI11" s="370"/>
      <c r="BJ11" s="370"/>
      <c r="BK11" s="370"/>
      <c r="BL11" s="370"/>
      <c r="BM11" s="370"/>
      <c r="BN11" s="592"/>
      <c r="BO11" s="593">
        <v>2.1</v>
      </c>
      <c r="BP11" s="593"/>
      <c r="BQ11" s="593"/>
      <c r="BR11" s="593"/>
      <c r="BS11" s="594" t="s">
        <v>204</v>
      </c>
      <c r="BT11" s="594"/>
      <c r="BU11" s="594"/>
      <c r="BV11" s="594"/>
      <c r="BW11" s="594"/>
      <c r="BX11" s="594"/>
      <c r="BY11" s="594"/>
      <c r="BZ11" s="594"/>
      <c r="CA11" s="594"/>
      <c r="CB11" s="595"/>
      <c r="CD11" s="596" t="s">
        <v>348</v>
      </c>
      <c r="CE11" s="485"/>
      <c r="CF11" s="485"/>
      <c r="CG11" s="485"/>
      <c r="CH11" s="485"/>
      <c r="CI11" s="485"/>
      <c r="CJ11" s="485"/>
      <c r="CK11" s="485"/>
      <c r="CL11" s="485"/>
      <c r="CM11" s="485"/>
      <c r="CN11" s="485"/>
      <c r="CO11" s="485"/>
      <c r="CP11" s="485"/>
      <c r="CQ11" s="597"/>
      <c r="CR11" s="591">
        <v>2168420</v>
      </c>
      <c r="CS11" s="370"/>
      <c r="CT11" s="370"/>
      <c r="CU11" s="370"/>
      <c r="CV11" s="370"/>
      <c r="CW11" s="370"/>
      <c r="CX11" s="370"/>
      <c r="CY11" s="592"/>
      <c r="CZ11" s="593">
        <v>7.4</v>
      </c>
      <c r="DA11" s="593"/>
      <c r="DB11" s="593"/>
      <c r="DC11" s="593"/>
      <c r="DD11" s="601">
        <v>684319</v>
      </c>
      <c r="DE11" s="370"/>
      <c r="DF11" s="370"/>
      <c r="DG11" s="370"/>
      <c r="DH11" s="370"/>
      <c r="DI11" s="370"/>
      <c r="DJ11" s="370"/>
      <c r="DK11" s="370"/>
      <c r="DL11" s="370"/>
      <c r="DM11" s="370"/>
      <c r="DN11" s="370"/>
      <c r="DO11" s="370"/>
      <c r="DP11" s="592"/>
      <c r="DQ11" s="601">
        <v>1168235</v>
      </c>
      <c r="DR11" s="370"/>
      <c r="DS11" s="370"/>
      <c r="DT11" s="370"/>
      <c r="DU11" s="370"/>
      <c r="DV11" s="370"/>
      <c r="DW11" s="370"/>
      <c r="DX11" s="370"/>
      <c r="DY11" s="370"/>
      <c r="DZ11" s="370"/>
      <c r="EA11" s="370"/>
      <c r="EB11" s="370"/>
      <c r="EC11" s="602"/>
    </row>
    <row r="12" spans="2:143" ht="11.25" customHeight="1" x14ac:dyDescent="0.2">
      <c r="B12" s="596" t="s">
        <v>148</v>
      </c>
      <c r="C12" s="485"/>
      <c r="D12" s="485"/>
      <c r="E12" s="485"/>
      <c r="F12" s="485"/>
      <c r="G12" s="485"/>
      <c r="H12" s="485"/>
      <c r="I12" s="485"/>
      <c r="J12" s="485"/>
      <c r="K12" s="485"/>
      <c r="L12" s="485"/>
      <c r="M12" s="485"/>
      <c r="N12" s="485"/>
      <c r="O12" s="485"/>
      <c r="P12" s="485"/>
      <c r="Q12" s="597"/>
      <c r="R12" s="591" t="s">
        <v>204</v>
      </c>
      <c r="S12" s="370"/>
      <c r="T12" s="370"/>
      <c r="U12" s="370"/>
      <c r="V12" s="370"/>
      <c r="W12" s="370"/>
      <c r="X12" s="370"/>
      <c r="Y12" s="592"/>
      <c r="Z12" s="593" t="s">
        <v>204</v>
      </c>
      <c r="AA12" s="593"/>
      <c r="AB12" s="593"/>
      <c r="AC12" s="593"/>
      <c r="AD12" s="594" t="s">
        <v>204</v>
      </c>
      <c r="AE12" s="594"/>
      <c r="AF12" s="594"/>
      <c r="AG12" s="594"/>
      <c r="AH12" s="594"/>
      <c r="AI12" s="594"/>
      <c r="AJ12" s="594"/>
      <c r="AK12" s="594"/>
      <c r="AL12" s="598" t="s">
        <v>204</v>
      </c>
      <c r="AM12" s="376"/>
      <c r="AN12" s="376"/>
      <c r="AO12" s="599"/>
      <c r="AP12" s="596" t="s">
        <v>349</v>
      </c>
      <c r="AQ12" s="485"/>
      <c r="AR12" s="485"/>
      <c r="AS12" s="485"/>
      <c r="AT12" s="485"/>
      <c r="AU12" s="485"/>
      <c r="AV12" s="485"/>
      <c r="AW12" s="485"/>
      <c r="AX12" s="485"/>
      <c r="AY12" s="485"/>
      <c r="AZ12" s="485"/>
      <c r="BA12" s="485"/>
      <c r="BB12" s="485"/>
      <c r="BC12" s="485"/>
      <c r="BD12" s="485"/>
      <c r="BE12" s="485"/>
      <c r="BF12" s="597"/>
      <c r="BG12" s="591">
        <v>1809850</v>
      </c>
      <c r="BH12" s="370"/>
      <c r="BI12" s="370"/>
      <c r="BJ12" s="370"/>
      <c r="BK12" s="370"/>
      <c r="BL12" s="370"/>
      <c r="BM12" s="370"/>
      <c r="BN12" s="592"/>
      <c r="BO12" s="593">
        <v>53.6</v>
      </c>
      <c r="BP12" s="593"/>
      <c r="BQ12" s="593"/>
      <c r="BR12" s="593"/>
      <c r="BS12" s="594" t="s">
        <v>204</v>
      </c>
      <c r="BT12" s="594"/>
      <c r="BU12" s="594"/>
      <c r="BV12" s="594"/>
      <c r="BW12" s="594"/>
      <c r="BX12" s="594"/>
      <c r="BY12" s="594"/>
      <c r="BZ12" s="594"/>
      <c r="CA12" s="594"/>
      <c r="CB12" s="595"/>
      <c r="CD12" s="596" t="s">
        <v>88</v>
      </c>
      <c r="CE12" s="485"/>
      <c r="CF12" s="485"/>
      <c r="CG12" s="485"/>
      <c r="CH12" s="485"/>
      <c r="CI12" s="485"/>
      <c r="CJ12" s="485"/>
      <c r="CK12" s="485"/>
      <c r="CL12" s="485"/>
      <c r="CM12" s="485"/>
      <c r="CN12" s="485"/>
      <c r="CO12" s="485"/>
      <c r="CP12" s="485"/>
      <c r="CQ12" s="597"/>
      <c r="CR12" s="591">
        <v>3067031</v>
      </c>
      <c r="CS12" s="370"/>
      <c r="CT12" s="370"/>
      <c r="CU12" s="370"/>
      <c r="CV12" s="370"/>
      <c r="CW12" s="370"/>
      <c r="CX12" s="370"/>
      <c r="CY12" s="592"/>
      <c r="CZ12" s="593">
        <v>10.4</v>
      </c>
      <c r="DA12" s="593"/>
      <c r="DB12" s="593"/>
      <c r="DC12" s="593"/>
      <c r="DD12" s="601">
        <v>18350</v>
      </c>
      <c r="DE12" s="370"/>
      <c r="DF12" s="370"/>
      <c r="DG12" s="370"/>
      <c r="DH12" s="370"/>
      <c r="DI12" s="370"/>
      <c r="DJ12" s="370"/>
      <c r="DK12" s="370"/>
      <c r="DL12" s="370"/>
      <c r="DM12" s="370"/>
      <c r="DN12" s="370"/>
      <c r="DO12" s="370"/>
      <c r="DP12" s="592"/>
      <c r="DQ12" s="601">
        <v>391065</v>
      </c>
      <c r="DR12" s="370"/>
      <c r="DS12" s="370"/>
      <c r="DT12" s="370"/>
      <c r="DU12" s="370"/>
      <c r="DV12" s="370"/>
      <c r="DW12" s="370"/>
      <c r="DX12" s="370"/>
      <c r="DY12" s="370"/>
      <c r="DZ12" s="370"/>
      <c r="EA12" s="370"/>
      <c r="EB12" s="370"/>
      <c r="EC12" s="602"/>
    </row>
    <row r="13" spans="2:143" ht="11.25" customHeight="1" x14ac:dyDescent="0.2">
      <c r="B13" s="596" t="s">
        <v>350</v>
      </c>
      <c r="C13" s="485"/>
      <c r="D13" s="485"/>
      <c r="E13" s="485"/>
      <c r="F13" s="485"/>
      <c r="G13" s="485"/>
      <c r="H13" s="485"/>
      <c r="I13" s="485"/>
      <c r="J13" s="485"/>
      <c r="K13" s="485"/>
      <c r="L13" s="485"/>
      <c r="M13" s="485"/>
      <c r="N13" s="485"/>
      <c r="O13" s="485"/>
      <c r="P13" s="485"/>
      <c r="Q13" s="597"/>
      <c r="R13" s="591" t="s">
        <v>204</v>
      </c>
      <c r="S13" s="370"/>
      <c r="T13" s="370"/>
      <c r="U13" s="370"/>
      <c r="V13" s="370"/>
      <c r="W13" s="370"/>
      <c r="X13" s="370"/>
      <c r="Y13" s="592"/>
      <c r="Z13" s="593" t="s">
        <v>204</v>
      </c>
      <c r="AA13" s="593"/>
      <c r="AB13" s="593"/>
      <c r="AC13" s="593"/>
      <c r="AD13" s="594" t="s">
        <v>204</v>
      </c>
      <c r="AE13" s="594"/>
      <c r="AF13" s="594"/>
      <c r="AG13" s="594"/>
      <c r="AH13" s="594"/>
      <c r="AI13" s="594"/>
      <c r="AJ13" s="594"/>
      <c r="AK13" s="594"/>
      <c r="AL13" s="598" t="s">
        <v>204</v>
      </c>
      <c r="AM13" s="376"/>
      <c r="AN13" s="376"/>
      <c r="AO13" s="599"/>
      <c r="AP13" s="596" t="s">
        <v>351</v>
      </c>
      <c r="AQ13" s="485"/>
      <c r="AR13" s="485"/>
      <c r="AS13" s="485"/>
      <c r="AT13" s="485"/>
      <c r="AU13" s="485"/>
      <c r="AV13" s="485"/>
      <c r="AW13" s="485"/>
      <c r="AX13" s="485"/>
      <c r="AY13" s="485"/>
      <c r="AZ13" s="485"/>
      <c r="BA13" s="485"/>
      <c r="BB13" s="485"/>
      <c r="BC13" s="485"/>
      <c r="BD13" s="485"/>
      <c r="BE13" s="485"/>
      <c r="BF13" s="597"/>
      <c r="BG13" s="591">
        <v>1794493</v>
      </c>
      <c r="BH13" s="370"/>
      <c r="BI13" s="370"/>
      <c r="BJ13" s="370"/>
      <c r="BK13" s="370"/>
      <c r="BL13" s="370"/>
      <c r="BM13" s="370"/>
      <c r="BN13" s="592"/>
      <c r="BO13" s="593">
        <v>53.2</v>
      </c>
      <c r="BP13" s="593"/>
      <c r="BQ13" s="593"/>
      <c r="BR13" s="593"/>
      <c r="BS13" s="594" t="s">
        <v>204</v>
      </c>
      <c r="BT13" s="594"/>
      <c r="BU13" s="594"/>
      <c r="BV13" s="594"/>
      <c r="BW13" s="594"/>
      <c r="BX13" s="594"/>
      <c r="BY13" s="594"/>
      <c r="BZ13" s="594"/>
      <c r="CA13" s="594"/>
      <c r="CB13" s="595"/>
      <c r="CD13" s="596" t="s">
        <v>353</v>
      </c>
      <c r="CE13" s="485"/>
      <c r="CF13" s="485"/>
      <c r="CG13" s="485"/>
      <c r="CH13" s="485"/>
      <c r="CI13" s="485"/>
      <c r="CJ13" s="485"/>
      <c r="CK13" s="485"/>
      <c r="CL13" s="485"/>
      <c r="CM13" s="485"/>
      <c r="CN13" s="485"/>
      <c r="CO13" s="485"/>
      <c r="CP13" s="485"/>
      <c r="CQ13" s="597"/>
      <c r="CR13" s="591">
        <v>1593206</v>
      </c>
      <c r="CS13" s="370"/>
      <c r="CT13" s="370"/>
      <c r="CU13" s="370"/>
      <c r="CV13" s="370"/>
      <c r="CW13" s="370"/>
      <c r="CX13" s="370"/>
      <c r="CY13" s="592"/>
      <c r="CZ13" s="593">
        <v>5.4</v>
      </c>
      <c r="DA13" s="593"/>
      <c r="DB13" s="593"/>
      <c r="DC13" s="593"/>
      <c r="DD13" s="601">
        <v>945316</v>
      </c>
      <c r="DE13" s="370"/>
      <c r="DF13" s="370"/>
      <c r="DG13" s="370"/>
      <c r="DH13" s="370"/>
      <c r="DI13" s="370"/>
      <c r="DJ13" s="370"/>
      <c r="DK13" s="370"/>
      <c r="DL13" s="370"/>
      <c r="DM13" s="370"/>
      <c r="DN13" s="370"/>
      <c r="DO13" s="370"/>
      <c r="DP13" s="592"/>
      <c r="DQ13" s="601">
        <v>713764</v>
      </c>
      <c r="DR13" s="370"/>
      <c r="DS13" s="370"/>
      <c r="DT13" s="370"/>
      <c r="DU13" s="370"/>
      <c r="DV13" s="370"/>
      <c r="DW13" s="370"/>
      <c r="DX13" s="370"/>
      <c r="DY13" s="370"/>
      <c r="DZ13" s="370"/>
      <c r="EA13" s="370"/>
      <c r="EB13" s="370"/>
      <c r="EC13" s="602"/>
    </row>
    <row r="14" spans="2:143" ht="11.25" customHeight="1" x14ac:dyDescent="0.2">
      <c r="B14" s="596" t="s">
        <v>354</v>
      </c>
      <c r="C14" s="485"/>
      <c r="D14" s="485"/>
      <c r="E14" s="485"/>
      <c r="F14" s="485"/>
      <c r="G14" s="485"/>
      <c r="H14" s="485"/>
      <c r="I14" s="485"/>
      <c r="J14" s="485"/>
      <c r="K14" s="485"/>
      <c r="L14" s="485"/>
      <c r="M14" s="485"/>
      <c r="N14" s="485"/>
      <c r="O14" s="485"/>
      <c r="P14" s="485"/>
      <c r="Q14" s="597"/>
      <c r="R14" s="591" t="s">
        <v>204</v>
      </c>
      <c r="S14" s="370"/>
      <c r="T14" s="370"/>
      <c r="U14" s="370"/>
      <c r="V14" s="370"/>
      <c r="W14" s="370"/>
      <c r="X14" s="370"/>
      <c r="Y14" s="592"/>
      <c r="Z14" s="593" t="s">
        <v>204</v>
      </c>
      <c r="AA14" s="593"/>
      <c r="AB14" s="593"/>
      <c r="AC14" s="593"/>
      <c r="AD14" s="594" t="s">
        <v>204</v>
      </c>
      <c r="AE14" s="594"/>
      <c r="AF14" s="594"/>
      <c r="AG14" s="594"/>
      <c r="AH14" s="594"/>
      <c r="AI14" s="594"/>
      <c r="AJ14" s="594"/>
      <c r="AK14" s="594"/>
      <c r="AL14" s="598" t="s">
        <v>204</v>
      </c>
      <c r="AM14" s="376"/>
      <c r="AN14" s="376"/>
      <c r="AO14" s="599"/>
      <c r="AP14" s="596" t="s">
        <v>222</v>
      </c>
      <c r="AQ14" s="485"/>
      <c r="AR14" s="485"/>
      <c r="AS14" s="485"/>
      <c r="AT14" s="485"/>
      <c r="AU14" s="485"/>
      <c r="AV14" s="485"/>
      <c r="AW14" s="485"/>
      <c r="AX14" s="485"/>
      <c r="AY14" s="485"/>
      <c r="AZ14" s="485"/>
      <c r="BA14" s="485"/>
      <c r="BB14" s="485"/>
      <c r="BC14" s="485"/>
      <c r="BD14" s="485"/>
      <c r="BE14" s="485"/>
      <c r="BF14" s="597"/>
      <c r="BG14" s="591">
        <v>184847</v>
      </c>
      <c r="BH14" s="370"/>
      <c r="BI14" s="370"/>
      <c r="BJ14" s="370"/>
      <c r="BK14" s="370"/>
      <c r="BL14" s="370"/>
      <c r="BM14" s="370"/>
      <c r="BN14" s="592"/>
      <c r="BO14" s="593">
        <v>5.5</v>
      </c>
      <c r="BP14" s="593"/>
      <c r="BQ14" s="593"/>
      <c r="BR14" s="593"/>
      <c r="BS14" s="594" t="s">
        <v>204</v>
      </c>
      <c r="BT14" s="594"/>
      <c r="BU14" s="594"/>
      <c r="BV14" s="594"/>
      <c r="BW14" s="594"/>
      <c r="BX14" s="594"/>
      <c r="BY14" s="594"/>
      <c r="BZ14" s="594"/>
      <c r="CA14" s="594"/>
      <c r="CB14" s="595"/>
      <c r="CD14" s="596" t="s">
        <v>68</v>
      </c>
      <c r="CE14" s="485"/>
      <c r="CF14" s="485"/>
      <c r="CG14" s="485"/>
      <c r="CH14" s="485"/>
      <c r="CI14" s="485"/>
      <c r="CJ14" s="485"/>
      <c r="CK14" s="485"/>
      <c r="CL14" s="485"/>
      <c r="CM14" s="485"/>
      <c r="CN14" s="485"/>
      <c r="CO14" s="485"/>
      <c r="CP14" s="485"/>
      <c r="CQ14" s="597"/>
      <c r="CR14" s="591">
        <v>752902</v>
      </c>
      <c r="CS14" s="370"/>
      <c r="CT14" s="370"/>
      <c r="CU14" s="370"/>
      <c r="CV14" s="370"/>
      <c r="CW14" s="370"/>
      <c r="CX14" s="370"/>
      <c r="CY14" s="592"/>
      <c r="CZ14" s="593">
        <v>2.6</v>
      </c>
      <c r="DA14" s="593"/>
      <c r="DB14" s="593"/>
      <c r="DC14" s="593"/>
      <c r="DD14" s="601">
        <v>133873</v>
      </c>
      <c r="DE14" s="370"/>
      <c r="DF14" s="370"/>
      <c r="DG14" s="370"/>
      <c r="DH14" s="370"/>
      <c r="DI14" s="370"/>
      <c r="DJ14" s="370"/>
      <c r="DK14" s="370"/>
      <c r="DL14" s="370"/>
      <c r="DM14" s="370"/>
      <c r="DN14" s="370"/>
      <c r="DO14" s="370"/>
      <c r="DP14" s="592"/>
      <c r="DQ14" s="601">
        <v>605685</v>
      </c>
      <c r="DR14" s="370"/>
      <c r="DS14" s="370"/>
      <c r="DT14" s="370"/>
      <c r="DU14" s="370"/>
      <c r="DV14" s="370"/>
      <c r="DW14" s="370"/>
      <c r="DX14" s="370"/>
      <c r="DY14" s="370"/>
      <c r="DZ14" s="370"/>
      <c r="EA14" s="370"/>
      <c r="EB14" s="370"/>
      <c r="EC14" s="602"/>
    </row>
    <row r="15" spans="2:143" ht="11.25" customHeight="1" x14ac:dyDescent="0.2">
      <c r="B15" s="596" t="s">
        <v>324</v>
      </c>
      <c r="C15" s="485"/>
      <c r="D15" s="485"/>
      <c r="E15" s="485"/>
      <c r="F15" s="485"/>
      <c r="G15" s="485"/>
      <c r="H15" s="485"/>
      <c r="I15" s="485"/>
      <c r="J15" s="485"/>
      <c r="K15" s="485"/>
      <c r="L15" s="485"/>
      <c r="M15" s="485"/>
      <c r="N15" s="485"/>
      <c r="O15" s="485"/>
      <c r="P15" s="485"/>
      <c r="Q15" s="597"/>
      <c r="R15" s="591" t="s">
        <v>204</v>
      </c>
      <c r="S15" s="370"/>
      <c r="T15" s="370"/>
      <c r="U15" s="370"/>
      <c r="V15" s="370"/>
      <c r="W15" s="370"/>
      <c r="X15" s="370"/>
      <c r="Y15" s="592"/>
      <c r="Z15" s="593" t="s">
        <v>204</v>
      </c>
      <c r="AA15" s="593"/>
      <c r="AB15" s="593"/>
      <c r="AC15" s="593"/>
      <c r="AD15" s="594" t="s">
        <v>204</v>
      </c>
      <c r="AE15" s="594"/>
      <c r="AF15" s="594"/>
      <c r="AG15" s="594"/>
      <c r="AH15" s="594"/>
      <c r="AI15" s="594"/>
      <c r="AJ15" s="594"/>
      <c r="AK15" s="594"/>
      <c r="AL15" s="598" t="s">
        <v>204</v>
      </c>
      <c r="AM15" s="376"/>
      <c r="AN15" s="376"/>
      <c r="AO15" s="599"/>
      <c r="AP15" s="596" t="s">
        <v>356</v>
      </c>
      <c r="AQ15" s="485"/>
      <c r="AR15" s="485"/>
      <c r="AS15" s="485"/>
      <c r="AT15" s="485"/>
      <c r="AU15" s="485"/>
      <c r="AV15" s="485"/>
      <c r="AW15" s="485"/>
      <c r="AX15" s="485"/>
      <c r="AY15" s="485"/>
      <c r="AZ15" s="485"/>
      <c r="BA15" s="485"/>
      <c r="BB15" s="485"/>
      <c r="BC15" s="485"/>
      <c r="BD15" s="485"/>
      <c r="BE15" s="485"/>
      <c r="BF15" s="597"/>
      <c r="BG15" s="591">
        <v>205397</v>
      </c>
      <c r="BH15" s="370"/>
      <c r="BI15" s="370"/>
      <c r="BJ15" s="370"/>
      <c r="BK15" s="370"/>
      <c r="BL15" s="370"/>
      <c r="BM15" s="370"/>
      <c r="BN15" s="592"/>
      <c r="BO15" s="593">
        <v>6.1</v>
      </c>
      <c r="BP15" s="593"/>
      <c r="BQ15" s="593"/>
      <c r="BR15" s="593"/>
      <c r="BS15" s="594" t="s">
        <v>204</v>
      </c>
      <c r="BT15" s="594"/>
      <c r="BU15" s="594"/>
      <c r="BV15" s="594"/>
      <c r="BW15" s="594"/>
      <c r="BX15" s="594"/>
      <c r="BY15" s="594"/>
      <c r="BZ15" s="594"/>
      <c r="CA15" s="594"/>
      <c r="CB15" s="595"/>
      <c r="CD15" s="596" t="s">
        <v>357</v>
      </c>
      <c r="CE15" s="485"/>
      <c r="CF15" s="485"/>
      <c r="CG15" s="485"/>
      <c r="CH15" s="485"/>
      <c r="CI15" s="485"/>
      <c r="CJ15" s="485"/>
      <c r="CK15" s="485"/>
      <c r="CL15" s="485"/>
      <c r="CM15" s="485"/>
      <c r="CN15" s="485"/>
      <c r="CO15" s="485"/>
      <c r="CP15" s="485"/>
      <c r="CQ15" s="597"/>
      <c r="CR15" s="591">
        <v>1671649</v>
      </c>
      <c r="CS15" s="370"/>
      <c r="CT15" s="370"/>
      <c r="CU15" s="370"/>
      <c r="CV15" s="370"/>
      <c r="CW15" s="370"/>
      <c r="CX15" s="370"/>
      <c r="CY15" s="592"/>
      <c r="CZ15" s="593">
        <v>5.7</v>
      </c>
      <c r="DA15" s="593"/>
      <c r="DB15" s="593"/>
      <c r="DC15" s="593"/>
      <c r="DD15" s="601">
        <v>276931</v>
      </c>
      <c r="DE15" s="370"/>
      <c r="DF15" s="370"/>
      <c r="DG15" s="370"/>
      <c r="DH15" s="370"/>
      <c r="DI15" s="370"/>
      <c r="DJ15" s="370"/>
      <c r="DK15" s="370"/>
      <c r="DL15" s="370"/>
      <c r="DM15" s="370"/>
      <c r="DN15" s="370"/>
      <c r="DO15" s="370"/>
      <c r="DP15" s="592"/>
      <c r="DQ15" s="601">
        <v>1197486</v>
      </c>
      <c r="DR15" s="370"/>
      <c r="DS15" s="370"/>
      <c r="DT15" s="370"/>
      <c r="DU15" s="370"/>
      <c r="DV15" s="370"/>
      <c r="DW15" s="370"/>
      <c r="DX15" s="370"/>
      <c r="DY15" s="370"/>
      <c r="DZ15" s="370"/>
      <c r="EA15" s="370"/>
      <c r="EB15" s="370"/>
      <c r="EC15" s="602"/>
    </row>
    <row r="16" spans="2:143" ht="11.25" customHeight="1" x14ac:dyDescent="0.2">
      <c r="B16" s="596" t="s">
        <v>358</v>
      </c>
      <c r="C16" s="485"/>
      <c r="D16" s="485"/>
      <c r="E16" s="485"/>
      <c r="F16" s="485"/>
      <c r="G16" s="485"/>
      <c r="H16" s="485"/>
      <c r="I16" s="485"/>
      <c r="J16" s="485"/>
      <c r="K16" s="485"/>
      <c r="L16" s="485"/>
      <c r="M16" s="485"/>
      <c r="N16" s="485"/>
      <c r="O16" s="485"/>
      <c r="P16" s="485"/>
      <c r="Q16" s="597"/>
      <c r="R16" s="591">
        <v>12756</v>
      </c>
      <c r="S16" s="370"/>
      <c r="T16" s="370"/>
      <c r="U16" s="370"/>
      <c r="V16" s="370"/>
      <c r="W16" s="370"/>
      <c r="X16" s="370"/>
      <c r="Y16" s="592"/>
      <c r="Z16" s="593">
        <v>0</v>
      </c>
      <c r="AA16" s="593"/>
      <c r="AB16" s="593"/>
      <c r="AC16" s="593"/>
      <c r="AD16" s="594">
        <v>12756</v>
      </c>
      <c r="AE16" s="594"/>
      <c r="AF16" s="594"/>
      <c r="AG16" s="594"/>
      <c r="AH16" s="594"/>
      <c r="AI16" s="594"/>
      <c r="AJ16" s="594"/>
      <c r="AK16" s="594"/>
      <c r="AL16" s="598">
        <v>0.1</v>
      </c>
      <c r="AM16" s="376"/>
      <c r="AN16" s="376"/>
      <c r="AO16" s="599"/>
      <c r="AP16" s="596" t="s">
        <v>359</v>
      </c>
      <c r="AQ16" s="485"/>
      <c r="AR16" s="485"/>
      <c r="AS16" s="485"/>
      <c r="AT16" s="485"/>
      <c r="AU16" s="485"/>
      <c r="AV16" s="485"/>
      <c r="AW16" s="485"/>
      <c r="AX16" s="485"/>
      <c r="AY16" s="485"/>
      <c r="AZ16" s="485"/>
      <c r="BA16" s="485"/>
      <c r="BB16" s="485"/>
      <c r="BC16" s="485"/>
      <c r="BD16" s="485"/>
      <c r="BE16" s="485"/>
      <c r="BF16" s="597"/>
      <c r="BG16" s="591" t="s">
        <v>204</v>
      </c>
      <c r="BH16" s="370"/>
      <c r="BI16" s="370"/>
      <c r="BJ16" s="370"/>
      <c r="BK16" s="370"/>
      <c r="BL16" s="370"/>
      <c r="BM16" s="370"/>
      <c r="BN16" s="592"/>
      <c r="BO16" s="593" t="s">
        <v>204</v>
      </c>
      <c r="BP16" s="593"/>
      <c r="BQ16" s="593"/>
      <c r="BR16" s="593"/>
      <c r="BS16" s="594" t="s">
        <v>204</v>
      </c>
      <c r="BT16" s="594"/>
      <c r="BU16" s="594"/>
      <c r="BV16" s="594"/>
      <c r="BW16" s="594"/>
      <c r="BX16" s="594"/>
      <c r="BY16" s="594"/>
      <c r="BZ16" s="594"/>
      <c r="CA16" s="594"/>
      <c r="CB16" s="595"/>
      <c r="CD16" s="596" t="s">
        <v>360</v>
      </c>
      <c r="CE16" s="485"/>
      <c r="CF16" s="485"/>
      <c r="CG16" s="485"/>
      <c r="CH16" s="485"/>
      <c r="CI16" s="485"/>
      <c r="CJ16" s="485"/>
      <c r="CK16" s="485"/>
      <c r="CL16" s="485"/>
      <c r="CM16" s="485"/>
      <c r="CN16" s="485"/>
      <c r="CO16" s="485"/>
      <c r="CP16" s="485"/>
      <c r="CQ16" s="597"/>
      <c r="CR16" s="591">
        <v>921252</v>
      </c>
      <c r="CS16" s="370"/>
      <c r="CT16" s="370"/>
      <c r="CU16" s="370"/>
      <c r="CV16" s="370"/>
      <c r="CW16" s="370"/>
      <c r="CX16" s="370"/>
      <c r="CY16" s="592"/>
      <c r="CZ16" s="593">
        <v>3.1</v>
      </c>
      <c r="DA16" s="593"/>
      <c r="DB16" s="593"/>
      <c r="DC16" s="593"/>
      <c r="DD16" s="601" t="s">
        <v>204</v>
      </c>
      <c r="DE16" s="370"/>
      <c r="DF16" s="370"/>
      <c r="DG16" s="370"/>
      <c r="DH16" s="370"/>
      <c r="DI16" s="370"/>
      <c r="DJ16" s="370"/>
      <c r="DK16" s="370"/>
      <c r="DL16" s="370"/>
      <c r="DM16" s="370"/>
      <c r="DN16" s="370"/>
      <c r="DO16" s="370"/>
      <c r="DP16" s="592"/>
      <c r="DQ16" s="601">
        <v>171452</v>
      </c>
      <c r="DR16" s="370"/>
      <c r="DS16" s="370"/>
      <c r="DT16" s="370"/>
      <c r="DU16" s="370"/>
      <c r="DV16" s="370"/>
      <c r="DW16" s="370"/>
      <c r="DX16" s="370"/>
      <c r="DY16" s="370"/>
      <c r="DZ16" s="370"/>
      <c r="EA16" s="370"/>
      <c r="EB16" s="370"/>
      <c r="EC16" s="602"/>
    </row>
    <row r="17" spans="2:133" ht="11.25" customHeight="1" x14ac:dyDescent="0.2">
      <c r="B17" s="596" t="s">
        <v>361</v>
      </c>
      <c r="C17" s="485"/>
      <c r="D17" s="485"/>
      <c r="E17" s="485"/>
      <c r="F17" s="485"/>
      <c r="G17" s="485"/>
      <c r="H17" s="485"/>
      <c r="I17" s="485"/>
      <c r="J17" s="485"/>
      <c r="K17" s="485"/>
      <c r="L17" s="485"/>
      <c r="M17" s="485"/>
      <c r="N17" s="485"/>
      <c r="O17" s="485"/>
      <c r="P17" s="485"/>
      <c r="Q17" s="597"/>
      <c r="R17" s="591">
        <v>44123</v>
      </c>
      <c r="S17" s="370"/>
      <c r="T17" s="370"/>
      <c r="U17" s="370"/>
      <c r="V17" s="370"/>
      <c r="W17" s="370"/>
      <c r="X17" s="370"/>
      <c r="Y17" s="592"/>
      <c r="Z17" s="593">
        <v>0.1</v>
      </c>
      <c r="AA17" s="593"/>
      <c r="AB17" s="593"/>
      <c r="AC17" s="593"/>
      <c r="AD17" s="594">
        <v>44123</v>
      </c>
      <c r="AE17" s="594"/>
      <c r="AF17" s="594"/>
      <c r="AG17" s="594"/>
      <c r="AH17" s="594"/>
      <c r="AI17" s="594"/>
      <c r="AJ17" s="594"/>
      <c r="AK17" s="594"/>
      <c r="AL17" s="598">
        <v>0.3</v>
      </c>
      <c r="AM17" s="376"/>
      <c r="AN17" s="376"/>
      <c r="AO17" s="599"/>
      <c r="AP17" s="596" t="s">
        <v>362</v>
      </c>
      <c r="AQ17" s="485"/>
      <c r="AR17" s="485"/>
      <c r="AS17" s="485"/>
      <c r="AT17" s="485"/>
      <c r="AU17" s="485"/>
      <c r="AV17" s="485"/>
      <c r="AW17" s="485"/>
      <c r="AX17" s="485"/>
      <c r="AY17" s="485"/>
      <c r="AZ17" s="485"/>
      <c r="BA17" s="485"/>
      <c r="BB17" s="485"/>
      <c r="BC17" s="485"/>
      <c r="BD17" s="485"/>
      <c r="BE17" s="485"/>
      <c r="BF17" s="597"/>
      <c r="BG17" s="591" t="s">
        <v>204</v>
      </c>
      <c r="BH17" s="370"/>
      <c r="BI17" s="370"/>
      <c r="BJ17" s="370"/>
      <c r="BK17" s="370"/>
      <c r="BL17" s="370"/>
      <c r="BM17" s="370"/>
      <c r="BN17" s="592"/>
      <c r="BO17" s="593" t="s">
        <v>204</v>
      </c>
      <c r="BP17" s="593"/>
      <c r="BQ17" s="593"/>
      <c r="BR17" s="593"/>
      <c r="BS17" s="594" t="s">
        <v>204</v>
      </c>
      <c r="BT17" s="594"/>
      <c r="BU17" s="594"/>
      <c r="BV17" s="594"/>
      <c r="BW17" s="594"/>
      <c r="BX17" s="594"/>
      <c r="BY17" s="594"/>
      <c r="BZ17" s="594"/>
      <c r="CA17" s="594"/>
      <c r="CB17" s="595"/>
      <c r="CD17" s="596" t="s">
        <v>364</v>
      </c>
      <c r="CE17" s="485"/>
      <c r="CF17" s="485"/>
      <c r="CG17" s="485"/>
      <c r="CH17" s="485"/>
      <c r="CI17" s="485"/>
      <c r="CJ17" s="485"/>
      <c r="CK17" s="485"/>
      <c r="CL17" s="485"/>
      <c r="CM17" s="485"/>
      <c r="CN17" s="485"/>
      <c r="CO17" s="485"/>
      <c r="CP17" s="485"/>
      <c r="CQ17" s="597"/>
      <c r="CR17" s="591">
        <v>3175703</v>
      </c>
      <c r="CS17" s="370"/>
      <c r="CT17" s="370"/>
      <c r="CU17" s="370"/>
      <c r="CV17" s="370"/>
      <c r="CW17" s="370"/>
      <c r="CX17" s="370"/>
      <c r="CY17" s="592"/>
      <c r="CZ17" s="593">
        <v>10.8</v>
      </c>
      <c r="DA17" s="593"/>
      <c r="DB17" s="593"/>
      <c r="DC17" s="593"/>
      <c r="DD17" s="601" t="s">
        <v>204</v>
      </c>
      <c r="DE17" s="370"/>
      <c r="DF17" s="370"/>
      <c r="DG17" s="370"/>
      <c r="DH17" s="370"/>
      <c r="DI17" s="370"/>
      <c r="DJ17" s="370"/>
      <c r="DK17" s="370"/>
      <c r="DL17" s="370"/>
      <c r="DM17" s="370"/>
      <c r="DN17" s="370"/>
      <c r="DO17" s="370"/>
      <c r="DP17" s="592"/>
      <c r="DQ17" s="601">
        <v>3155524</v>
      </c>
      <c r="DR17" s="370"/>
      <c r="DS17" s="370"/>
      <c r="DT17" s="370"/>
      <c r="DU17" s="370"/>
      <c r="DV17" s="370"/>
      <c r="DW17" s="370"/>
      <c r="DX17" s="370"/>
      <c r="DY17" s="370"/>
      <c r="DZ17" s="370"/>
      <c r="EA17" s="370"/>
      <c r="EB17" s="370"/>
      <c r="EC17" s="602"/>
    </row>
    <row r="18" spans="2:133" ht="11.25" customHeight="1" x14ac:dyDescent="0.2">
      <c r="B18" s="596" t="s">
        <v>365</v>
      </c>
      <c r="C18" s="485"/>
      <c r="D18" s="485"/>
      <c r="E18" s="485"/>
      <c r="F18" s="485"/>
      <c r="G18" s="485"/>
      <c r="H18" s="485"/>
      <c r="I18" s="485"/>
      <c r="J18" s="485"/>
      <c r="K18" s="485"/>
      <c r="L18" s="485"/>
      <c r="M18" s="485"/>
      <c r="N18" s="485"/>
      <c r="O18" s="485"/>
      <c r="P18" s="485"/>
      <c r="Q18" s="597"/>
      <c r="R18" s="591">
        <v>27233</v>
      </c>
      <c r="S18" s="370"/>
      <c r="T18" s="370"/>
      <c r="U18" s="370"/>
      <c r="V18" s="370"/>
      <c r="W18" s="370"/>
      <c r="X18" s="370"/>
      <c r="Y18" s="592"/>
      <c r="Z18" s="593">
        <v>0.1</v>
      </c>
      <c r="AA18" s="593"/>
      <c r="AB18" s="593"/>
      <c r="AC18" s="593"/>
      <c r="AD18" s="594">
        <v>27233</v>
      </c>
      <c r="AE18" s="594"/>
      <c r="AF18" s="594"/>
      <c r="AG18" s="594"/>
      <c r="AH18" s="594"/>
      <c r="AI18" s="594"/>
      <c r="AJ18" s="594"/>
      <c r="AK18" s="594"/>
      <c r="AL18" s="598">
        <v>0.2</v>
      </c>
      <c r="AM18" s="376"/>
      <c r="AN18" s="376"/>
      <c r="AO18" s="599"/>
      <c r="AP18" s="596" t="s">
        <v>98</v>
      </c>
      <c r="AQ18" s="485"/>
      <c r="AR18" s="485"/>
      <c r="AS18" s="485"/>
      <c r="AT18" s="485"/>
      <c r="AU18" s="485"/>
      <c r="AV18" s="485"/>
      <c r="AW18" s="485"/>
      <c r="AX18" s="485"/>
      <c r="AY18" s="485"/>
      <c r="AZ18" s="485"/>
      <c r="BA18" s="485"/>
      <c r="BB18" s="485"/>
      <c r="BC18" s="485"/>
      <c r="BD18" s="485"/>
      <c r="BE18" s="485"/>
      <c r="BF18" s="597"/>
      <c r="BG18" s="591" t="s">
        <v>204</v>
      </c>
      <c r="BH18" s="370"/>
      <c r="BI18" s="370"/>
      <c r="BJ18" s="370"/>
      <c r="BK18" s="370"/>
      <c r="BL18" s="370"/>
      <c r="BM18" s="370"/>
      <c r="BN18" s="592"/>
      <c r="BO18" s="593" t="s">
        <v>204</v>
      </c>
      <c r="BP18" s="593"/>
      <c r="BQ18" s="593"/>
      <c r="BR18" s="593"/>
      <c r="BS18" s="594" t="s">
        <v>204</v>
      </c>
      <c r="BT18" s="594"/>
      <c r="BU18" s="594"/>
      <c r="BV18" s="594"/>
      <c r="BW18" s="594"/>
      <c r="BX18" s="594"/>
      <c r="BY18" s="594"/>
      <c r="BZ18" s="594"/>
      <c r="CA18" s="594"/>
      <c r="CB18" s="595"/>
      <c r="CD18" s="596" t="s">
        <v>366</v>
      </c>
      <c r="CE18" s="485"/>
      <c r="CF18" s="485"/>
      <c r="CG18" s="485"/>
      <c r="CH18" s="485"/>
      <c r="CI18" s="485"/>
      <c r="CJ18" s="485"/>
      <c r="CK18" s="485"/>
      <c r="CL18" s="485"/>
      <c r="CM18" s="485"/>
      <c r="CN18" s="485"/>
      <c r="CO18" s="485"/>
      <c r="CP18" s="485"/>
      <c r="CQ18" s="597"/>
      <c r="CR18" s="591" t="s">
        <v>204</v>
      </c>
      <c r="CS18" s="370"/>
      <c r="CT18" s="370"/>
      <c r="CU18" s="370"/>
      <c r="CV18" s="370"/>
      <c r="CW18" s="370"/>
      <c r="CX18" s="370"/>
      <c r="CY18" s="592"/>
      <c r="CZ18" s="593" t="s">
        <v>204</v>
      </c>
      <c r="DA18" s="593"/>
      <c r="DB18" s="593"/>
      <c r="DC18" s="593"/>
      <c r="DD18" s="601" t="s">
        <v>204</v>
      </c>
      <c r="DE18" s="370"/>
      <c r="DF18" s="370"/>
      <c r="DG18" s="370"/>
      <c r="DH18" s="370"/>
      <c r="DI18" s="370"/>
      <c r="DJ18" s="370"/>
      <c r="DK18" s="370"/>
      <c r="DL18" s="370"/>
      <c r="DM18" s="370"/>
      <c r="DN18" s="370"/>
      <c r="DO18" s="370"/>
      <c r="DP18" s="592"/>
      <c r="DQ18" s="601" t="s">
        <v>204</v>
      </c>
      <c r="DR18" s="370"/>
      <c r="DS18" s="370"/>
      <c r="DT18" s="370"/>
      <c r="DU18" s="370"/>
      <c r="DV18" s="370"/>
      <c r="DW18" s="370"/>
      <c r="DX18" s="370"/>
      <c r="DY18" s="370"/>
      <c r="DZ18" s="370"/>
      <c r="EA18" s="370"/>
      <c r="EB18" s="370"/>
      <c r="EC18" s="602"/>
    </row>
    <row r="19" spans="2:133" ht="11.25" customHeight="1" x14ac:dyDescent="0.2">
      <c r="B19" s="596" t="s">
        <v>367</v>
      </c>
      <c r="C19" s="485"/>
      <c r="D19" s="485"/>
      <c r="E19" s="485"/>
      <c r="F19" s="485"/>
      <c r="G19" s="485"/>
      <c r="H19" s="485"/>
      <c r="I19" s="485"/>
      <c r="J19" s="485"/>
      <c r="K19" s="485"/>
      <c r="L19" s="485"/>
      <c r="M19" s="485"/>
      <c r="N19" s="485"/>
      <c r="O19" s="485"/>
      <c r="P19" s="485"/>
      <c r="Q19" s="597"/>
      <c r="R19" s="591">
        <v>22436</v>
      </c>
      <c r="S19" s="370"/>
      <c r="T19" s="370"/>
      <c r="U19" s="370"/>
      <c r="V19" s="370"/>
      <c r="W19" s="370"/>
      <c r="X19" s="370"/>
      <c r="Y19" s="592"/>
      <c r="Z19" s="593">
        <v>0.1</v>
      </c>
      <c r="AA19" s="593"/>
      <c r="AB19" s="593"/>
      <c r="AC19" s="593"/>
      <c r="AD19" s="594">
        <v>22436</v>
      </c>
      <c r="AE19" s="594"/>
      <c r="AF19" s="594"/>
      <c r="AG19" s="594"/>
      <c r="AH19" s="594"/>
      <c r="AI19" s="594"/>
      <c r="AJ19" s="594"/>
      <c r="AK19" s="594"/>
      <c r="AL19" s="598">
        <v>0.2</v>
      </c>
      <c r="AM19" s="376"/>
      <c r="AN19" s="376"/>
      <c r="AO19" s="599"/>
      <c r="AP19" s="596" t="s">
        <v>258</v>
      </c>
      <c r="AQ19" s="485"/>
      <c r="AR19" s="485"/>
      <c r="AS19" s="485"/>
      <c r="AT19" s="485"/>
      <c r="AU19" s="485"/>
      <c r="AV19" s="485"/>
      <c r="AW19" s="485"/>
      <c r="AX19" s="485"/>
      <c r="AY19" s="485"/>
      <c r="AZ19" s="485"/>
      <c r="BA19" s="485"/>
      <c r="BB19" s="485"/>
      <c r="BC19" s="485"/>
      <c r="BD19" s="485"/>
      <c r="BE19" s="485"/>
      <c r="BF19" s="597"/>
      <c r="BG19" s="591" t="s">
        <v>204</v>
      </c>
      <c r="BH19" s="370"/>
      <c r="BI19" s="370"/>
      <c r="BJ19" s="370"/>
      <c r="BK19" s="370"/>
      <c r="BL19" s="370"/>
      <c r="BM19" s="370"/>
      <c r="BN19" s="592"/>
      <c r="BO19" s="593" t="s">
        <v>204</v>
      </c>
      <c r="BP19" s="593"/>
      <c r="BQ19" s="593"/>
      <c r="BR19" s="593"/>
      <c r="BS19" s="594" t="s">
        <v>204</v>
      </c>
      <c r="BT19" s="594"/>
      <c r="BU19" s="594"/>
      <c r="BV19" s="594"/>
      <c r="BW19" s="594"/>
      <c r="BX19" s="594"/>
      <c r="BY19" s="594"/>
      <c r="BZ19" s="594"/>
      <c r="CA19" s="594"/>
      <c r="CB19" s="595"/>
      <c r="CD19" s="596" t="s">
        <v>368</v>
      </c>
      <c r="CE19" s="485"/>
      <c r="CF19" s="485"/>
      <c r="CG19" s="485"/>
      <c r="CH19" s="485"/>
      <c r="CI19" s="485"/>
      <c r="CJ19" s="485"/>
      <c r="CK19" s="485"/>
      <c r="CL19" s="485"/>
      <c r="CM19" s="485"/>
      <c r="CN19" s="485"/>
      <c r="CO19" s="485"/>
      <c r="CP19" s="485"/>
      <c r="CQ19" s="597"/>
      <c r="CR19" s="591" t="s">
        <v>204</v>
      </c>
      <c r="CS19" s="370"/>
      <c r="CT19" s="370"/>
      <c r="CU19" s="370"/>
      <c r="CV19" s="370"/>
      <c r="CW19" s="370"/>
      <c r="CX19" s="370"/>
      <c r="CY19" s="592"/>
      <c r="CZ19" s="593" t="s">
        <v>204</v>
      </c>
      <c r="DA19" s="593"/>
      <c r="DB19" s="593"/>
      <c r="DC19" s="593"/>
      <c r="DD19" s="601" t="s">
        <v>204</v>
      </c>
      <c r="DE19" s="370"/>
      <c r="DF19" s="370"/>
      <c r="DG19" s="370"/>
      <c r="DH19" s="370"/>
      <c r="DI19" s="370"/>
      <c r="DJ19" s="370"/>
      <c r="DK19" s="370"/>
      <c r="DL19" s="370"/>
      <c r="DM19" s="370"/>
      <c r="DN19" s="370"/>
      <c r="DO19" s="370"/>
      <c r="DP19" s="592"/>
      <c r="DQ19" s="601" t="s">
        <v>204</v>
      </c>
      <c r="DR19" s="370"/>
      <c r="DS19" s="370"/>
      <c r="DT19" s="370"/>
      <c r="DU19" s="370"/>
      <c r="DV19" s="370"/>
      <c r="DW19" s="370"/>
      <c r="DX19" s="370"/>
      <c r="DY19" s="370"/>
      <c r="DZ19" s="370"/>
      <c r="EA19" s="370"/>
      <c r="EB19" s="370"/>
      <c r="EC19" s="602"/>
    </row>
    <row r="20" spans="2:133" ht="11.25" customHeight="1" x14ac:dyDescent="0.2">
      <c r="B20" s="604" t="s">
        <v>369</v>
      </c>
      <c r="C20" s="605"/>
      <c r="D20" s="605"/>
      <c r="E20" s="605"/>
      <c r="F20" s="605"/>
      <c r="G20" s="605"/>
      <c r="H20" s="605"/>
      <c r="I20" s="605"/>
      <c r="J20" s="605"/>
      <c r="K20" s="605"/>
      <c r="L20" s="605"/>
      <c r="M20" s="605"/>
      <c r="N20" s="605"/>
      <c r="O20" s="605"/>
      <c r="P20" s="605"/>
      <c r="Q20" s="606"/>
      <c r="R20" s="591">
        <v>4797</v>
      </c>
      <c r="S20" s="370"/>
      <c r="T20" s="370"/>
      <c r="U20" s="370"/>
      <c r="V20" s="370"/>
      <c r="W20" s="370"/>
      <c r="X20" s="370"/>
      <c r="Y20" s="592"/>
      <c r="Z20" s="593">
        <v>0</v>
      </c>
      <c r="AA20" s="593"/>
      <c r="AB20" s="593"/>
      <c r="AC20" s="593"/>
      <c r="AD20" s="594">
        <v>4797</v>
      </c>
      <c r="AE20" s="594"/>
      <c r="AF20" s="594"/>
      <c r="AG20" s="594"/>
      <c r="AH20" s="594"/>
      <c r="AI20" s="594"/>
      <c r="AJ20" s="594"/>
      <c r="AK20" s="594"/>
      <c r="AL20" s="598">
        <v>0</v>
      </c>
      <c r="AM20" s="376"/>
      <c r="AN20" s="376"/>
      <c r="AO20" s="599"/>
      <c r="AP20" s="596" t="s">
        <v>370</v>
      </c>
      <c r="AQ20" s="485"/>
      <c r="AR20" s="485"/>
      <c r="AS20" s="485"/>
      <c r="AT20" s="485"/>
      <c r="AU20" s="485"/>
      <c r="AV20" s="485"/>
      <c r="AW20" s="485"/>
      <c r="AX20" s="485"/>
      <c r="AY20" s="485"/>
      <c r="AZ20" s="485"/>
      <c r="BA20" s="485"/>
      <c r="BB20" s="485"/>
      <c r="BC20" s="485"/>
      <c r="BD20" s="485"/>
      <c r="BE20" s="485"/>
      <c r="BF20" s="597"/>
      <c r="BG20" s="591" t="s">
        <v>204</v>
      </c>
      <c r="BH20" s="370"/>
      <c r="BI20" s="370"/>
      <c r="BJ20" s="370"/>
      <c r="BK20" s="370"/>
      <c r="BL20" s="370"/>
      <c r="BM20" s="370"/>
      <c r="BN20" s="592"/>
      <c r="BO20" s="593" t="s">
        <v>204</v>
      </c>
      <c r="BP20" s="593"/>
      <c r="BQ20" s="593"/>
      <c r="BR20" s="593"/>
      <c r="BS20" s="594" t="s">
        <v>204</v>
      </c>
      <c r="BT20" s="594"/>
      <c r="BU20" s="594"/>
      <c r="BV20" s="594"/>
      <c r="BW20" s="594"/>
      <c r="BX20" s="594"/>
      <c r="BY20" s="594"/>
      <c r="BZ20" s="594"/>
      <c r="CA20" s="594"/>
      <c r="CB20" s="595"/>
      <c r="CD20" s="596" t="s">
        <v>197</v>
      </c>
      <c r="CE20" s="485"/>
      <c r="CF20" s="485"/>
      <c r="CG20" s="485"/>
      <c r="CH20" s="485"/>
      <c r="CI20" s="485"/>
      <c r="CJ20" s="485"/>
      <c r="CK20" s="485"/>
      <c r="CL20" s="485"/>
      <c r="CM20" s="485"/>
      <c r="CN20" s="485"/>
      <c r="CO20" s="485"/>
      <c r="CP20" s="485"/>
      <c r="CQ20" s="597"/>
      <c r="CR20" s="591">
        <v>29443108</v>
      </c>
      <c r="CS20" s="370"/>
      <c r="CT20" s="370"/>
      <c r="CU20" s="370"/>
      <c r="CV20" s="370"/>
      <c r="CW20" s="370"/>
      <c r="CX20" s="370"/>
      <c r="CY20" s="592"/>
      <c r="CZ20" s="593">
        <v>100</v>
      </c>
      <c r="DA20" s="593"/>
      <c r="DB20" s="593"/>
      <c r="DC20" s="593"/>
      <c r="DD20" s="601">
        <v>5369170</v>
      </c>
      <c r="DE20" s="370"/>
      <c r="DF20" s="370"/>
      <c r="DG20" s="370"/>
      <c r="DH20" s="370"/>
      <c r="DI20" s="370"/>
      <c r="DJ20" s="370"/>
      <c r="DK20" s="370"/>
      <c r="DL20" s="370"/>
      <c r="DM20" s="370"/>
      <c r="DN20" s="370"/>
      <c r="DO20" s="370"/>
      <c r="DP20" s="592"/>
      <c r="DQ20" s="601">
        <v>14946329</v>
      </c>
      <c r="DR20" s="370"/>
      <c r="DS20" s="370"/>
      <c r="DT20" s="370"/>
      <c r="DU20" s="370"/>
      <c r="DV20" s="370"/>
      <c r="DW20" s="370"/>
      <c r="DX20" s="370"/>
      <c r="DY20" s="370"/>
      <c r="DZ20" s="370"/>
      <c r="EA20" s="370"/>
      <c r="EB20" s="370"/>
      <c r="EC20" s="602"/>
    </row>
    <row r="21" spans="2:133" ht="11.25" customHeight="1" x14ac:dyDescent="0.2">
      <c r="B21" s="596" t="s">
        <v>346</v>
      </c>
      <c r="C21" s="485"/>
      <c r="D21" s="485"/>
      <c r="E21" s="485"/>
      <c r="F21" s="485"/>
      <c r="G21" s="485"/>
      <c r="H21" s="485"/>
      <c r="I21" s="485"/>
      <c r="J21" s="485"/>
      <c r="K21" s="485"/>
      <c r="L21" s="485"/>
      <c r="M21" s="485"/>
      <c r="N21" s="485"/>
      <c r="O21" s="485"/>
      <c r="P21" s="485"/>
      <c r="Q21" s="597"/>
      <c r="R21" s="591">
        <v>9042312</v>
      </c>
      <c r="S21" s="370"/>
      <c r="T21" s="370"/>
      <c r="U21" s="370"/>
      <c r="V21" s="370"/>
      <c r="W21" s="370"/>
      <c r="X21" s="370"/>
      <c r="Y21" s="592"/>
      <c r="Z21" s="593">
        <v>29.4</v>
      </c>
      <c r="AA21" s="593"/>
      <c r="AB21" s="593"/>
      <c r="AC21" s="593"/>
      <c r="AD21" s="594">
        <v>8224607</v>
      </c>
      <c r="AE21" s="594"/>
      <c r="AF21" s="594"/>
      <c r="AG21" s="594"/>
      <c r="AH21" s="594"/>
      <c r="AI21" s="594"/>
      <c r="AJ21" s="594"/>
      <c r="AK21" s="594"/>
      <c r="AL21" s="598">
        <v>63.7</v>
      </c>
      <c r="AM21" s="376"/>
      <c r="AN21" s="376"/>
      <c r="AO21" s="599"/>
      <c r="AP21" s="596" t="s">
        <v>372</v>
      </c>
      <c r="AQ21" s="607"/>
      <c r="AR21" s="607"/>
      <c r="AS21" s="607"/>
      <c r="AT21" s="607"/>
      <c r="AU21" s="607"/>
      <c r="AV21" s="607"/>
      <c r="AW21" s="607"/>
      <c r="AX21" s="607"/>
      <c r="AY21" s="607"/>
      <c r="AZ21" s="607"/>
      <c r="BA21" s="607"/>
      <c r="BB21" s="607"/>
      <c r="BC21" s="607"/>
      <c r="BD21" s="607"/>
      <c r="BE21" s="607"/>
      <c r="BF21" s="608"/>
      <c r="BG21" s="591" t="s">
        <v>204</v>
      </c>
      <c r="BH21" s="370"/>
      <c r="BI21" s="370"/>
      <c r="BJ21" s="370"/>
      <c r="BK21" s="370"/>
      <c r="BL21" s="370"/>
      <c r="BM21" s="370"/>
      <c r="BN21" s="592"/>
      <c r="BO21" s="593" t="s">
        <v>204</v>
      </c>
      <c r="BP21" s="593"/>
      <c r="BQ21" s="593"/>
      <c r="BR21" s="593"/>
      <c r="BS21" s="594" t="s">
        <v>204</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2">
      <c r="B22" s="596" t="s">
        <v>302</v>
      </c>
      <c r="C22" s="485"/>
      <c r="D22" s="485"/>
      <c r="E22" s="485"/>
      <c r="F22" s="485"/>
      <c r="G22" s="485"/>
      <c r="H22" s="485"/>
      <c r="I22" s="485"/>
      <c r="J22" s="485"/>
      <c r="K22" s="485"/>
      <c r="L22" s="485"/>
      <c r="M22" s="485"/>
      <c r="N22" s="485"/>
      <c r="O22" s="485"/>
      <c r="P22" s="485"/>
      <c r="Q22" s="597"/>
      <c r="R22" s="591">
        <v>8224607</v>
      </c>
      <c r="S22" s="370"/>
      <c r="T22" s="370"/>
      <c r="U22" s="370"/>
      <c r="V22" s="370"/>
      <c r="W22" s="370"/>
      <c r="X22" s="370"/>
      <c r="Y22" s="592"/>
      <c r="Z22" s="593">
        <v>26.8</v>
      </c>
      <c r="AA22" s="593"/>
      <c r="AB22" s="593"/>
      <c r="AC22" s="593"/>
      <c r="AD22" s="594">
        <v>8224607</v>
      </c>
      <c r="AE22" s="594"/>
      <c r="AF22" s="594"/>
      <c r="AG22" s="594"/>
      <c r="AH22" s="594"/>
      <c r="AI22" s="594"/>
      <c r="AJ22" s="594"/>
      <c r="AK22" s="594"/>
      <c r="AL22" s="598">
        <v>63.7</v>
      </c>
      <c r="AM22" s="376"/>
      <c r="AN22" s="376"/>
      <c r="AO22" s="599"/>
      <c r="AP22" s="596" t="s">
        <v>373</v>
      </c>
      <c r="AQ22" s="607"/>
      <c r="AR22" s="607"/>
      <c r="AS22" s="607"/>
      <c r="AT22" s="607"/>
      <c r="AU22" s="607"/>
      <c r="AV22" s="607"/>
      <c r="AW22" s="607"/>
      <c r="AX22" s="607"/>
      <c r="AY22" s="607"/>
      <c r="AZ22" s="607"/>
      <c r="BA22" s="607"/>
      <c r="BB22" s="607"/>
      <c r="BC22" s="607"/>
      <c r="BD22" s="607"/>
      <c r="BE22" s="607"/>
      <c r="BF22" s="608"/>
      <c r="BG22" s="591" t="s">
        <v>204</v>
      </c>
      <c r="BH22" s="370"/>
      <c r="BI22" s="370"/>
      <c r="BJ22" s="370"/>
      <c r="BK22" s="370"/>
      <c r="BL22" s="370"/>
      <c r="BM22" s="370"/>
      <c r="BN22" s="592"/>
      <c r="BO22" s="593" t="s">
        <v>204</v>
      </c>
      <c r="BP22" s="593"/>
      <c r="BQ22" s="593"/>
      <c r="BR22" s="593"/>
      <c r="BS22" s="594" t="s">
        <v>204</v>
      </c>
      <c r="BT22" s="594"/>
      <c r="BU22" s="594"/>
      <c r="BV22" s="594"/>
      <c r="BW22" s="594"/>
      <c r="BX22" s="594"/>
      <c r="BY22" s="594"/>
      <c r="BZ22" s="594"/>
      <c r="CA22" s="594"/>
      <c r="CB22" s="595"/>
      <c r="CD22" s="364" t="s">
        <v>375</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2">
      <c r="B23" s="596" t="s">
        <v>300</v>
      </c>
      <c r="C23" s="485"/>
      <c r="D23" s="485"/>
      <c r="E23" s="485"/>
      <c r="F23" s="485"/>
      <c r="G23" s="485"/>
      <c r="H23" s="485"/>
      <c r="I23" s="485"/>
      <c r="J23" s="485"/>
      <c r="K23" s="485"/>
      <c r="L23" s="485"/>
      <c r="M23" s="485"/>
      <c r="N23" s="485"/>
      <c r="O23" s="485"/>
      <c r="P23" s="485"/>
      <c r="Q23" s="597"/>
      <c r="R23" s="591">
        <v>817705</v>
      </c>
      <c r="S23" s="370"/>
      <c r="T23" s="370"/>
      <c r="U23" s="370"/>
      <c r="V23" s="370"/>
      <c r="W23" s="370"/>
      <c r="X23" s="370"/>
      <c r="Y23" s="592"/>
      <c r="Z23" s="593">
        <v>2.7</v>
      </c>
      <c r="AA23" s="593"/>
      <c r="AB23" s="593"/>
      <c r="AC23" s="593"/>
      <c r="AD23" s="594" t="s">
        <v>204</v>
      </c>
      <c r="AE23" s="594"/>
      <c r="AF23" s="594"/>
      <c r="AG23" s="594"/>
      <c r="AH23" s="594"/>
      <c r="AI23" s="594"/>
      <c r="AJ23" s="594"/>
      <c r="AK23" s="594"/>
      <c r="AL23" s="598" t="s">
        <v>204</v>
      </c>
      <c r="AM23" s="376"/>
      <c r="AN23" s="376"/>
      <c r="AO23" s="599"/>
      <c r="AP23" s="596" t="s">
        <v>119</v>
      </c>
      <c r="AQ23" s="607"/>
      <c r="AR23" s="607"/>
      <c r="AS23" s="607"/>
      <c r="AT23" s="607"/>
      <c r="AU23" s="607"/>
      <c r="AV23" s="607"/>
      <c r="AW23" s="607"/>
      <c r="AX23" s="607"/>
      <c r="AY23" s="607"/>
      <c r="AZ23" s="607"/>
      <c r="BA23" s="607"/>
      <c r="BB23" s="607"/>
      <c r="BC23" s="607"/>
      <c r="BD23" s="607"/>
      <c r="BE23" s="607"/>
      <c r="BF23" s="608"/>
      <c r="BG23" s="591" t="s">
        <v>204</v>
      </c>
      <c r="BH23" s="370"/>
      <c r="BI23" s="370"/>
      <c r="BJ23" s="370"/>
      <c r="BK23" s="370"/>
      <c r="BL23" s="370"/>
      <c r="BM23" s="370"/>
      <c r="BN23" s="592"/>
      <c r="BO23" s="593" t="s">
        <v>204</v>
      </c>
      <c r="BP23" s="593"/>
      <c r="BQ23" s="593"/>
      <c r="BR23" s="593"/>
      <c r="BS23" s="594" t="s">
        <v>204</v>
      </c>
      <c r="BT23" s="594"/>
      <c r="BU23" s="594"/>
      <c r="BV23" s="594"/>
      <c r="BW23" s="594"/>
      <c r="BX23" s="594"/>
      <c r="BY23" s="594"/>
      <c r="BZ23" s="594"/>
      <c r="CA23" s="594"/>
      <c r="CB23" s="595"/>
      <c r="CD23" s="364" t="s">
        <v>319</v>
      </c>
      <c r="CE23" s="365"/>
      <c r="CF23" s="365"/>
      <c r="CG23" s="365"/>
      <c r="CH23" s="365"/>
      <c r="CI23" s="365"/>
      <c r="CJ23" s="365"/>
      <c r="CK23" s="365"/>
      <c r="CL23" s="365"/>
      <c r="CM23" s="365"/>
      <c r="CN23" s="365"/>
      <c r="CO23" s="365"/>
      <c r="CP23" s="365"/>
      <c r="CQ23" s="407"/>
      <c r="CR23" s="364" t="s">
        <v>294</v>
      </c>
      <c r="CS23" s="365"/>
      <c r="CT23" s="365"/>
      <c r="CU23" s="365"/>
      <c r="CV23" s="365"/>
      <c r="CW23" s="365"/>
      <c r="CX23" s="365"/>
      <c r="CY23" s="407"/>
      <c r="CZ23" s="364" t="s">
        <v>376</v>
      </c>
      <c r="DA23" s="365"/>
      <c r="DB23" s="365"/>
      <c r="DC23" s="407"/>
      <c r="DD23" s="364" t="s">
        <v>306</v>
      </c>
      <c r="DE23" s="365"/>
      <c r="DF23" s="365"/>
      <c r="DG23" s="365"/>
      <c r="DH23" s="365"/>
      <c r="DI23" s="365"/>
      <c r="DJ23" s="365"/>
      <c r="DK23" s="407"/>
      <c r="DL23" s="618" t="s">
        <v>379</v>
      </c>
      <c r="DM23" s="619"/>
      <c r="DN23" s="619"/>
      <c r="DO23" s="619"/>
      <c r="DP23" s="619"/>
      <c r="DQ23" s="619"/>
      <c r="DR23" s="619"/>
      <c r="DS23" s="619"/>
      <c r="DT23" s="619"/>
      <c r="DU23" s="619"/>
      <c r="DV23" s="620"/>
      <c r="DW23" s="364" t="s">
        <v>17</v>
      </c>
      <c r="DX23" s="365"/>
      <c r="DY23" s="365"/>
      <c r="DZ23" s="365"/>
      <c r="EA23" s="365"/>
      <c r="EB23" s="365"/>
      <c r="EC23" s="407"/>
    </row>
    <row r="24" spans="2:133" ht="11.25" customHeight="1" x14ac:dyDescent="0.2">
      <c r="B24" s="596" t="s">
        <v>380</v>
      </c>
      <c r="C24" s="485"/>
      <c r="D24" s="485"/>
      <c r="E24" s="485"/>
      <c r="F24" s="485"/>
      <c r="G24" s="485"/>
      <c r="H24" s="485"/>
      <c r="I24" s="485"/>
      <c r="J24" s="485"/>
      <c r="K24" s="485"/>
      <c r="L24" s="485"/>
      <c r="M24" s="485"/>
      <c r="N24" s="485"/>
      <c r="O24" s="485"/>
      <c r="P24" s="485"/>
      <c r="Q24" s="597"/>
      <c r="R24" s="591" t="s">
        <v>204</v>
      </c>
      <c r="S24" s="370"/>
      <c r="T24" s="370"/>
      <c r="U24" s="370"/>
      <c r="V24" s="370"/>
      <c r="W24" s="370"/>
      <c r="X24" s="370"/>
      <c r="Y24" s="592"/>
      <c r="Z24" s="593" t="s">
        <v>204</v>
      </c>
      <c r="AA24" s="593"/>
      <c r="AB24" s="593"/>
      <c r="AC24" s="593"/>
      <c r="AD24" s="594" t="s">
        <v>204</v>
      </c>
      <c r="AE24" s="594"/>
      <c r="AF24" s="594"/>
      <c r="AG24" s="594"/>
      <c r="AH24" s="594"/>
      <c r="AI24" s="594"/>
      <c r="AJ24" s="594"/>
      <c r="AK24" s="594"/>
      <c r="AL24" s="598" t="s">
        <v>204</v>
      </c>
      <c r="AM24" s="376"/>
      <c r="AN24" s="376"/>
      <c r="AO24" s="599"/>
      <c r="AP24" s="596" t="s">
        <v>381</v>
      </c>
      <c r="AQ24" s="607"/>
      <c r="AR24" s="607"/>
      <c r="AS24" s="607"/>
      <c r="AT24" s="607"/>
      <c r="AU24" s="607"/>
      <c r="AV24" s="607"/>
      <c r="AW24" s="607"/>
      <c r="AX24" s="607"/>
      <c r="AY24" s="607"/>
      <c r="AZ24" s="607"/>
      <c r="BA24" s="607"/>
      <c r="BB24" s="607"/>
      <c r="BC24" s="607"/>
      <c r="BD24" s="607"/>
      <c r="BE24" s="607"/>
      <c r="BF24" s="608"/>
      <c r="BG24" s="591" t="s">
        <v>204</v>
      </c>
      <c r="BH24" s="370"/>
      <c r="BI24" s="370"/>
      <c r="BJ24" s="370"/>
      <c r="BK24" s="370"/>
      <c r="BL24" s="370"/>
      <c r="BM24" s="370"/>
      <c r="BN24" s="592"/>
      <c r="BO24" s="593" t="s">
        <v>204</v>
      </c>
      <c r="BP24" s="593"/>
      <c r="BQ24" s="593"/>
      <c r="BR24" s="593"/>
      <c r="BS24" s="594" t="s">
        <v>204</v>
      </c>
      <c r="BT24" s="594"/>
      <c r="BU24" s="594"/>
      <c r="BV24" s="594"/>
      <c r="BW24" s="594"/>
      <c r="BX24" s="594"/>
      <c r="BY24" s="594"/>
      <c r="BZ24" s="594"/>
      <c r="CA24" s="594"/>
      <c r="CB24" s="595"/>
      <c r="CD24" s="580" t="s">
        <v>382</v>
      </c>
      <c r="CE24" s="581"/>
      <c r="CF24" s="581"/>
      <c r="CG24" s="581"/>
      <c r="CH24" s="581"/>
      <c r="CI24" s="581"/>
      <c r="CJ24" s="581"/>
      <c r="CK24" s="581"/>
      <c r="CL24" s="581"/>
      <c r="CM24" s="581"/>
      <c r="CN24" s="581"/>
      <c r="CO24" s="581"/>
      <c r="CP24" s="581"/>
      <c r="CQ24" s="582"/>
      <c r="CR24" s="583">
        <v>10904010</v>
      </c>
      <c r="CS24" s="584"/>
      <c r="CT24" s="584"/>
      <c r="CU24" s="584"/>
      <c r="CV24" s="584"/>
      <c r="CW24" s="584"/>
      <c r="CX24" s="584"/>
      <c r="CY24" s="585"/>
      <c r="CZ24" s="588">
        <v>37</v>
      </c>
      <c r="DA24" s="589"/>
      <c r="DB24" s="589"/>
      <c r="DC24" s="600"/>
      <c r="DD24" s="621">
        <v>7015035</v>
      </c>
      <c r="DE24" s="584"/>
      <c r="DF24" s="584"/>
      <c r="DG24" s="584"/>
      <c r="DH24" s="584"/>
      <c r="DI24" s="584"/>
      <c r="DJ24" s="584"/>
      <c r="DK24" s="585"/>
      <c r="DL24" s="621">
        <v>6483015</v>
      </c>
      <c r="DM24" s="584"/>
      <c r="DN24" s="584"/>
      <c r="DO24" s="584"/>
      <c r="DP24" s="584"/>
      <c r="DQ24" s="584"/>
      <c r="DR24" s="584"/>
      <c r="DS24" s="584"/>
      <c r="DT24" s="584"/>
      <c r="DU24" s="584"/>
      <c r="DV24" s="585"/>
      <c r="DW24" s="588">
        <v>49.7</v>
      </c>
      <c r="DX24" s="589"/>
      <c r="DY24" s="589"/>
      <c r="DZ24" s="589"/>
      <c r="EA24" s="589"/>
      <c r="EB24" s="589"/>
      <c r="EC24" s="590"/>
    </row>
    <row r="25" spans="2:133" ht="11.25" customHeight="1" x14ac:dyDescent="0.2">
      <c r="B25" s="596" t="s">
        <v>58</v>
      </c>
      <c r="C25" s="485"/>
      <c r="D25" s="485"/>
      <c r="E25" s="485"/>
      <c r="F25" s="485"/>
      <c r="G25" s="485"/>
      <c r="H25" s="485"/>
      <c r="I25" s="485"/>
      <c r="J25" s="485"/>
      <c r="K25" s="485"/>
      <c r="L25" s="485"/>
      <c r="M25" s="485"/>
      <c r="N25" s="485"/>
      <c r="O25" s="485"/>
      <c r="P25" s="485"/>
      <c r="Q25" s="597"/>
      <c r="R25" s="591">
        <v>13651765</v>
      </c>
      <c r="S25" s="370"/>
      <c r="T25" s="370"/>
      <c r="U25" s="370"/>
      <c r="V25" s="370"/>
      <c r="W25" s="370"/>
      <c r="X25" s="370"/>
      <c r="Y25" s="592"/>
      <c r="Z25" s="593">
        <v>44.4</v>
      </c>
      <c r="AA25" s="593"/>
      <c r="AB25" s="593"/>
      <c r="AC25" s="593"/>
      <c r="AD25" s="594">
        <v>12834060</v>
      </c>
      <c r="AE25" s="594"/>
      <c r="AF25" s="594"/>
      <c r="AG25" s="594"/>
      <c r="AH25" s="594"/>
      <c r="AI25" s="594"/>
      <c r="AJ25" s="594"/>
      <c r="AK25" s="594"/>
      <c r="AL25" s="598">
        <v>99.4</v>
      </c>
      <c r="AM25" s="376"/>
      <c r="AN25" s="376"/>
      <c r="AO25" s="599"/>
      <c r="AP25" s="596" t="s">
        <v>277</v>
      </c>
      <c r="AQ25" s="607"/>
      <c r="AR25" s="607"/>
      <c r="AS25" s="607"/>
      <c r="AT25" s="607"/>
      <c r="AU25" s="607"/>
      <c r="AV25" s="607"/>
      <c r="AW25" s="607"/>
      <c r="AX25" s="607"/>
      <c r="AY25" s="607"/>
      <c r="AZ25" s="607"/>
      <c r="BA25" s="607"/>
      <c r="BB25" s="607"/>
      <c r="BC25" s="607"/>
      <c r="BD25" s="607"/>
      <c r="BE25" s="607"/>
      <c r="BF25" s="608"/>
      <c r="BG25" s="591" t="s">
        <v>204</v>
      </c>
      <c r="BH25" s="370"/>
      <c r="BI25" s="370"/>
      <c r="BJ25" s="370"/>
      <c r="BK25" s="370"/>
      <c r="BL25" s="370"/>
      <c r="BM25" s="370"/>
      <c r="BN25" s="592"/>
      <c r="BO25" s="593" t="s">
        <v>204</v>
      </c>
      <c r="BP25" s="593"/>
      <c r="BQ25" s="593"/>
      <c r="BR25" s="593"/>
      <c r="BS25" s="594" t="s">
        <v>204</v>
      </c>
      <c r="BT25" s="594"/>
      <c r="BU25" s="594"/>
      <c r="BV25" s="594"/>
      <c r="BW25" s="594"/>
      <c r="BX25" s="594"/>
      <c r="BY25" s="594"/>
      <c r="BZ25" s="594"/>
      <c r="CA25" s="594"/>
      <c r="CB25" s="595"/>
      <c r="CD25" s="596" t="s">
        <v>202</v>
      </c>
      <c r="CE25" s="485"/>
      <c r="CF25" s="485"/>
      <c r="CG25" s="485"/>
      <c r="CH25" s="485"/>
      <c r="CI25" s="485"/>
      <c r="CJ25" s="485"/>
      <c r="CK25" s="485"/>
      <c r="CL25" s="485"/>
      <c r="CM25" s="485"/>
      <c r="CN25" s="485"/>
      <c r="CO25" s="485"/>
      <c r="CP25" s="485"/>
      <c r="CQ25" s="597"/>
      <c r="CR25" s="591">
        <v>3009066</v>
      </c>
      <c r="CS25" s="622"/>
      <c r="CT25" s="622"/>
      <c r="CU25" s="622"/>
      <c r="CV25" s="622"/>
      <c r="CW25" s="622"/>
      <c r="CX25" s="622"/>
      <c r="CY25" s="623"/>
      <c r="CZ25" s="598">
        <v>10.199999999999999</v>
      </c>
      <c r="DA25" s="624"/>
      <c r="DB25" s="624"/>
      <c r="DC25" s="625"/>
      <c r="DD25" s="601">
        <v>2692201</v>
      </c>
      <c r="DE25" s="622"/>
      <c r="DF25" s="622"/>
      <c r="DG25" s="622"/>
      <c r="DH25" s="622"/>
      <c r="DI25" s="622"/>
      <c r="DJ25" s="622"/>
      <c r="DK25" s="623"/>
      <c r="DL25" s="601">
        <v>2639688</v>
      </c>
      <c r="DM25" s="622"/>
      <c r="DN25" s="622"/>
      <c r="DO25" s="622"/>
      <c r="DP25" s="622"/>
      <c r="DQ25" s="622"/>
      <c r="DR25" s="622"/>
      <c r="DS25" s="622"/>
      <c r="DT25" s="622"/>
      <c r="DU25" s="622"/>
      <c r="DV25" s="623"/>
      <c r="DW25" s="598">
        <v>20.2</v>
      </c>
      <c r="DX25" s="624"/>
      <c r="DY25" s="624"/>
      <c r="DZ25" s="624"/>
      <c r="EA25" s="624"/>
      <c r="EB25" s="624"/>
      <c r="EC25" s="626"/>
    </row>
    <row r="26" spans="2:133" ht="11.25" customHeight="1" x14ac:dyDescent="0.2">
      <c r="B26" s="596" t="s">
        <v>385</v>
      </c>
      <c r="C26" s="485"/>
      <c r="D26" s="485"/>
      <c r="E26" s="485"/>
      <c r="F26" s="485"/>
      <c r="G26" s="485"/>
      <c r="H26" s="485"/>
      <c r="I26" s="485"/>
      <c r="J26" s="485"/>
      <c r="K26" s="485"/>
      <c r="L26" s="485"/>
      <c r="M26" s="485"/>
      <c r="N26" s="485"/>
      <c r="O26" s="485"/>
      <c r="P26" s="485"/>
      <c r="Q26" s="597"/>
      <c r="R26" s="591">
        <v>3843</v>
      </c>
      <c r="S26" s="370"/>
      <c r="T26" s="370"/>
      <c r="U26" s="370"/>
      <c r="V26" s="370"/>
      <c r="W26" s="370"/>
      <c r="X26" s="370"/>
      <c r="Y26" s="592"/>
      <c r="Z26" s="593">
        <v>0</v>
      </c>
      <c r="AA26" s="593"/>
      <c r="AB26" s="593"/>
      <c r="AC26" s="593"/>
      <c r="AD26" s="594">
        <v>3843</v>
      </c>
      <c r="AE26" s="594"/>
      <c r="AF26" s="594"/>
      <c r="AG26" s="594"/>
      <c r="AH26" s="594"/>
      <c r="AI26" s="594"/>
      <c r="AJ26" s="594"/>
      <c r="AK26" s="594"/>
      <c r="AL26" s="598">
        <v>0</v>
      </c>
      <c r="AM26" s="376"/>
      <c r="AN26" s="376"/>
      <c r="AO26" s="599"/>
      <c r="AP26" s="596" t="s">
        <v>387</v>
      </c>
      <c r="AQ26" s="607"/>
      <c r="AR26" s="607"/>
      <c r="AS26" s="607"/>
      <c r="AT26" s="607"/>
      <c r="AU26" s="607"/>
      <c r="AV26" s="607"/>
      <c r="AW26" s="607"/>
      <c r="AX26" s="607"/>
      <c r="AY26" s="607"/>
      <c r="AZ26" s="607"/>
      <c r="BA26" s="607"/>
      <c r="BB26" s="607"/>
      <c r="BC26" s="607"/>
      <c r="BD26" s="607"/>
      <c r="BE26" s="607"/>
      <c r="BF26" s="608"/>
      <c r="BG26" s="591" t="s">
        <v>204</v>
      </c>
      <c r="BH26" s="370"/>
      <c r="BI26" s="370"/>
      <c r="BJ26" s="370"/>
      <c r="BK26" s="370"/>
      <c r="BL26" s="370"/>
      <c r="BM26" s="370"/>
      <c r="BN26" s="592"/>
      <c r="BO26" s="593" t="s">
        <v>204</v>
      </c>
      <c r="BP26" s="593"/>
      <c r="BQ26" s="593"/>
      <c r="BR26" s="593"/>
      <c r="BS26" s="594" t="s">
        <v>204</v>
      </c>
      <c r="BT26" s="594"/>
      <c r="BU26" s="594"/>
      <c r="BV26" s="594"/>
      <c r="BW26" s="594"/>
      <c r="BX26" s="594"/>
      <c r="BY26" s="594"/>
      <c r="BZ26" s="594"/>
      <c r="CA26" s="594"/>
      <c r="CB26" s="595"/>
      <c r="CD26" s="596" t="s">
        <v>126</v>
      </c>
      <c r="CE26" s="485"/>
      <c r="CF26" s="485"/>
      <c r="CG26" s="485"/>
      <c r="CH26" s="485"/>
      <c r="CI26" s="485"/>
      <c r="CJ26" s="485"/>
      <c r="CK26" s="485"/>
      <c r="CL26" s="485"/>
      <c r="CM26" s="485"/>
      <c r="CN26" s="485"/>
      <c r="CO26" s="485"/>
      <c r="CP26" s="485"/>
      <c r="CQ26" s="597"/>
      <c r="CR26" s="591">
        <v>1714740</v>
      </c>
      <c r="CS26" s="370"/>
      <c r="CT26" s="370"/>
      <c r="CU26" s="370"/>
      <c r="CV26" s="370"/>
      <c r="CW26" s="370"/>
      <c r="CX26" s="370"/>
      <c r="CY26" s="592"/>
      <c r="CZ26" s="598">
        <v>5.8</v>
      </c>
      <c r="DA26" s="624"/>
      <c r="DB26" s="624"/>
      <c r="DC26" s="625"/>
      <c r="DD26" s="601">
        <v>1542013</v>
      </c>
      <c r="DE26" s="370"/>
      <c r="DF26" s="370"/>
      <c r="DG26" s="370"/>
      <c r="DH26" s="370"/>
      <c r="DI26" s="370"/>
      <c r="DJ26" s="370"/>
      <c r="DK26" s="592"/>
      <c r="DL26" s="601" t="s">
        <v>204</v>
      </c>
      <c r="DM26" s="370"/>
      <c r="DN26" s="370"/>
      <c r="DO26" s="370"/>
      <c r="DP26" s="370"/>
      <c r="DQ26" s="370"/>
      <c r="DR26" s="370"/>
      <c r="DS26" s="370"/>
      <c r="DT26" s="370"/>
      <c r="DU26" s="370"/>
      <c r="DV26" s="592"/>
      <c r="DW26" s="598" t="s">
        <v>204</v>
      </c>
      <c r="DX26" s="624"/>
      <c r="DY26" s="624"/>
      <c r="DZ26" s="624"/>
      <c r="EA26" s="624"/>
      <c r="EB26" s="624"/>
      <c r="EC26" s="626"/>
    </row>
    <row r="27" spans="2:133" ht="11.25" customHeight="1" x14ac:dyDescent="0.2">
      <c r="B27" s="596" t="s">
        <v>157</v>
      </c>
      <c r="C27" s="485"/>
      <c r="D27" s="485"/>
      <c r="E27" s="485"/>
      <c r="F27" s="485"/>
      <c r="G27" s="485"/>
      <c r="H27" s="485"/>
      <c r="I27" s="485"/>
      <c r="J27" s="485"/>
      <c r="K27" s="485"/>
      <c r="L27" s="485"/>
      <c r="M27" s="485"/>
      <c r="N27" s="485"/>
      <c r="O27" s="485"/>
      <c r="P27" s="485"/>
      <c r="Q27" s="597"/>
      <c r="R27" s="591">
        <v>107971</v>
      </c>
      <c r="S27" s="370"/>
      <c r="T27" s="370"/>
      <c r="U27" s="370"/>
      <c r="V27" s="370"/>
      <c r="W27" s="370"/>
      <c r="X27" s="370"/>
      <c r="Y27" s="592"/>
      <c r="Z27" s="593">
        <v>0.4</v>
      </c>
      <c r="AA27" s="593"/>
      <c r="AB27" s="593"/>
      <c r="AC27" s="593"/>
      <c r="AD27" s="594">
        <v>37</v>
      </c>
      <c r="AE27" s="594"/>
      <c r="AF27" s="594"/>
      <c r="AG27" s="594"/>
      <c r="AH27" s="594"/>
      <c r="AI27" s="594"/>
      <c r="AJ27" s="594"/>
      <c r="AK27" s="594"/>
      <c r="AL27" s="598">
        <v>0</v>
      </c>
      <c r="AM27" s="376"/>
      <c r="AN27" s="376"/>
      <c r="AO27" s="599"/>
      <c r="AP27" s="596" t="s">
        <v>389</v>
      </c>
      <c r="AQ27" s="485"/>
      <c r="AR27" s="485"/>
      <c r="AS27" s="485"/>
      <c r="AT27" s="485"/>
      <c r="AU27" s="485"/>
      <c r="AV27" s="485"/>
      <c r="AW27" s="485"/>
      <c r="AX27" s="485"/>
      <c r="AY27" s="485"/>
      <c r="AZ27" s="485"/>
      <c r="BA27" s="485"/>
      <c r="BB27" s="485"/>
      <c r="BC27" s="485"/>
      <c r="BD27" s="485"/>
      <c r="BE27" s="485"/>
      <c r="BF27" s="597"/>
      <c r="BG27" s="591">
        <v>3375929</v>
      </c>
      <c r="BH27" s="370"/>
      <c r="BI27" s="370"/>
      <c r="BJ27" s="370"/>
      <c r="BK27" s="370"/>
      <c r="BL27" s="370"/>
      <c r="BM27" s="370"/>
      <c r="BN27" s="592"/>
      <c r="BO27" s="593">
        <v>100</v>
      </c>
      <c r="BP27" s="593"/>
      <c r="BQ27" s="593"/>
      <c r="BR27" s="593"/>
      <c r="BS27" s="594" t="s">
        <v>204</v>
      </c>
      <c r="BT27" s="594"/>
      <c r="BU27" s="594"/>
      <c r="BV27" s="594"/>
      <c r="BW27" s="594"/>
      <c r="BX27" s="594"/>
      <c r="BY27" s="594"/>
      <c r="BZ27" s="594"/>
      <c r="CA27" s="594"/>
      <c r="CB27" s="595"/>
      <c r="CD27" s="596" t="s">
        <v>226</v>
      </c>
      <c r="CE27" s="485"/>
      <c r="CF27" s="485"/>
      <c r="CG27" s="485"/>
      <c r="CH27" s="485"/>
      <c r="CI27" s="485"/>
      <c r="CJ27" s="485"/>
      <c r="CK27" s="485"/>
      <c r="CL27" s="485"/>
      <c r="CM27" s="485"/>
      <c r="CN27" s="485"/>
      <c r="CO27" s="485"/>
      <c r="CP27" s="485"/>
      <c r="CQ27" s="597"/>
      <c r="CR27" s="591">
        <v>4719241</v>
      </c>
      <c r="CS27" s="622"/>
      <c r="CT27" s="622"/>
      <c r="CU27" s="622"/>
      <c r="CV27" s="622"/>
      <c r="CW27" s="622"/>
      <c r="CX27" s="622"/>
      <c r="CY27" s="623"/>
      <c r="CZ27" s="598">
        <v>16</v>
      </c>
      <c r="DA27" s="624"/>
      <c r="DB27" s="624"/>
      <c r="DC27" s="625"/>
      <c r="DD27" s="601">
        <v>1167310</v>
      </c>
      <c r="DE27" s="622"/>
      <c r="DF27" s="622"/>
      <c r="DG27" s="622"/>
      <c r="DH27" s="622"/>
      <c r="DI27" s="622"/>
      <c r="DJ27" s="622"/>
      <c r="DK27" s="623"/>
      <c r="DL27" s="601">
        <v>1049371</v>
      </c>
      <c r="DM27" s="622"/>
      <c r="DN27" s="622"/>
      <c r="DO27" s="622"/>
      <c r="DP27" s="622"/>
      <c r="DQ27" s="622"/>
      <c r="DR27" s="622"/>
      <c r="DS27" s="622"/>
      <c r="DT27" s="622"/>
      <c r="DU27" s="622"/>
      <c r="DV27" s="623"/>
      <c r="DW27" s="598">
        <v>8</v>
      </c>
      <c r="DX27" s="624"/>
      <c r="DY27" s="624"/>
      <c r="DZ27" s="624"/>
      <c r="EA27" s="624"/>
      <c r="EB27" s="624"/>
      <c r="EC27" s="626"/>
    </row>
    <row r="28" spans="2:133" ht="11.25" customHeight="1" x14ac:dyDescent="0.2">
      <c r="B28" s="596" t="s">
        <v>318</v>
      </c>
      <c r="C28" s="485"/>
      <c r="D28" s="485"/>
      <c r="E28" s="485"/>
      <c r="F28" s="485"/>
      <c r="G28" s="485"/>
      <c r="H28" s="485"/>
      <c r="I28" s="485"/>
      <c r="J28" s="485"/>
      <c r="K28" s="485"/>
      <c r="L28" s="485"/>
      <c r="M28" s="485"/>
      <c r="N28" s="485"/>
      <c r="O28" s="485"/>
      <c r="P28" s="485"/>
      <c r="Q28" s="597"/>
      <c r="R28" s="591">
        <v>228337</v>
      </c>
      <c r="S28" s="370"/>
      <c r="T28" s="370"/>
      <c r="U28" s="370"/>
      <c r="V28" s="370"/>
      <c r="W28" s="370"/>
      <c r="X28" s="370"/>
      <c r="Y28" s="592"/>
      <c r="Z28" s="593">
        <v>0.7</v>
      </c>
      <c r="AA28" s="593"/>
      <c r="AB28" s="593"/>
      <c r="AC28" s="593"/>
      <c r="AD28" s="594">
        <v>16470</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383</v>
      </c>
      <c r="CE28" s="485"/>
      <c r="CF28" s="485"/>
      <c r="CG28" s="485"/>
      <c r="CH28" s="485"/>
      <c r="CI28" s="485"/>
      <c r="CJ28" s="485"/>
      <c r="CK28" s="485"/>
      <c r="CL28" s="485"/>
      <c r="CM28" s="485"/>
      <c r="CN28" s="485"/>
      <c r="CO28" s="485"/>
      <c r="CP28" s="485"/>
      <c r="CQ28" s="597"/>
      <c r="CR28" s="591">
        <v>3175703</v>
      </c>
      <c r="CS28" s="370"/>
      <c r="CT28" s="370"/>
      <c r="CU28" s="370"/>
      <c r="CV28" s="370"/>
      <c r="CW28" s="370"/>
      <c r="CX28" s="370"/>
      <c r="CY28" s="592"/>
      <c r="CZ28" s="598">
        <v>10.8</v>
      </c>
      <c r="DA28" s="624"/>
      <c r="DB28" s="624"/>
      <c r="DC28" s="625"/>
      <c r="DD28" s="601">
        <v>3155524</v>
      </c>
      <c r="DE28" s="370"/>
      <c r="DF28" s="370"/>
      <c r="DG28" s="370"/>
      <c r="DH28" s="370"/>
      <c r="DI28" s="370"/>
      <c r="DJ28" s="370"/>
      <c r="DK28" s="592"/>
      <c r="DL28" s="601">
        <v>2793956</v>
      </c>
      <c r="DM28" s="370"/>
      <c r="DN28" s="370"/>
      <c r="DO28" s="370"/>
      <c r="DP28" s="370"/>
      <c r="DQ28" s="370"/>
      <c r="DR28" s="370"/>
      <c r="DS28" s="370"/>
      <c r="DT28" s="370"/>
      <c r="DU28" s="370"/>
      <c r="DV28" s="592"/>
      <c r="DW28" s="598">
        <v>21.4</v>
      </c>
      <c r="DX28" s="624"/>
      <c r="DY28" s="624"/>
      <c r="DZ28" s="624"/>
      <c r="EA28" s="624"/>
      <c r="EB28" s="624"/>
      <c r="EC28" s="626"/>
    </row>
    <row r="29" spans="2:133" ht="11.25" customHeight="1" x14ac:dyDescent="0.2">
      <c r="B29" s="596" t="s">
        <v>20</v>
      </c>
      <c r="C29" s="485"/>
      <c r="D29" s="485"/>
      <c r="E29" s="485"/>
      <c r="F29" s="485"/>
      <c r="G29" s="485"/>
      <c r="H29" s="485"/>
      <c r="I29" s="485"/>
      <c r="J29" s="485"/>
      <c r="K29" s="485"/>
      <c r="L29" s="485"/>
      <c r="M29" s="485"/>
      <c r="N29" s="485"/>
      <c r="O29" s="485"/>
      <c r="P29" s="485"/>
      <c r="Q29" s="597"/>
      <c r="R29" s="591">
        <v>42687</v>
      </c>
      <c r="S29" s="370"/>
      <c r="T29" s="370"/>
      <c r="U29" s="370"/>
      <c r="V29" s="370"/>
      <c r="W29" s="370"/>
      <c r="X29" s="370"/>
      <c r="Y29" s="592"/>
      <c r="Z29" s="593">
        <v>0.1</v>
      </c>
      <c r="AA29" s="593"/>
      <c r="AB29" s="593"/>
      <c r="AC29" s="593"/>
      <c r="AD29" s="594" t="s">
        <v>204</v>
      </c>
      <c r="AE29" s="594"/>
      <c r="AF29" s="594"/>
      <c r="AG29" s="594"/>
      <c r="AH29" s="594"/>
      <c r="AI29" s="594"/>
      <c r="AJ29" s="594"/>
      <c r="AK29" s="594"/>
      <c r="AL29" s="598" t="s">
        <v>204</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176</v>
      </c>
      <c r="CE29" s="564"/>
      <c r="CF29" s="596" t="s">
        <v>26</v>
      </c>
      <c r="CG29" s="485"/>
      <c r="CH29" s="485"/>
      <c r="CI29" s="485"/>
      <c r="CJ29" s="485"/>
      <c r="CK29" s="485"/>
      <c r="CL29" s="485"/>
      <c r="CM29" s="485"/>
      <c r="CN29" s="485"/>
      <c r="CO29" s="485"/>
      <c r="CP29" s="485"/>
      <c r="CQ29" s="597"/>
      <c r="CR29" s="591">
        <v>3175703</v>
      </c>
      <c r="CS29" s="622"/>
      <c r="CT29" s="622"/>
      <c r="CU29" s="622"/>
      <c r="CV29" s="622"/>
      <c r="CW29" s="622"/>
      <c r="CX29" s="622"/>
      <c r="CY29" s="623"/>
      <c r="CZ29" s="598">
        <v>10.8</v>
      </c>
      <c r="DA29" s="624"/>
      <c r="DB29" s="624"/>
      <c r="DC29" s="625"/>
      <c r="DD29" s="601">
        <v>3155524</v>
      </c>
      <c r="DE29" s="622"/>
      <c r="DF29" s="622"/>
      <c r="DG29" s="622"/>
      <c r="DH29" s="622"/>
      <c r="DI29" s="622"/>
      <c r="DJ29" s="622"/>
      <c r="DK29" s="623"/>
      <c r="DL29" s="601">
        <v>2793956</v>
      </c>
      <c r="DM29" s="622"/>
      <c r="DN29" s="622"/>
      <c r="DO29" s="622"/>
      <c r="DP29" s="622"/>
      <c r="DQ29" s="622"/>
      <c r="DR29" s="622"/>
      <c r="DS29" s="622"/>
      <c r="DT29" s="622"/>
      <c r="DU29" s="622"/>
      <c r="DV29" s="623"/>
      <c r="DW29" s="598">
        <v>21.4</v>
      </c>
      <c r="DX29" s="624"/>
      <c r="DY29" s="624"/>
      <c r="DZ29" s="624"/>
      <c r="EA29" s="624"/>
      <c r="EB29" s="624"/>
      <c r="EC29" s="626"/>
    </row>
    <row r="30" spans="2:133" ht="11.25" customHeight="1" x14ac:dyDescent="0.2">
      <c r="B30" s="596" t="s">
        <v>347</v>
      </c>
      <c r="C30" s="485"/>
      <c r="D30" s="485"/>
      <c r="E30" s="485"/>
      <c r="F30" s="485"/>
      <c r="G30" s="485"/>
      <c r="H30" s="485"/>
      <c r="I30" s="485"/>
      <c r="J30" s="485"/>
      <c r="K30" s="485"/>
      <c r="L30" s="485"/>
      <c r="M30" s="485"/>
      <c r="N30" s="485"/>
      <c r="O30" s="485"/>
      <c r="P30" s="485"/>
      <c r="Q30" s="597"/>
      <c r="R30" s="591">
        <v>5015696</v>
      </c>
      <c r="S30" s="370"/>
      <c r="T30" s="370"/>
      <c r="U30" s="370"/>
      <c r="V30" s="370"/>
      <c r="W30" s="370"/>
      <c r="X30" s="370"/>
      <c r="Y30" s="592"/>
      <c r="Z30" s="593">
        <v>16.3</v>
      </c>
      <c r="AA30" s="593"/>
      <c r="AB30" s="593"/>
      <c r="AC30" s="593"/>
      <c r="AD30" s="594" t="s">
        <v>204</v>
      </c>
      <c r="AE30" s="594"/>
      <c r="AF30" s="594"/>
      <c r="AG30" s="594"/>
      <c r="AH30" s="594"/>
      <c r="AI30" s="594"/>
      <c r="AJ30" s="594"/>
      <c r="AK30" s="594"/>
      <c r="AL30" s="598" t="s">
        <v>204</v>
      </c>
      <c r="AM30" s="376"/>
      <c r="AN30" s="376"/>
      <c r="AO30" s="599"/>
      <c r="AP30" s="364" t="s">
        <v>319</v>
      </c>
      <c r="AQ30" s="365"/>
      <c r="AR30" s="365"/>
      <c r="AS30" s="365"/>
      <c r="AT30" s="365"/>
      <c r="AU30" s="365"/>
      <c r="AV30" s="365"/>
      <c r="AW30" s="365"/>
      <c r="AX30" s="365"/>
      <c r="AY30" s="365"/>
      <c r="AZ30" s="365"/>
      <c r="BA30" s="365"/>
      <c r="BB30" s="365"/>
      <c r="BC30" s="365"/>
      <c r="BD30" s="365"/>
      <c r="BE30" s="365"/>
      <c r="BF30" s="407"/>
      <c r="BG30" s="364" t="s">
        <v>391</v>
      </c>
      <c r="BH30" s="627"/>
      <c r="BI30" s="627"/>
      <c r="BJ30" s="627"/>
      <c r="BK30" s="627"/>
      <c r="BL30" s="627"/>
      <c r="BM30" s="627"/>
      <c r="BN30" s="627"/>
      <c r="BO30" s="627"/>
      <c r="BP30" s="627"/>
      <c r="BQ30" s="628"/>
      <c r="BR30" s="364" t="s">
        <v>392</v>
      </c>
      <c r="BS30" s="627"/>
      <c r="BT30" s="627"/>
      <c r="BU30" s="627"/>
      <c r="BV30" s="627"/>
      <c r="BW30" s="627"/>
      <c r="BX30" s="627"/>
      <c r="BY30" s="627"/>
      <c r="BZ30" s="627"/>
      <c r="CA30" s="627"/>
      <c r="CB30" s="628"/>
      <c r="CD30" s="572"/>
      <c r="CE30" s="567"/>
      <c r="CF30" s="596" t="s">
        <v>393</v>
      </c>
      <c r="CG30" s="485"/>
      <c r="CH30" s="485"/>
      <c r="CI30" s="485"/>
      <c r="CJ30" s="485"/>
      <c r="CK30" s="485"/>
      <c r="CL30" s="485"/>
      <c r="CM30" s="485"/>
      <c r="CN30" s="485"/>
      <c r="CO30" s="485"/>
      <c r="CP30" s="485"/>
      <c r="CQ30" s="597"/>
      <c r="CR30" s="591">
        <v>3106433</v>
      </c>
      <c r="CS30" s="370"/>
      <c r="CT30" s="370"/>
      <c r="CU30" s="370"/>
      <c r="CV30" s="370"/>
      <c r="CW30" s="370"/>
      <c r="CX30" s="370"/>
      <c r="CY30" s="592"/>
      <c r="CZ30" s="598">
        <v>10.6</v>
      </c>
      <c r="DA30" s="624"/>
      <c r="DB30" s="624"/>
      <c r="DC30" s="625"/>
      <c r="DD30" s="601">
        <v>3086254</v>
      </c>
      <c r="DE30" s="370"/>
      <c r="DF30" s="370"/>
      <c r="DG30" s="370"/>
      <c r="DH30" s="370"/>
      <c r="DI30" s="370"/>
      <c r="DJ30" s="370"/>
      <c r="DK30" s="592"/>
      <c r="DL30" s="601">
        <v>2724686</v>
      </c>
      <c r="DM30" s="370"/>
      <c r="DN30" s="370"/>
      <c r="DO30" s="370"/>
      <c r="DP30" s="370"/>
      <c r="DQ30" s="370"/>
      <c r="DR30" s="370"/>
      <c r="DS30" s="370"/>
      <c r="DT30" s="370"/>
      <c r="DU30" s="370"/>
      <c r="DV30" s="592"/>
      <c r="DW30" s="598">
        <v>20.9</v>
      </c>
      <c r="DX30" s="624"/>
      <c r="DY30" s="624"/>
      <c r="DZ30" s="624"/>
      <c r="EA30" s="624"/>
      <c r="EB30" s="624"/>
      <c r="EC30" s="626"/>
    </row>
    <row r="31" spans="2:133" ht="11.25" customHeight="1" x14ac:dyDescent="0.2">
      <c r="B31" s="604" t="s">
        <v>52</v>
      </c>
      <c r="C31" s="605"/>
      <c r="D31" s="605"/>
      <c r="E31" s="605"/>
      <c r="F31" s="605"/>
      <c r="G31" s="605"/>
      <c r="H31" s="605"/>
      <c r="I31" s="605"/>
      <c r="J31" s="605"/>
      <c r="K31" s="605"/>
      <c r="L31" s="605"/>
      <c r="M31" s="605"/>
      <c r="N31" s="605"/>
      <c r="O31" s="605"/>
      <c r="P31" s="605"/>
      <c r="Q31" s="606"/>
      <c r="R31" s="591">
        <v>3224</v>
      </c>
      <c r="S31" s="370"/>
      <c r="T31" s="370"/>
      <c r="U31" s="370"/>
      <c r="V31" s="370"/>
      <c r="W31" s="370"/>
      <c r="X31" s="370"/>
      <c r="Y31" s="592"/>
      <c r="Z31" s="593">
        <v>0</v>
      </c>
      <c r="AA31" s="593"/>
      <c r="AB31" s="593"/>
      <c r="AC31" s="593"/>
      <c r="AD31" s="594">
        <v>3224</v>
      </c>
      <c r="AE31" s="594"/>
      <c r="AF31" s="594"/>
      <c r="AG31" s="594"/>
      <c r="AH31" s="594"/>
      <c r="AI31" s="594"/>
      <c r="AJ31" s="594"/>
      <c r="AK31" s="594"/>
      <c r="AL31" s="598">
        <v>0</v>
      </c>
      <c r="AM31" s="376"/>
      <c r="AN31" s="376"/>
      <c r="AO31" s="599"/>
      <c r="AP31" s="545" t="s">
        <v>4</v>
      </c>
      <c r="AQ31" s="546"/>
      <c r="AR31" s="546"/>
      <c r="AS31" s="546"/>
      <c r="AT31" s="674" t="s">
        <v>394</v>
      </c>
      <c r="AU31" s="42"/>
      <c r="AV31" s="42"/>
      <c r="AW31" s="42"/>
      <c r="AX31" s="580" t="s">
        <v>278</v>
      </c>
      <c r="AY31" s="581"/>
      <c r="AZ31" s="581"/>
      <c r="BA31" s="581"/>
      <c r="BB31" s="581"/>
      <c r="BC31" s="581"/>
      <c r="BD31" s="581"/>
      <c r="BE31" s="581"/>
      <c r="BF31" s="582"/>
      <c r="BG31" s="629">
        <v>98.6</v>
      </c>
      <c r="BH31" s="630"/>
      <c r="BI31" s="630"/>
      <c r="BJ31" s="630"/>
      <c r="BK31" s="630"/>
      <c r="BL31" s="630"/>
      <c r="BM31" s="589">
        <v>95.7</v>
      </c>
      <c r="BN31" s="630"/>
      <c r="BO31" s="630"/>
      <c r="BP31" s="630"/>
      <c r="BQ31" s="631"/>
      <c r="BR31" s="629">
        <v>98.8</v>
      </c>
      <c r="BS31" s="630"/>
      <c r="BT31" s="630"/>
      <c r="BU31" s="630"/>
      <c r="BV31" s="630"/>
      <c r="BW31" s="630"/>
      <c r="BX31" s="589">
        <v>95.9</v>
      </c>
      <c r="BY31" s="630"/>
      <c r="BZ31" s="630"/>
      <c r="CA31" s="630"/>
      <c r="CB31" s="631"/>
      <c r="CD31" s="572"/>
      <c r="CE31" s="567"/>
      <c r="CF31" s="596" t="s">
        <v>320</v>
      </c>
      <c r="CG31" s="485"/>
      <c r="CH31" s="485"/>
      <c r="CI31" s="485"/>
      <c r="CJ31" s="485"/>
      <c r="CK31" s="485"/>
      <c r="CL31" s="485"/>
      <c r="CM31" s="485"/>
      <c r="CN31" s="485"/>
      <c r="CO31" s="485"/>
      <c r="CP31" s="485"/>
      <c r="CQ31" s="597"/>
      <c r="CR31" s="591">
        <v>69270</v>
      </c>
      <c r="CS31" s="622"/>
      <c r="CT31" s="622"/>
      <c r="CU31" s="622"/>
      <c r="CV31" s="622"/>
      <c r="CW31" s="622"/>
      <c r="CX31" s="622"/>
      <c r="CY31" s="623"/>
      <c r="CZ31" s="598">
        <v>0.2</v>
      </c>
      <c r="DA31" s="624"/>
      <c r="DB31" s="624"/>
      <c r="DC31" s="625"/>
      <c r="DD31" s="601">
        <v>69270</v>
      </c>
      <c r="DE31" s="622"/>
      <c r="DF31" s="622"/>
      <c r="DG31" s="622"/>
      <c r="DH31" s="622"/>
      <c r="DI31" s="622"/>
      <c r="DJ31" s="622"/>
      <c r="DK31" s="623"/>
      <c r="DL31" s="601">
        <v>69270</v>
      </c>
      <c r="DM31" s="622"/>
      <c r="DN31" s="622"/>
      <c r="DO31" s="622"/>
      <c r="DP31" s="622"/>
      <c r="DQ31" s="622"/>
      <c r="DR31" s="622"/>
      <c r="DS31" s="622"/>
      <c r="DT31" s="622"/>
      <c r="DU31" s="622"/>
      <c r="DV31" s="623"/>
      <c r="DW31" s="598">
        <v>0.5</v>
      </c>
      <c r="DX31" s="624"/>
      <c r="DY31" s="624"/>
      <c r="DZ31" s="624"/>
      <c r="EA31" s="624"/>
      <c r="EB31" s="624"/>
      <c r="EC31" s="626"/>
    </row>
    <row r="32" spans="2:133" ht="11.25" customHeight="1" x14ac:dyDescent="0.2">
      <c r="B32" s="596" t="s">
        <v>395</v>
      </c>
      <c r="C32" s="485"/>
      <c r="D32" s="485"/>
      <c r="E32" s="485"/>
      <c r="F32" s="485"/>
      <c r="G32" s="485"/>
      <c r="H32" s="485"/>
      <c r="I32" s="485"/>
      <c r="J32" s="485"/>
      <c r="K32" s="485"/>
      <c r="L32" s="485"/>
      <c r="M32" s="485"/>
      <c r="N32" s="485"/>
      <c r="O32" s="485"/>
      <c r="P32" s="485"/>
      <c r="Q32" s="597"/>
      <c r="R32" s="591">
        <v>1960247</v>
      </c>
      <c r="S32" s="370"/>
      <c r="T32" s="370"/>
      <c r="U32" s="370"/>
      <c r="V32" s="370"/>
      <c r="W32" s="370"/>
      <c r="X32" s="370"/>
      <c r="Y32" s="592"/>
      <c r="Z32" s="593">
        <v>6.4</v>
      </c>
      <c r="AA32" s="593"/>
      <c r="AB32" s="593"/>
      <c r="AC32" s="593"/>
      <c r="AD32" s="594" t="s">
        <v>204</v>
      </c>
      <c r="AE32" s="594"/>
      <c r="AF32" s="594"/>
      <c r="AG32" s="594"/>
      <c r="AH32" s="594"/>
      <c r="AI32" s="594"/>
      <c r="AJ32" s="594"/>
      <c r="AK32" s="594"/>
      <c r="AL32" s="598" t="s">
        <v>204</v>
      </c>
      <c r="AM32" s="376"/>
      <c r="AN32" s="376"/>
      <c r="AO32" s="599"/>
      <c r="AP32" s="673"/>
      <c r="AQ32" s="532"/>
      <c r="AR32" s="532"/>
      <c r="AS32" s="532"/>
      <c r="AT32" s="675"/>
      <c r="AU32" s="1" t="s">
        <v>251</v>
      </c>
      <c r="AX32" s="596" t="s">
        <v>295</v>
      </c>
      <c r="AY32" s="485"/>
      <c r="AZ32" s="485"/>
      <c r="BA32" s="485"/>
      <c r="BB32" s="485"/>
      <c r="BC32" s="485"/>
      <c r="BD32" s="485"/>
      <c r="BE32" s="485"/>
      <c r="BF32" s="597"/>
      <c r="BG32" s="632">
        <v>98.8</v>
      </c>
      <c r="BH32" s="622"/>
      <c r="BI32" s="622"/>
      <c r="BJ32" s="622"/>
      <c r="BK32" s="622"/>
      <c r="BL32" s="622"/>
      <c r="BM32" s="376">
        <v>96.9</v>
      </c>
      <c r="BN32" s="622"/>
      <c r="BO32" s="622"/>
      <c r="BP32" s="622"/>
      <c r="BQ32" s="633"/>
      <c r="BR32" s="632">
        <v>99</v>
      </c>
      <c r="BS32" s="622"/>
      <c r="BT32" s="622"/>
      <c r="BU32" s="622"/>
      <c r="BV32" s="622"/>
      <c r="BW32" s="622"/>
      <c r="BX32" s="376">
        <v>97</v>
      </c>
      <c r="BY32" s="622"/>
      <c r="BZ32" s="622"/>
      <c r="CA32" s="622"/>
      <c r="CB32" s="633"/>
      <c r="CD32" s="573"/>
      <c r="CE32" s="575"/>
      <c r="CF32" s="596" t="s">
        <v>396</v>
      </c>
      <c r="CG32" s="485"/>
      <c r="CH32" s="485"/>
      <c r="CI32" s="485"/>
      <c r="CJ32" s="485"/>
      <c r="CK32" s="485"/>
      <c r="CL32" s="485"/>
      <c r="CM32" s="485"/>
      <c r="CN32" s="485"/>
      <c r="CO32" s="485"/>
      <c r="CP32" s="485"/>
      <c r="CQ32" s="597"/>
      <c r="CR32" s="591" t="s">
        <v>204</v>
      </c>
      <c r="CS32" s="370"/>
      <c r="CT32" s="370"/>
      <c r="CU32" s="370"/>
      <c r="CV32" s="370"/>
      <c r="CW32" s="370"/>
      <c r="CX32" s="370"/>
      <c r="CY32" s="592"/>
      <c r="CZ32" s="598" t="s">
        <v>204</v>
      </c>
      <c r="DA32" s="624"/>
      <c r="DB32" s="624"/>
      <c r="DC32" s="625"/>
      <c r="DD32" s="601" t="s">
        <v>204</v>
      </c>
      <c r="DE32" s="370"/>
      <c r="DF32" s="370"/>
      <c r="DG32" s="370"/>
      <c r="DH32" s="370"/>
      <c r="DI32" s="370"/>
      <c r="DJ32" s="370"/>
      <c r="DK32" s="592"/>
      <c r="DL32" s="601" t="s">
        <v>204</v>
      </c>
      <c r="DM32" s="370"/>
      <c r="DN32" s="370"/>
      <c r="DO32" s="370"/>
      <c r="DP32" s="370"/>
      <c r="DQ32" s="370"/>
      <c r="DR32" s="370"/>
      <c r="DS32" s="370"/>
      <c r="DT32" s="370"/>
      <c r="DU32" s="370"/>
      <c r="DV32" s="592"/>
      <c r="DW32" s="598" t="s">
        <v>204</v>
      </c>
      <c r="DX32" s="624"/>
      <c r="DY32" s="624"/>
      <c r="DZ32" s="624"/>
      <c r="EA32" s="624"/>
      <c r="EB32" s="624"/>
      <c r="EC32" s="626"/>
    </row>
    <row r="33" spans="2:133" ht="11.25" customHeight="1" x14ac:dyDescent="0.2">
      <c r="B33" s="596" t="s">
        <v>238</v>
      </c>
      <c r="C33" s="485"/>
      <c r="D33" s="485"/>
      <c r="E33" s="485"/>
      <c r="F33" s="485"/>
      <c r="G33" s="485"/>
      <c r="H33" s="485"/>
      <c r="I33" s="485"/>
      <c r="J33" s="485"/>
      <c r="K33" s="485"/>
      <c r="L33" s="485"/>
      <c r="M33" s="485"/>
      <c r="N33" s="485"/>
      <c r="O33" s="485"/>
      <c r="P33" s="485"/>
      <c r="Q33" s="597"/>
      <c r="R33" s="591">
        <v>469633</v>
      </c>
      <c r="S33" s="370"/>
      <c r="T33" s="370"/>
      <c r="U33" s="370"/>
      <c r="V33" s="370"/>
      <c r="W33" s="370"/>
      <c r="X33" s="370"/>
      <c r="Y33" s="592"/>
      <c r="Z33" s="593">
        <v>1.5</v>
      </c>
      <c r="AA33" s="593"/>
      <c r="AB33" s="593"/>
      <c r="AC33" s="593"/>
      <c r="AD33" s="594">
        <v>57459</v>
      </c>
      <c r="AE33" s="594"/>
      <c r="AF33" s="594"/>
      <c r="AG33" s="594"/>
      <c r="AH33" s="594"/>
      <c r="AI33" s="594"/>
      <c r="AJ33" s="594"/>
      <c r="AK33" s="594"/>
      <c r="AL33" s="598">
        <v>0.4</v>
      </c>
      <c r="AM33" s="376"/>
      <c r="AN33" s="376"/>
      <c r="AO33" s="599"/>
      <c r="AP33" s="548"/>
      <c r="AQ33" s="549"/>
      <c r="AR33" s="549"/>
      <c r="AS33" s="549"/>
      <c r="AT33" s="676"/>
      <c r="AU33" s="43"/>
      <c r="AV33" s="43"/>
      <c r="AW33" s="43"/>
      <c r="AX33" s="609" t="s">
        <v>159</v>
      </c>
      <c r="AY33" s="610"/>
      <c r="AZ33" s="610"/>
      <c r="BA33" s="610"/>
      <c r="BB33" s="610"/>
      <c r="BC33" s="610"/>
      <c r="BD33" s="610"/>
      <c r="BE33" s="610"/>
      <c r="BF33" s="611"/>
      <c r="BG33" s="634">
        <v>98.8</v>
      </c>
      <c r="BH33" s="635"/>
      <c r="BI33" s="635"/>
      <c r="BJ33" s="635"/>
      <c r="BK33" s="635"/>
      <c r="BL33" s="635"/>
      <c r="BM33" s="636">
        <v>94.9</v>
      </c>
      <c r="BN33" s="635"/>
      <c r="BO33" s="635"/>
      <c r="BP33" s="635"/>
      <c r="BQ33" s="637"/>
      <c r="BR33" s="634">
        <v>98.7</v>
      </c>
      <c r="BS33" s="635"/>
      <c r="BT33" s="635"/>
      <c r="BU33" s="635"/>
      <c r="BV33" s="635"/>
      <c r="BW33" s="635"/>
      <c r="BX33" s="636">
        <v>94.9</v>
      </c>
      <c r="BY33" s="635"/>
      <c r="BZ33" s="635"/>
      <c r="CA33" s="635"/>
      <c r="CB33" s="637"/>
      <c r="CD33" s="596" t="s">
        <v>398</v>
      </c>
      <c r="CE33" s="485"/>
      <c r="CF33" s="485"/>
      <c r="CG33" s="485"/>
      <c r="CH33" s="485"/>
      <c r="CI33" s="485"/>
      <c r="CJ33" s="485"/>
      <c r="CK33" s="485"/>
      <c r="CL33" s="485"/>
      <c r="CM33" s="485"/>
      <c r="CN33" s="485"/>
      <c r="CO33" s="485"/>
      <c r="CP33" s="485"/>
      <c r="CQ33" s="597"/>
      <c r="CR33" s="591">
        <v>12248676</v>
      </c>
      <c r="CS33" s="622"/>
      <c r="CT33" s="622"/>
      <c r="CU33" s="622"/>
      <c r="CV33" s="622"/>
      <c r="CW33" s="622"/>
      <c r="CX33" s="622"/>
      <c r="CY33" s="623"/>
      <c r="CZ33" s="598">
        <v>41.6</v>
      </c>
      <c r="DA33" s="624"/>
      <c r="DB33" s="624"/>
      <c r="DC33" s="625"/>
      <c r="DD33" s="601">
        <v>7167063</v>
      </c>
      <c r="DE33" s="622"/>
      <c r="DF33" s="622"/>
      <c r="DG33" s="622"/>
      <c r="DH33" s="622"/>
      <c r="DI33" s="622"/>
      <c r="DJ33" s="622"/>
      <c r="DK33" s="623"/>
      <c r="DL33" s="601">
        <v>4645273</v>
      </c>
      <c r="DM33" s="622"/>
      <c r="DN33" s="622"/>
      <c r="DO33" s="622"/>
      <c r="DP33" s="622"/>
      <c r="DQ33" s="622"/>
      <c r="DR33" s="622"/>
      <c r="DS33" s="622"/>
      <c r="DT33" s="622"/>
      <c r="DU33" s="622"/>
      <c r="DV33" s="623"/>
      <c r="DW33" s="598">
        <v>35.6</v>
      </c>
      <c r="DX33" s="624"/>
      <c r="DY33" s="624"/>
      <c r="DZ33" s="624"/>
      <c r="EA33" s="624"/>
      <c r="EB33" s="624"/>
      <c r="EC33" s="626"/>
    </row>
    <row r="34" spans="2:133" ht="11.25" customHeight="1" x14ac:dyDescent="0.2">
      <c r="B34" s="596" t="s">
        <v>149</v>
      </c>
      <c r="C34" s="485"/>
      <c r="D34" s="485"/>
      <c r="E34" s="485"/>
      <c r="F34" s="485"/>
      <c r="G34" s="485"/>
      <c r="H34" s="485"/>
      <c r="I34" s="485"/>
      <c r="J34" s="485"/>
      <c r="K34" s="485"/>
      <c r="L34" s="485"/>
      <c r="M34" s="485"/>
      <c r="N34" s="485"/>
      <c r="O34" s="485"/>
      <c r="P34" s="485"/>
      <c r="Q34" s="597"/>
      <c r="R34" s="591">
        <v>1710128</v>
      </c>
      <c r="S34" s="370"/>
      <c r="T34" s="370"/>
      <c r="U34" s="370"/>
      <c r="V34" s="370"/>
      <c r="W34" s="370"/>
      <c r="X34" s="370"/>
      <c r="Y34" s="592"/>
      <c r="Z34" s="593">
        <v>5.6</v>
      </c>
      <c r="AA34" s="593"/>
      <c r="AB34" s="593"/>
      <c r="AC34" s="593"/>
      <c r="AD34" s="594" t="s">
        <v>204</v>
      </c>
      <c r="AE34" s="594"/>
      <c r="AF34" s="594"/>
      <c r="AG34" s="594"/>
      <c r="AH34" s="594"/>
      <c r="AI34" s="594"/>
      <c r="AJ34" s="594"/>
      <c r="AK34" s="594"/>
      <c r="AL34" s="598" t="s">
        <v>204</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401</v>
      </c>
      <c r="CE34" s="485"/>
      <c r="CF34" s="485"/>
      <c r="CG34" s="485"/>
      <c r="CH34" s="485"/>
      <c r="CI34" s="485"/>
      <c r="CJ34" s="485"/>
      <c r="CK34" s="485"/>
      <c r="CL34" s="485"/>
      <c r="CM34" s="485"/>
      <c r="CN34" s="485"/>
      <c r="CO34" s="485"/>
      <c r="CP34" s="485"/>
      <c r="CQ34" s="597"/>
      <c r="CR34" s="591">
        <v>3795772</v>
      </c>
      <c r="CS34" s="370"/>
      <c r="CT34" s="370"/>
      <c r="CU34" s="370"/>
      <c r="CV34" s="370"/>
      <c r="CW34" s="370"/>
      <c r="CX34" s="370"/>
      <c r="CY34" s="592"/>
      <c r="CZ34" s="598">
        <v>12.9</v>
      </c>
      <c r="DA34" s="624"/>
      <c r="DB34" s="624"/>
      <c r="DC34" s="625"/>
      <c r="DD34" s="601">
        <v>2236287</v>
      </c>
      <c r="DE34" s="370"/>
      <c r="DF34" s="370"/>
      <c r="DG34" s="370"/>
      <c r="DH34" s="370"/>
      <c r="DI34" s="370"/>
      <c r="DJ34" s="370"/>
      <c r="DK34" s="592"/>
      <c r="DL34" s="601">
        <v>1725842</v>
      </c>
      <c r="DM34" s="370"/>
      <c r="DN34" s="370"/>
      <c r="DO34" s="370"/>
      <c r="DP34" s="370"/>
      <c r="DQ34" s="370"/>
      <c r="DR34" s="370"/>
      <c r="DS34" s="370"/>
      <c r="DT34" s="370"/>
      <c r="DU34" s="370"/>
      <c r="DV34" s="592"/>
      <c r="DW34" s="598">
        <v>13.2</v>
      </c>
      <c r="DX34" s="624"/>
      <c r="DY34" s="624"/>
      <c r="DZ34" s="624"/>
      <c r="EA34" s="624"/>
      <c r="EB34" s="624"/>
      <c r="EC34" s="626"/>
    </row>
    <row r="35" spans="2:133" ht="11.25" customHeight="1" x14ac:dyDescent="0.2">
      <c r="B35" s="596" t="s">
        <v>403</v>
      </c>
      <c r="C35" s="485"/>
      <c r="D35" s="485"/>
      <c r="E35" s="485"/>
      <c r="F35" s="485"/>
      <c r="G35" s="485"/>
      <c r="H35" s="485"/>
      <c r="I35" s="485"/>
      <c r="J35" s="485"/>
      <c r="K35" s="485"/>
      <c r="L35" s="485"/>
      <c r="M35" s="485"/>
      <c r="N35" s="485"/>
      <c r="O35" s="485"/>
      <c r="P35" s="485"/>
      <c r="Q35" s="597"/>
      <c r="R35" s="591">
        <v>2514264</v>
      </c>
      <c r="S35" s="370"/>
      <c r="T35" s="370"/>
      <c r="U35" s="370"/>
      <c r="V35" s="370"/>
      <c r="W35" s="370"/>
      <c r="X35" s="370"/>
      <c r="Y35" s="592"/>
      <c r="Z35" s="593">
        <v>8.1999999999999993</v>
      </c>
      <c r="AA35" s="593"/>
      <c r="AB35" s="593"/>
      <c r="AC35" s="593"/>
      <c r="AD35" s="594" t="s">
        <v>204</v>
      </c>
      <c r="AE35" s="594"/>
      <c r="AF35" s="594"/>
      <c r="AG35" s="594"/>
      <c r="AH35" s="594"/>
      <c r="AI35" s="594"/>
      <c r="AJ35" s="594"/>
      <c r="AK35" s="594"/>
      <c r="AL35" s="598" t="s">
        <v>204</v>
      </c>
      <c r="AM35" s="376"/>
      <c r="AN35" s="376"/>
      <c r="AO35" s="599"/>
      <c r="AP35" s="16"/>
      <c r="AQ35" s="364" t="s">
        <v>404</v>
      </c>
      <c r="AR35" s="365"/>
      <c r="AS35" s="365"/>
      <c r="AT35" s="365"/>
      <c r="AU35" s="365"/>
      <c r="AV35" s="365"/>
      <c r="AW35" s="365"/>
      <c r="AX35" s="365"/>
      <c r="AY35" s="365"/>
      <c r="AZ35" s="365"/>
      <c r="BA35" s="365"/>
      <c r="BB35" s="365"/>
      <c r="BC35" s="365"/>
      <c r="BD35" s="365"/>
      <c r="BE35" s="365"/>
      <c r="BF35" s="407"/>
      <c r="BG35" s="364" t="s">
        <v>214</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406</v>
      </c>
      <c r="CE35" s="485"/>
      <c r="CF35" s="485"/>
      <c r="CG35" s="485"/>
      <c r="CH35" s="485"/>
      <c r="CI35" s="485"/>
      <c r="CJ35" s="485"/>
      <c r="CK35" s="485"/>
      <c r="CL35" s="485"/>
      <c r="CM35" s="485"/>
      <c r="CN35" s="485"/>
      <c r="CO35" s="485"/>
      <c r="CP35" s="485"/>
      <c r="CQ35" s="597"/>
      <c r="CR35" s="591">
        <v>313104</v>
      </c>
      <c r="CS35" s="622"/>
      <c r="CT35" s="622"/>
      <c r="CU35" s="622"/>
      <c r="CV35" s="622"/>
      <c r="CW35" s="622"/>
      <c r="CX35" s="622"/>
      <c r="CY35" s="623"/>
      <c r="CZ35" s="598">
        <v>1.1000000000000001</v>
      </c>
      <c r="DA35" s="624"/>
      <c r="DB35" s="624"/>
      <c r="DC35" s="625"/>
      <c r="DD35" s="601">
        <v>230729</v>
      </c>
      <c r="DE35" s="622"/>
      <c r="DF35" s="622"/>
      <c r="DG35" s="622"/>
      <c r="DH35" s="622"/>
      <c r="DI35" s="622"/>
      <c r="DJ35" s="622"/>
      <c r="DK35" s="623"/>
      <c r="DL35" s="601">
        <v>230134</v>
      </c>
      <c r="DM35" s="622"/>
      <c r="DN35" s="622"/>
      <c r="DO35" s="622"/>
      <c r="DP35" s="622"/>
      <c r="DQ35" s="622"/>
      <c r="DR35" s="622"/>
      <c r="DS35" s="622"/>
      <c r="DT35" s="622"/>
      <c r="DU35" s="622"/>
      <c r="DV35" s="623"/>
      <c r="DW35" s="598">
        <v>1.8</v>
      </c>
      <c r="DX35" s="624"/>
      <c r="DY35" s="624"/>
      <c r="DZ35" s="624"/>
      <c r="EA35" s="624"/>
      <c r="EB35" s="624"/>
      <c r="EC35" s="626"/>
    </row>
    <row r="36" spans="2:133" ht="11.25" customHeight="1" x14ac:dyDescent="0.2">
      <c r="B36" s="596" t="s">
        <v>296</v>
      </c>
      <c r="C36" s="485"/>
      <c r="D36" s="485"/>
      <c r="E36" s="485"/>
      <c r="F36" s="485"/>
      <c r="G36" s="485"/>
      <c r="H36" s="485"/>
      <c r="I36" s="485"/>
      <c r="J36" s="485"/>
      <c r="K36" s="485"/>
      <c r="L36" s="485"/>
      <c r="M36" s="485"/>
      <c r="N36" s="485"/>
      <c r="O36" s="485"/>
      <c r="P36" s="485"/>
      <c r="Q36" s="597"/>
      <c r="R36" s="591">
        <v>1070012</v>
      </c>
      <c r="S36" s="370"/>
      <c r="T36" s="370"/>
      <c r="U36" s="370"/>
      <c r="V36" s="370"/>
      <c r="W36" s="370"/>
      <c r="X36" s="370"/>
      <c r="Y36" s="592"/>
      <c r="Z36" s="593">
        <v>3.5</v>
      </c>
      <c r="AA36" s="593"/>
      <c r="AB36" s="593"/>
      <c r="AC36" s="593"/>
      <c r="AD36" s="594" t="s">
        <v>204</v>
      </c>
      <c r="AE36" s="594"/>
      <c r="AF36" s="594"/>
      <c r="AG36" s="594"/>
      <c r="AH36" s="594"/>
      <c r="AI36" s="594"/>
      <c r="AJ36" s="594"/>
      <c r="AK36" s="594"/>
      <c r="AL36" s="598" t="s">
        <v>204</v>
      </c>
      <c r="AM36" s="376"/>
      <c r="AN36" s="376"/>
      <c r="AO36" s="599"/>
      <c r="AP36" s="16"/>
      <c r="AQ36" s="638" t="s">
        <v>389</v>
      </c>
      <c r="AR36" s="639"/>
      <c r="AS36" s="639"/>
      <c r="AT36" s="639"/>
      <c r="AU36" s="639"/>
      <c r="AV36" s="639"/>
      <c r="AW36" s="639"/>
      <c r="AX36" s="639"/>
      <c r="AY36" s="640"/>
      <c r="AZ36" s="583">
        <v>2615576</v>
      </c>
      <c r="BA36" s="584"/>
      <c r="BB36" s="584"/>
      <c r="BC36" s="584"/>
      <c r="BD36" s="584"/>
      <c r="BE36" s="584"/>
      <c r="BF36" s="641"/>
      <c r="BG36" s="580" t="s">
        <v>408</v>
      </c>
      <c r="BH36" s="581"/>
      <c r="BI36" s="581"/>
      <c r="BJ36" s="581"/>
      <c r="BK36" s="581"/>
      <c r="BL36" s="581"/>
      <c r="BM36" s="581"/>
      <c r="BN36" s="581"/>
      <c r="BO36" s="581"/>
      <c r="BP36" s="581"/>
      <c r="BQ36" s="581"/>
      <c r="BR36" s="581"/>
      <c r="BS36" s="581"/>
      <c r="BT36" s="581"/>
      <c r="BU36" s="582"/>
      <c r="BV36" s="583">
        <v>219267</v>
      </c>
      <c r="BW36" s="584"/>
      <c r="BX36" s="584"/>
      <c r="BY36" s="584"/>
      <c r="BZ36" s="584"/>
      <c r="CA36" s="584"/>
      <c r="CB36" s="641"/>
      <c r="CD36" s="596" t="s">
        <v>30</v>
      </c>
      <c r="CE36" s="485"/>
      <c r="CF36" s="485"/>
      <c r="CG36" s="485"/>
      <c r="CH36" s="485"/>
      <c r="CI36" s="485"/>
      <c r="CJ36" s="485"/>
      <c r="CK36" s="485"/>
      <c r="CL36" s="485"/>
      <c r="CM36" s="485"/>
      <c r="CN36" s="485"/>
      <c r="CO36" s="485"/>
      <c r="CP36" s="485"/>
      <c r="CQ36" s="597"/>
      <c r="CR36" s="591">
        <v>3146554</v>
      </c>
      <c r="CS36" s="370"/>
      <c r="CT36" s="370"/>
      <c r="CU36" s="370"/>
      <c r="CV36" s="370"/>
      <c r="CW36" s="370"/>
      <c r="CX36" s="370"/>
      <c r="CY36" s="592"/>
      <c r="CZ36" s="598">
        <v>10.7</v>
      </c>
      <c r="DA36" s="624"/>
      <c r="DB36" s="624"/>
      <c r="DC36" s="625"/>
      <c r="DD36" s="601">
        <v>1835470</v>
      </c>
      <c r="DE36" s="370"/>
      <c r="DF36" s="370"/>
      <c r="DG36" s="370"/>
      <c r="DH36" s="370"/>
      <c r="DI36" s="370"/>
      <c r="DJ36" s="370"/>
      <c r="DK36" s="592"/>
      <c r="DL36" s="601">
        <v>1037881</v>
      </c>
      <c r="DM36" s="370"/>
      <c r="DN36" s="370"/>
      <c r="DO36" s="370"/>
      <c r="DP36" s="370"/>
      <c r="DQ36" s="370"/>
      <c r="DR36" s="370"/>
      <c r="DS36" s="370"/>
      <c r="DT36" s="370"/>
      <c r="DU36" s="370"/>
      <c r="DV36" s="592"/>
      <c r="DW36" s="598">
        <v>8</v>
      </c>
      <c r="DX36" s="624"/>
      <c r="DY36" s="624"/>
      <c r="DZ36" s="624"/>
      <c r="EA36" s="624"/>
      <c r="EB36" s="624"/>
      <c r="EC36" s="626"/>
    </row>
    <row r="37" spans="2:133" ht="11.25" customHeight="1" x14ac:dyDescent="0.2">
      <c r="B37" s="596" t="s">
        <v>399</v>
      </c>
      <c r="C37" s="485"/>
      <c r="D37" s="485"/>
      <c r="E37" s="485"/>
      <c r="F37" s="485"/>
      <c r="G37" s="485"/>
      <c r="H37" s="485"/>
      <c r="I37" s="485"/>
      <c r="J37" s="485"/>
      <c r="K37" s="485"/>
      <c r="L37" s="485"/>
      <c r="M37" s="485"/>
      <c r="N37" s="485"/>
      <c r="O37" s="485"/>
      <c r="P37" s="485"/>
      <c r="Q37" s="597"/>
      <c r="R37" s="591">
        <v>332303</v>
      </c>
      <c r="S37" s="370"/>
      <c r="T37" s="370"/>
      <c r="U37" s="370"/>
      <c r="V37" s="370"/>
      <c r="W37" s="370"/>
      <c r="X37" s="370"/>
      <c r="Y37" s="592"/>
      <c r="Z37" s="593">
        <v>1.1000000000000001</v>
      </c>
      <c r="AA37" s="593"/>
      <c r="AB37" s="593"/>
      <c r="AC37" s="593"/>
      <c r="AD37" s="594">
        <v>118</v>
      </c>
      <c r="AE37" s="594"/>
      <c r="AF37" s="594"/>
      <c r="AG37" s="594"/>
      <c r="AH37" s="594"/>
      <c r="AI37" s="594"/>
      <c r="AJ37" s="594"/>
      <c r="AK37" s="594"/>
      <c r="AL37" s="598">
        <v>0</v>
      </c>
      <c r="AM37" s="376"/>
      <c r="AN37" s="376"/>
      <c r="AO37" s="599"/>
      <c r="AQ37" s="642" t="s">
        <v>409</v>
      </c>
      <c r="AR37" s="373"/>
      <c r="AS37" s="373"/>
      <c r="AT37" s="373"/>
      <c r="AU37" s="373"/>
      <c r="AV37" s="373"/>
      <c r="AW37" s="373"/>
      <c r="AX37" s="373"/>
      <c r="AY37" s="643"/>
      <c r="AZ37" s="591">
        <v>149792</v>
      </c>
      <c r="BA37" s="370"/>
      <c r="BB37" s="370"/>
      <c r="BC37" s="370"/>
      <c r="BD37" s="622"/>
      <c r="BE37" s="622"/>
      <c r="BF37" s="633"/>
      <c r="BG37" s="596" t="s">
        <v>411</v>
      </c>
      <c r="BH37" s="485"/>
      <c r="BI37" s="485"/>
      <c r="BJ37" s="485"/>
      <c r="BK37" s="485"/>
      <c r="BL37" s="485"/>
      <c r="BM37" s="485"/>
      <c r="BN37" s="485"/>
      <c r="BO37" s="485"/>
      <c r="BP37" s="485"/>
      <c r="BQ37" s="485"/>
      <c r="BR37" s="485"/>
      <c r="BS37" s="485"/>
      <c r="BT37" s="485"/>
      <c r="BU37" s="597"/>
      <c r="BV37" s="591">
        <v>-17018</v>
      </c>
      <c r="BW37" s="370"/>
      <c r="BX37" s="370"/>
      <c r="BY37" s="370"/>
      <c r="BZ37" s="370"/>
      <c r="CA37" s="370"/>
      <c r="CB37" s="602"/>
      <c r="CD37" s="596" t="s">
        <v>161</v>
      </c>
      <c r="CE37" s="485"/>
      <c r="CF37" s="485"/>
      <c r="CG37" s="485"/>
      <c r="CH37" s="485"/>
      <c r="CI37" s="485"/>
      <c r="CJ37" s="485"/>
      <c r="CK37" s="485"/>
      <c r="CL37" s="485"/>
      <c r="CM37" s="485"/>
      <c r="CN37" s="485"/>
      <c r="CO37" s="485"/>
      <c r="CP37" s="485"/>
      <c r="CQ37" s="597"/>
      <c r="CR37" s="591">
        <v>532296</v>
      </c>
      <c r="CS37" s="622"/>
      <c r="CT37" s="622"/>
      <c r="CU37" s="622"/>
      <c r="CV37" s="622"/>
      <c r="CW37" s="622"/>
      <c r="CX37" s="622"/>
      <c r="CY37" s="623"/>
      <c r="CZ37" s="598">
        <v>1.8</v>
      </c>
      <c r="DA37" s="624"/>
      <c r="DB37" s="624"/>
      <c r="DC37" s="625"/>
      <c r="DD37" s="601">
        <v>532296</v>
      </c>
      <c r="DE37" s="622"/>
      <c r="DF37" s="622"/>
      <c r="DG37" s="622"/>
      <c r="DH37" s="622"/>
      <c r="DI37" s="622"/>
      <c r="DJ37" s="622"/>
      <c r="DK37" s="623"/>
      <c r="DL37" s="601">
        <v>532296</v>
      </c>
      <c r="DM37" s="622"/>
      <c r="DN37" s="622"/>
      <c r="DO37" s="622"/>
      <c r="DP37" s="622"/>
      <c r="DQ37" s="622"/>
      <c r="DR37" s="622"/>
      <c r="DS37" s="622"/>
      <c r="DT37" s="622"/>
      <c r="DU37" s="622"/>
      <c r="DV37" s="623"/>
      <c r="DW37" s="598">
        <v>4.0999999999999996</v>
      </c>
      <c r="DX37" s="624"/>
      <c r="DY37" s="624"/>
      <c r="DZ37" s="624"/>
      <c r="EA37" s="624"/>
      <c r="EB37" s="624"/>
      <c r="EC37" s="626"/>
    </row>
    <row r="38" spans="2:133" ht="11.25" customHeight="1" x14ac:dyDescent="0.2">
      <c r="B38" s="596" t="s">
        <v>413</v>
      </c>
      <c r="C38" s="485"/>
      <c r="D38" s="485"/>
      <c r="E38" s="485"/>
      <c r="F38" s="485"/>
      <c r="G38" s="485"/>
      <c r="H38" s="485"/>
      <c r="I38" s="485"/>
      <c r="J38" s="485"/>
      <c r="K38" s="485"/>
      <c r="L38" s="485"/>
      <c r="M38" s="485"/>
      <c r="N38" s="485"/>
      <c r="O38" s="485"/>
      <c r="P38" s="485"/>
      <c r="Q38" s="597"/>
      <c r="R38" s="591">
        <v>3614000</v>
      </c>
      <c r="S38" s="370"/>
      <c r="T38" s="370"/>
      <c r="U38" s="370"/>
      <c r="V38" s="370"/>
      <c r="W38" s="370"/>
      <c r="X38" s="370"/>
      <c r="Y38" s="592"/>
      <c r="Z38" s="593">
        <v>11.8</v>
      </c>
      <c r="AA38" s="593"/>
      <c r="AB38" s="593"/>
      <c r="AC38" s="593"/>
      <c r="AD38" s="594" t="s">
        <v>204</v>
      </c>
      <c r="AE38" s="594"/>
      <c r="AF38" s="594"/>
      <c r="AG38" s="594"/>
      <c r="AH38" s="594"/>
      <c r="AI38" s="594"/>
      <c r="AJ38" s="594"/>
      <c r="AK38" s="594"/>
      <c r="AL38" s="598" t="s">
        <v>204</v>
      </c>
      <c r="AM38" s="376"/>
      <c r="AN38" s="376"/>
      <c r="AO38" s="599"/>
      <c r="AQ38" s="642" t="s">
        <v>312</v>
      </c>
      <c r="AR38" s="373"/>
      <c r="AS38" s="373"/>
      <c r="AT38" s="373"/>
      <c r="AU38" s="373"/>
      <c r="AV38" s="373"/>
      <c r="AW38" s="373"/>
      <c r="AX38" s="373"/>
      <c r="AY38" s="643"/>
      <c r="AZ38" s="591">
        <v>67897</v>
      </c>
      <c r="BA38" s="370"/>
      <c r="BB38" s="370"/>
      <c r="BC38" s="370"/>
      <c r="BD38" s="622"/>
      <c r="BE38" s="622"/>
      <c r="BF38" s="633"/>
      <c r="BG38" s="596" t="s">
        <v>414</v>
      </c>
      <c r="BH38" s="485"/>
      <c r="BI38" s="485"/>
      <c r="BJ38" s="485"/>
      <c r="BK38" s="485"/>
      <c r="BL38" s="485"/>
      <c r="BM38" s="485"/>
      <c r="BN38" s="485"/>
      <c r="BO38" s="485"/>
      <c r="BP38" s="485"/>
      <c r="BQ38" s="485"/>
      <c r="BR38" s="485"/>
      <c r="BS38" s="485"/>
      <c r="BT38" s="485"/>
      <c r="BU38" s="597"/>
      <c r="BV38" s="591">
        <v>5879</v>
      </c>
      <c r="BW38" s="370"/>
      <c r="BX38" s="370"/>
      <c r="BY38" s="370"/>
      <c r="BZ38" s="370"/>
      <c r="CA38" s="370"/>
      <c r="CB38" s="602"/>
      <c r="CD38" s="596" t="s">
        <v>415</v>
      </c>
      <c r="CE38" s="485"/>
      <c r="CF38" s="485"/>
      <c r="CG38" s="485"/>
      <c r="CH38" s="485"/>
      <c r="CI38" s="485"/>
      <c r="CJ38" s="485"/>
      <c r="CK38" s="485"/>
      <c r="CL38" s="485"/>
      <c r="CM38" s="485"/>
      <c r="CN38" s="485"/>
      <c r="CO38" s="485"/>
      <c r="CP38" s="485"/>
      <c r="CQ38" s="597"/>
      <c r="CR38" s="591">
        <v>2419344</v>
      </c>
      <c r="CS38" s="370"/>
      <c r="CT38" s="370"/>
      <c r="CU38" s="370"/>
      <c r="CV38" s="370"/>
      <c r="CW38" s="370"/>
      <c r="CX38" s="370"/>
      <c r="CY38" s="592"/>
      <c r="CZ38" s="598">
        <v>8.1999999999999993</v>
      </c>
      <c r="DA38" s="624"/>
      <c r="DB38" s="624"/>
      <c r="DC38" s="625"/>
      <c r="DD38" s="601">
        <v>1960686</v>
      </c>
      <c r="DE38" s="370"/>
      <c r="DF38" s="370"/>
      <c r="DG38" s="370"/>
      <c r="DH38" s="370"/>
      <c r="DI38" s="370"/>
      <c r="DJ38" s="370"/>
      <c r="DK38" s="592"/>
      <c r="DL38" s="601">
        <v>1651416</v>
      </c>
      <c r="DM38" s="370"/>
      <c r="DN38" s="370"/>
      <c r="DO38" s="370"/>
      <c r="DP38" s="370"/>
      <c r="DQ38" s="370"/>
      <c r="DR38" s="370"/>
      <c r="DS38" s="370"/>
      <c r="DT38" s="370"/>
      <c r="DU38" s="370"/>
      <c r="DV38" s="592"/>
      <c r="DW38" s="598">
        <v>12.7</v>
      </c>
      <c r="DX38" s="624"/>
      <c r="DY38" s="624"/>
      <c r="DZ38" s="624"/>
      <c r="EA38" s="624"/>
      <c r="EB38" s="624"/>
      <c r="EC38" s="626"/>
    </row>
    <row r="39" spans="2:133" ht="11.25" customHeight="1" x14ac:dyDescent="0.2">
      <c r="B39" s="596" t="s">
        <v>416</v>
      </c>
      <c r="C39" s="485"/>
      <c r="D39" s="485"/>
      <c r="E39" s="485"/>
      <c r="F39" s="485"/>
      <c r="G39" s="485"/>
      <c r="H39" s="485"/>
      <c r="I39" s="485"/>
      <c r="J39" s="485"/>
      <c r="K39" s="485"/>
      <c r="L39" s="485"/>
      <c r="M39" s="485"/>
      <c r="N39" s="485"/>
      <c r="O39" s="485"/>
      <c r="P39" s="485"/>
      <c r="Q39" s="597"/>
      <c r="R39" s="591" t="s">
        <v>204</v>
      </c>
      <c r="S39" s="370"/>
      <c r="T39" s="370"/>
      <c r="U39" s="370"/>
      <c r="V39" s="370"/>
      <c r="W39" s="370"/>
      <c r="X39" s="370"/>
      <c r="Y39" s="592"/>
      <c r="Z39" s="593" t="s">
        <v>204</v>
      </c>
      <c r="AA39" s="593"/>
      <c r="AB39" s="593"/>
      <c r="AC39" s="593"/>
      <c r="AD39" s="594" t="s">
        <v>204</v>
      </c>
      <c r="AE39" s="594"/>
      <c r="AF39" s="594"/>
      <c r="AG39" s="594"/>
      <c r="AH39" s="594"/>
      <c r="AI39" s="594"/>
      <c r="AJ39" s="594"/>
      <c r="AK39" s="594"/>
      <c r="AL39" s="598" t="s">
        <v>204</v>
      </c>
      <c r="AM39" s="376"/>
      <c r="AN39" s="376"/>
      <c r="AO39" s="599"/>
      <c r="AQ39" s="642" t="s">
        <v>417</v>
      </c>
      <c r="AR39" s="373"/>
      <c r="AS39" s="373"/>
      <c r="AT39" s="373"/>
      <c r="AU39" s="373"/>
      <c r="AV39" s="373"/>
      <c r="AW39" s="373"/>
      <c r="AX39" s="373"/>
      <c r="AY39" s="643"/>
      <c r="AZ39" s="591" t="s">
        <v>204</v>
      </c>
      <c r="BA39" s="370"/>
      <c r="BB39" s="370"/>
      <c r="BC39" s="370"/>
      <c r="BD39" s="622"/>
      <c r="BE39" s="622"/>
      <c r="BF39" s="633"/>
      <c r="BG39" s="596" t="s">
        <v>340</v>
      </c>
      <c r="BH39" s="485"/>
      <c r="BI39" s="485"/>
      <c r="BJ39" s="485"/>
      <c r="BK39" s="485"/>
      <c r="BL39" s="485"/>
      <c r="BM39" s="485"/>
      <c r="BN39" s="485"/>
      <c r="BO39" s="485"/>
      <c r="BP39" s="485"/>
      <c r="BQ39" s="485"/>
      <c r="BR39" s="485"/>
      <c r="BS39" s="485"/>
      <c r="BT39" s="485"/>
      <c r="BU39" s="597"/>
      <c r="BV39" s="591">
        <v>8936</v>
      </c>
      <c r="BW39" s="370"/>
      <c r="BX39" s="370"/>
      <c r="BY39" s="370"/>
      <c r="BZ39" s="370"/>
      <c r="CA39" s="370"/>
      <c r="CB39" s="602"/>
      <c r="CD39" s="596" t="s">
        <v>418</v>
      </c>
      <c r="CE39" s="485"/>
      <c r="CF39" s="485"/>
      <c r="CG39" s="485"/>
      <c r="CH39" s="485"/>
      <c r="CI39" s="485"/>
      <c r="CJ39" s="485"/>
      <c r="CK39" s="485"/>
      <c r="CL39" s="485"/>
      <c r="CM39" s="485"/>
      <c r="CN39" s="485"/>
      <c r="CO39" s="485"/>
      <c r="CP39" s="485"/>
      <c r="CQ39" s="597"/>
      <c r="CR39" s="591">
        <v>2570902</v>
      </c>
      <c r="CS39" s="622"/>
      <c r="CT39" s="622"/>
      <c r="CU39" s="622"/>
      <c r="CV39" s="622"/>
      <c r="CW39" s="622"/>
      <c r="CX39" s="622"/>
      <c r="CY39" s="623"/>
      <c r="CZ39" s="598">
        <v>8.6999999999999993</v>
      </c>
      <c r="DA39" s="624"/>
      <c r="DB39" s="624"/>
      <c r="DC39" s="625"/>
      <c r="DD39" s="601">
        <v>903891</v>
      </c>
      <c r="DE39" s="622"/>
      <c r="DF39" s="622"/>
      <c r="DG39" s="622"/>
      <c r="DH39" s="622"/>
      <c r="DI39" s="622"/>
      <c r="DJ39" s="622"/>
      <c r="DK39" s="623"/>
      <c r="DL39" s="601" t="s">
        <v>204</v>
      </c>
      <c r="DM39" s="622"/>
      <c r="DN39" s="622"/>
      <c r="DO39" s="622"/>
      <c r="DP39" s="622"/>
      <c r="DQ39" s="622"/>
      <c r="DR39" s="622"/>
      <c r="DS39" s="622"/>
      <c r="DT39" s="622"/>
      <c r="DU39" s="622"/>
      <c r="DV39" s="623"/>
      <c r="DW39" s="598" t="s">
        <v>204</v>
      </c>
      <c r="DX39" s="624"/>
      <c r="DY39" s="624"/>
      <c r="DZ39" s="624"/>
      <c r="EA39" s="624"/>
      <c r="EB39" s="624"/>
      <c r="EC39" s="626"/>
    </row>
    <row r="40" spans="2:133" ht="11.25" customHeight="1" x14ac:dyDescent="0.2">
      <c r="B40" s="596" t="s">
        <v>422</v>
      </c>
      <c r="C40" s="485"/>
      <c r="D40" s="485"/>
      <c r="E40" s="485"/>
      <c r="F40" s="485"/>
      <c r="G40" s="485"/>
      <c r="H40" s="485"/>
      <c r="I40" s="485"/>
      <c r="J40" s="485"/>
      <c r="K40" s="485"/>
      <c r="L40" s="485"/>
      <c r="M40" s="485"/>
      <c r="N40" s="485"/>
      <c r="O40" s="485"/>
      <c r="P40" s="485"/>
      <c r="Q40" s="597"/>
      <c r="R40" s="591">
        <v>133800</v>
      </c>
      <c r="S40" s="370"/>
      <c r="T40" s="370"/>
      <c r="U40" s="370"/>
      <c r="V40" s="370"/>
      <c r="W40" s="370"/>
      <c r="X40" s="370"/>
      <c r="Y40" s="592"/>
      <c r="Z40" s="593">
        <v>0.4</v>
      </c>
      <c r="AA40" s="593"/>
      <c r="AB40" s="593"/>
      <c r="AC40" s="593"/>
      <c r="AD40" s="594" t="s">
        <v>204</v>
      </c>
      <c r="AE40" s="594"/>
      <c r="AF40" s="594"/>
      <c r="AG40" s="594"/>
      <c r="AH40" s="594"/>
      <c r="AI40" s="594"/>
      <c r="AJ40" s="594"/>
      <c r="AK40" s="594"/>
      <c r="AL40" s="598" t="s">
        <v>204</v>
      </c>
      <c r="AM40" s="376"/>
      <c r="AN40" s="376"/>
      <c r="AO40" s="599"/>
      <c r="AQ40" s="642" t="s">
        <v>425</v>
      </c>
      <c r="AR40" s="373"/>
      <c r="AS40" s="373"/>
      <c r="AT40" s="373"/>
      <c r="AU40" s="373"/>
      <c r="AV40" s="373"/>
      <c r="AW40" s="373"/>
      <c r="AX40" s="373"/>
      <c r="AY40" s="643"/>
      <c r="AZ40" s="591" t="s">
        <v>204</v>
      </c>
      <c r="BA40" s="370"/>
      <c r="BB40" s="370"/>
      <c r="BC40" s="370"/>
      <c r="BD40" s="622"/>
      <c r="BE40" s="622"/>
      <c r="BF40" s="633"/>
      <c r="BG40" s="673" t="s">
        <v>427</v>
      </c>
      <c r="BH40" s="532"/>
      <c r="BI40" s="532"/>
      <c r="BJ40" s="532"/>
      <c r="BK40" s="532"/>
      <c r="BL40" s="7"/>
      <c r="BM40" s="485" t="s">
        <v>428</v>
      </c>
      <c r="BN40" s="485"/>
      <c r="BO40" s="485"/>
      <c r="BP40" s="485"/>
      <c r="BQ40" s="485"/>
      <c r="BR40" s="485"/>
      <c r="BS40" s="485"/>
      <c r="BT40" s="485"/>
      <c r="BU40" s="597"/>
      <c r="BV40" s="591">
        <v>87</v>
      </c>
      <c r="BW40" s="370"/>
      <c r="BX40" s="370"/>
      <c r="BY40" s="370"/>
      <c r="BZ40" s="370"/>
      <c r="CA40" s="370"/>
      <c r="CB40" s="602"/>
      <c r="CD40" s="596" t="s">
        <v>374</v>
      </c>
      <c r="CE40" s="485"/>
      <c r="CF40" s="485"/>
      <c r="CG40" s="485"/>
      <c r="CH40" s="485"/>
      <c r="CI40" s="485"/>
      <c r="CJ40" s="485"/>
      <c r="CK40" s="485"/>
      <c r="CL40" s="485"/>
      <c r="CM40" s="485"/>
      <c r="CN40" s="485"/>
      <c r="CO40" s="485"/>
      <c r="CP40" s="485"/>
      <c r="CQ40" s="597"/>
      <c r="CR40" s="591">
        <v>3000</v>
      </c>
      <c r="CS40" s="370"/>
      <c r="CT40" s="370"/>
      <c r="CU40" s="370"/>
      <c r="CV40" s="370"/>
      <c r="CW40" s="370"/>
      <c r="CX40" s="370"/>
      <c r="CY40" s="592"/>
      <c r="CZ40" s="598">
        <v>0</v>
      </c>
      <c r="DA40" s="624"/>
      <c r="DB40" s="624"/>
      <c r="DC40" s="625"/>
      <c r="DD40" s="601" t="s">
        <v>204</v>
      </c>
      <c r="DE40" s="370"/>
      <c r="DF40" s="370"/>
      <c r="DG40" s="370"/>
      <c r="DH40" s="370"/>
      <c r="DI40" s="370"/>
      <c r="DJ40" s="370"/>
      <c r="DK40" s="592"/>
      <c r="DL40" s="601" t="s">
        <v>204</v>
      </c>
      <c r="DM40" s="370"/>
      <c r="DN40" s="370"/>
      <c r="DO40" s="370"/>
      <c r="DP40" s="370"/>
      <c r="DQ40" s="370"/>
      <c r="DR40" s="370"/>
      <c r="DS40" s="370"/>
      <c r="DT40" s="370"/>
      <c r="DU40" s="370"/>
      <c r="DV40" s="592"/>
      <c r="DW40" s="598" t="s">
        <v>204</v>
      </c>
      <c r="DX40" s="624"/>
      <c r="DY40" s="624"/>
      <c r="DZ40" s="624"/>
      <c r="EA40" s="624"/>
      <c r="EB40" s="624"/>
      <c r="EC40" s="626"/>
    </row>
    <row r="41" spans="2:133" ht="11.25" customHeight="1" x14ac:dyDescent="0.2">
      <c r="B41" s="609" t="s">
        <v>423</v>
      </c>
      <c r="C41" s="610"/>
      <c r="D41" s="610"/>
      <c r="E41" s="610"/>
      <c r="F41" s="610"/>
      <c r="G41" s="610"/>
      <c r="H41" s="610"/>
      <c r="I41" s="610"/>
      <c r="J41" s="610"/>
      <c r="K41" s="610"/>
      <c r="L41" s="610"/>
      <c r="M41" s="610"/>
      <c r="N41" s="610"/>
      <c r="O41" s="610"/>
      <c r="P41" s="610"/>
      <c r="Q41" s="611"/>
      <c r="R41" s="644">
        <v>30724110</v>
      </c>
      <c r="S41" s="645"/>
      <c r="T41" s="645"/>
      <c r="U41" s="645"/>
      <c r="V41" s="645"/>
      <c r="W41" s="645"/>
      <c r="X41" s="645"/>
      <c r="Y41" s="646"/>
      <c r="Z41" s="647">
        <v>100</v>
      </c>
      <c r="AA41" s="647"/>
      <c r="AB41" s="647"/>
      <c r="AC41" s="647"/>
      <c r="AD41" s="648">
        <v>12915211</v>
      </c>
      <c r="AE41" s="648"/>
      <c r="AF41" s="648"/>
      <c r="AG41" s="648"/>
      <c r="AH41" s="648"/>
      <c r="AI41" s="648"/>
      <c r="AJ41" s="648"/>
      <c r="AK41" s="648"/>
      <c r="AL41" s="649">
        <v>100</v>
      </c>
      <c r="AM41" s="636"/>
      <c r="AN41" s="636"/>
      <c r="AO41" s="650"/>
      <c r="AQ41" s="642" t="s">
        <v>429</v>
      </c>
      <c r="AR41" s="373"/>
      <c r="AS41" s="373"/>
      <c r="AT41" s="373"/>
      <c r="AU41" s="373"/>
      <c r="AV41" s="373"/>
      <c r="AW41" s="373"/>
      <c r="AX41" s="373"/>
      <c r="AY41" s="643"/>
      <c r="AZ41" s="591">
        <v>568569</v>
      </c>
      <c r="BA41" s="370"/>
      <c r="BB41" s="370"/>
      <c r="BC41" s="370"/>
      <c r="BD41" s="622"/>
      <c r="BE41" s="622"/>
      <c r="BF41" s="633"/>
      <c r="BG41" s="673"/>
      <c r="BH41" s="532"/>
      <c r="BI41" s="532"/>
      <c r="BJ41" s="532"/>
      <c r="BK41" s="532"/>
      <c r="BL41" s="7"/>
      <c r="BM41" s="485" t="s">
        <v>347</v>
      </c>
      <c r="BN41" s="485"/>
      <c r="BO41" s="485"/>
      <c r="BP41" s="485"/>
      <c r="BQ41" s="485"/>
      <c r="BR41" s="485"/>
      <c r="BS41" s="485"/>
      <c r="BT41" s="485"/>
      <c r="BU41" s="597"/>
      <c r="BV41" s="591" t="s">
        <v>204</v>
      </c>
      <c r="BW41" s="370"/>
      <c r="BX41" s="370"/>
      <c r="BY41" s="370"/>
      <c r="BZ41" s="370"/>
      <c r="CA41" s="370"/>
      <c r="CB41" s="602"/>
      <c r="CD41" s="596" t="s">
        <v>290</v>
      </c>
      <c r="CE41" s="485"/>
      <c r="CF41" s="485"/>
      <c r="CG41" s="485"/>
      <c r="CH41" s="485"/>
      <c r="CI41" s="485"/>
      <c r="CJ41" s="485"/>
      <c r="CK41" s="485"/>
      <c r="CL41" s="485"/>
      <c r="CM41" s="485"/>
      <c r="CN41" s="485"/>
      <c r="CO41" s="485"/>
      <c r="CP41" s="485"/>
      <c r="CQ41" s="597"/>
      <c r="CR41" s="591" t="s">
        <v>204</v>
      </c>
      <c r="CS41" s="622"/>
      <c r="CT41" s="622"/>
      <c r="CU41" s="622"/>
      <c r="CV41" s="622"/>
      <c r="CW41" s="622"/>
      <c r="CX41" s="622"/>
      <c r="CY41" s="623"/>
      <c r="CZ41" s="598" t="s">
        <v>204</v>
      </c>
      <c r="DA41" s="624"/>
      <c r="DB41" s="624"/>
      <c r="DC41" s="625"/>
      <c r="DD41" s="601" t="s">
        <v>204</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2">
      <c r="AQ42" s="657" t="s">
        <v>430</v>
      </c>
      <c r="AR42" s="658"/>
      <c r="AS42" s="658"/>
      <c r="AT42" s="658"/>
      <c r="AU42" s="658"/>
      <c r="AV42" s="658"/>
      <c r="AW42" s="658"/>
      <c r="AX42" s="658"/>
      <c r="AY42" s="659"/>
      <c r="AZ42" s="644">
        <v>1829318</v>
      </c>
      <c r="BA42" s="645"/>
      <c r="BB42" s="645"/>
      <c r="BC42" s="645"/>
      <c r="BD42" s="635"/>
      <c r="BE42" s="635"/>
      <c r="BF42" s="637"/>
      <c r="BG42" s="548"/>
      <c r="BH42" s="549"/>
      <c r="BI42" s="549"/>
      <c r="BJ42" s="549"/>
      <c r="BK42" s="549"/>
      <c r="BL42" s="20"/>
      <c r="BM42" s="610" t="s">
        <v>431</v>
      </c>
      <c r="BN42" s="610"/>
      <c r="BO42" s="610"/>
      <c r="BP42" s="610"/>
      <c r="BQ42" s="610"/>
      <c r="BR42" s="610"/>
      <c r="BS42" s="610"/>
      <c r="BT42" s="610"/>
      <c r="BU42" s="611"/>
      <c r="BV42" s="644">
        <v>439</v>
      </c>
      <c r="BW42" s="645"/>
      <c r="BX42" s="645"/>
      <c r="BY42" s="645"/>
      <c r="BZ42" s="645"/>
      <c r="CA42" s="645"/>
      <c r="CB42" s="660"/>
      <c r="CD42" s="596" t="s">
        <v>282</v>
      </c>
      <c r="CE42" s="485"/>
      <c r="CF42" s="485"/>
      <c r="CG42" s="485"/>
      <c r="CH42" s="485"/>
      <c r="CI42" s="485"/>
      <c r="CJ42" s="485"/>
      <c r="CK42" s="485"/>
      <c r="CL42" s="485"/>
      <c r="CM42" s="485"/>
      <c r="CN42" s="485"/>
      <c r="CO42" s="485"/>
      <c r="CP42" s="485"/>
      <c r="CQ42" s="597"/>
      <c r="CR42" s="591">
        <v>6290422</v>
      </c>
      <c r="CS42" s="622"/>
      <c r="CT42" s="622"/>
      <c r="CU42" s="622"/>
      <c r="CV42" s="622"/>
      <c r="CW42" s="622"/>
      <c r="CX42" s="622"/>
      <c r="CY42" s="623"/>
      <c r="CZ42" s="598">
        <v>21.4</v>
      </c>
      <c r="DA42" s="624"/>
      <c r="DB42" s="624"/>
      <c r="DC42" s="625"/>
      <c r="DD42" s="601">
        <v>764231</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2">
      <c r="B43" s="1" t="s">
        <v>49</v>
      </c>
      <c r="CD43" s="596" t="s">
        <v>57</v>
      </c>
      <c r="CE43" s="485"/>
      <c r="CF43" s="485"/>
      <c r="CG43" s="485"/>
      <c r="CH43" s="485"/>
      <c r="CI43" s="485"/>
      <c r="CJ43" s="485"/>
      <c r="CK43" s="485"/>
      <c r="CL43" s="485"/>
      <c r="CM43" s="485"/>
      <c r="CN43" s="485"/>
      <c r="CO43" s="485"/>
      <c r="CP43" s="485"/>
      <c r="CQ43" s="597"/>
      <c r="CR43" s="591">
        <v>92241</v>
      </c>
      <c r="CS43" s="622"/>
      <c r="CT43" s="622"/>
      <c r="CU43" s="622"/>
      <c r="CV43" s="622"/>
      <c r="CW43" s="622"/>
      <c r="CX43" s="622"/>
      <c r="CY43" s="623"/>
      <c r="CZ43" s="598">
        <v>0.3</v>
      </c>
      <c r="DA43" s="624"/>
      <c r="DB43" s="624"/>
      <c r="DC43" s="625"/>
      <c r="DD43" s="601">
        <v>90513</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2">
      <c r="B44" s="661" t="s">
        <v>405</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176</v>
      </c>
      <c r="CE44" s="564"/>
      <c r="CF44" s="596" t="s">
        <v>432</v>
      </c>
      <c r="CG44" s="485"/>
      <c r="CH44" s="485"/>
      <c r="CI44" s="485"/>
      <c r="CJ44" s="485"/>
      <c r="CK44" s="485"/>
      <c r="CL44" s="485"/>
      <c r="CM44" s="485"/>
      <c r="CN44" s="485"/>
      <c r="CO44" s="485"/>
      <c r="CP44" s="485"/>
      <c r="CQ44" s="597"/>
      <c r="CR44" s="591">
        <v>5369170</v>
      </c>
      <c r="CS44" s="370"/>
      <c r="CT44" s="370"/>
      <c r="CU44" s="370"/>
      <c r="CV44" s="370"/>
      <c r="CW44" s="370"/>
      <c r="CX44" s="370"/>
      <c r="CY44" s="592"/>
      <c r="CZ44" s="598">
        <v>18.2</v>
      </c>
      <c r="DA44" s="376"/>
      <c r="DB44" s="376"/>
      <c r="DC44" s="603"/>
      <c r="DD44" s="601">
        <v>592779</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2">
      <c r="B45" s="661" t="s">
        <v>267</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433</v>
      </c>
      <c r="CG45" s="485"/>
      <c r="CH45" s="485"/>
      <c r="CI45" s="485"/>
      <c r="CJ45" s="485"/>
      <c r="CK45" s="485"/>
      <c r="CL45" s="485"/>
      <c r="CM45" s="485"/>
      <c r="CN45" s="485"/>
      <c r="CO45" s="485"/>
      <c r="CP45" s="485"/>
      <c r="CQ45" s="597"/>
      <c r="CR45" s="591">
        <v>2309349</v>
      </c>
      <c r="CS45" s="622"/>
      <c r="CT45" s="622"/>
      <c r="CU45" s="622"/>
      <c r="CV45" s="622"/>
      <c r="CW45" s="622"/>
      <c r="CX45" s="622"/>
      <c r="CY45" s="623"/>
      <c r="CZ45" s="598">
        <v>7.8</v>
      </c>
      <c r="DA45" s="624"/>
      <c r="DB45" s="624"/>
      <c r="DC45" s="625"/>
      <c r="DD45" s="601">
        <v>53739</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2">
      <c r="B46" s="41"/>
      <c r="CD46" s="572"/>
      <c r="CE46" s="567"/>
      <c r="CF46" s="596" t="s">
        <v>434</v>
      </c>
      <c r="CG46" s="485"/>
      <c r="CH46" s="485"/>
      <c r="CI46" s="485"/>
      <c r="CJ46" s="485"/>
      <c r="CK46" s="485"/>
      <c r="CL46" s="485"/>
      <c r="CM46" s="485"/>
      <c r="CN46" s="485"/>
      <c r="CO46" s="485"/>
      <c r="CP46" s="485"/>
      <c r="CQ46" s="597"/>
      <c r="CR46" s="591">
        <v>2706975</v>
      </c>
      <c r="CS46" s="370"/>
      <c r="CT46" s="370"/>
      <c r="CU46" s="370"/>
      <c r="CV46" s="370"/>
      <c r="CW46" s="370"/>
      <c r="CX46" s="370"/>
      <c r="CY46" s="592"/>
      <c r="CZ46" s="598">
        <v>9.1999999999999993</v>
      </c>
      <c r="DA46" s="376"/>
      <c r="DB46" s="376"/>
      <c r="DC46" s="603"/>
      <c r="DD46" s="601">
        <v>506793</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2">
      <c r="B47" s="41"/>
      <c r="CD47" s="572"/>
      <c r="CE47" s="567"/>
      <c r="CF47" s="596" t="s">
        <v>436</v>
      </c>
      <c r="CG47" s="485"/>
      <c r="CH47" s="485"/>
      <c r="CI47" s="485"/>
      <c r="CJ47" s="485"/>
      <c r="CK47" s="485"/>
      <c r="CL47" s="485"/>
      <c r="CM47" s="485"/>
      <c r="CN47" s="485"/>
      <c r="CO47" s="485"/>
      <c r="CP47" s="485"/>
      <c r="CQ47" s="597"/>
      <c r="CR47" s="591">
        <v>921252</v>
      </c>
      <c r="CS47" s="622"/>
      <c r="CT47" s="622"/>
      <c r="CU47" s="622"/>
      <c r="CV47" s="622"/>
      <c r="CW47" s="622"/>
      <c r="CX47" s="622"/>
      <c r="CY47" s="623"/>
      <c r="CZ47" s="598">
        <v>3.1</v>
      </c>
      <c r="DA47" s="624"/>
      <c r="DB47" s="624"/>
      <c r="DC47" s="625"/>
      <c r="DD47" s="601">
        <v>171452</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3" x14ac:dyDescent="0.2">
      <c r="B48" s="41"/>
      <c r="CD48" s="573"/>
      <c r="CE48" s="575"/>
      <c r="CF48" s="596" t="s">
        <v>438</v>
      </c>
      <c r="CG48" s="485"/>
      <c r="CH48" s="485"/>
      <c r="CI48" s="485"/>
      <c r="CJ48" s="485"/>
      <c r="CK48" s="485"/>
      <c r="CL48" s="485"/>
      <c r="CM48" s="485"/>
      <c r="CN48" s="485"/>
      <c r="CO48" s="485"/>
      <c r="CP48" s="485"/>
      <c r="CQ48" s="597"/>
      <c r="CR48" s="591" t="s">
        <v>204</v>
      </c>
      <c r="CS48" s="370"/>
      <c r="CT48" s="370"/>
      <c r="CU48" s="370"/>
      <c r="CV48" s="370"/>
      <c r="CW48" s="370"/>
      <c r="CX48" s="370"/>
      <c r="CY48" s="592"/>
      <c r="CZ48" s="598" t="s">
        <v>204</v>
      </c>
      <c r="DA48" s="376"/>
      <c r="DB48" s="376"/>
      <c r="DC48" s="603"/>
      <c r="DD48" s="601" t="s">
        <v>204</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2">
      <c r="B49" s="41"/>
      <c r="CD49" s="609" t="s">
        <v>197</v>
      </c>
      <c r="CE49" s="610"/>
      <c r="CF49" s="610"/>
      <c r="CG49" s="610"/>
      <c r="CH49" s="610"/>
      <c r="CI49" s="610"/>
      <c r="CJ49" s="610"/>
      <c r="CK49" s="610"/>
      <c r="CL49" s="610"/>
      <c r="CM49" s="610"/>
      <c r="CN49" s="610"/>
      <c r="CO49" s="610"/>
      <c r="CP49" s="610"/>
      <c r="CQ49" s="611"/>
      <c r="CR49" s="644">
        <v>29443108</v>
      </c>
      <c r="CS49" s="635"/>
      <c r="CT49" s="635"/>
      <c r="CU49" s="635"/>
      <c r="CV49" s="635"/>
      <c r="CW49" s="635"/>
      <c r="CX49" s="635"/>
      <c r="CY49" s="663"/>
      <c r="CZ49" s="649">
        <v>100</v>
      </c>
      <c r="DA49" s="664"/>
      <c r="DB49" s="664"/>
      <c r="DC49" s="665"/>
      <c r="DD49" s="666">
        <v>14946329</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hXVHnPVFBiUOqo5hJ6j5bb7cEmshCIJZPdfR5xGw69DnqOqtS43NvLBTR+6GdetwIi867PNvSFoq2EuiqLAzKA==" saltValue="f1UufV+BSep1li4MbAeAG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7" t="s">
        <v>304</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129</v>
      </c>
      <c r="DK2" s="679"/>
      <c r="DL2" s="679"/>
      <c r="DM2" s="679"/>
      <c r="DN2" s="679"/>
      <c r="DO2" s="680"/>
      <c r="DP2" s="50"/>
      <c r="DQ2" s="678" t="s">
        <v>307</v>
      </c>
      <c r="DR2" s="679"/>
      <c r="DS2" s="679"/>
      <c r="DT2" s="679"/>
      <c r="DU2" s="679"/>
      <c r="DV2" s="679"/>
      <c r="DW2" s="679"/>
      <c r="DX2" s="679"/>
      <c r="DY2" s="679"/>
      <c r="DZ2" s="68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1" t="s">
        <v>439</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440</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2">
      <c r="A5" s="936" t="s">
        <v>441</v>
      </c>
      <c r="B5" s="937"/>
      <c r="C5" s="937"/>
      <c r="D5" s="937"/>
      <c r="E5" s="937"/>
      <c r="F5" s="937"/>
      <c r="G5" s="937"/>
      <c r="H5" s="937"/>
      <c r="I5" s="937"/>
      <c r="J5" s="937"/>
      <c r="K5" s="937"/>
      <c r="L5" s="937"/>
      <c r="M5" s="937"/>
      <c r="N5" s="937"/>
      <c r="O5" s="937"/>
      <c r="P5" s="938"/>
      <c r="Q5" s="942" t="s">
        <v>182</v>
      </c>
      <c r="R5" s="943"/>
      <c r="S5" s="943"/>
      <c r="T5" s="943"/>
      <c r="U5" s="944"/>
      <c r="V5" s="942" t="s">
        <v>442</v>
      </c>
      <c r="W5" s="943"/>
      <c r="X5" s="943"/>
      <c r="Y5" s="943"/>
      <c r="Z5" s="944"/>
      <c r="AA5" s="942" t="s">
        <v>443</v>
      </c>
      <c r="AB5" s="943"/>
      <c r="AC5" s="943"/>
      <c r="AD5" s="943"/>
      <c r="AE5" s="943"/>
      <c r="AF5" s="948" t="s">
        <v>179</v>
      </c>
      <c r="AG5" s="943"/>
      <c r="AH5" s="943"/>
      <c r="AI5" s="943"/>
      <c r="AJ5" s="949"/>
      <c r="AK5" s="943" t="s">
        <v>444</v>
      </c>
      <c r="AL5" s="943"/>
      <c r="AM5" s="943"/>
      <c r="AN5" s="943"/>
      <c r="AO5" s="944"/>
      <c r="AP5" s="942" t="s">
        <v>445</v>
      </c>
      <c r="AQ5" s="943"/>
      <c r="AR5" s="943"/>
      <c r="AS5" s="943"/>
      <c r="AT5" s="944"/>
      <c r="AU5" s="942" t="s">
        <v>447</v>
      </c>
      <c r="AV5" s="943"/>
      <c r="AW5" s="943"/>
      <c r="AX5" s="943"/>
      <c r="AY5" s="949"/>
      <c r="AZ5" s="56"/>
      <c r="BA5" s="56"/>
      <c r="BB5" s="56"/>
      <c r="BC5" s="56"/>
      <c r="BD5" s="56"/>
      <c r="BE5" s="67"/>
      <c r="BF5" s="67"/>
      <c r="BG5" s="67"/>
      <c r="BH5" s="67"/>
      <c r="BI5" s="67"/>
      <c r="BJ5" s="67"/>
      <c r="BK5" s="67"/>
      <c r="BL5" s="67"/>
      <c r="BM5" s="67"/>
      <c r="BN5" s="67"/>
      <c r="BO5" s="67"/>
      <c r="BP5" s="67"/>
      <c r="BQ5" s="936" t="s">
        <v>448</v>
      </c>
      <c r="BR5" s="937"/>
      <c r="BS5" s="937"/>
      <c r="BT5" s="937"/>
      <c r="BU5" s="937"/>
      <c r="BV5" s="937"/>
      <c r="BW5" s="937"/>
      <c r="BX5" s="937"/>
      <c r="BY5" s="937"/>
      <c r="BZ5" s="937"/>
      <c r="CA5" s="937"/>
      <c r="CB5" s="937"/>
      <c r="CC5" s="937"/>
      <c r="CD5" s="937"/>
      <c r="CE5" s="937"/>
      <c r="CF5" s="937"/>
      <c r="CG5" s="938"/>
      <c r="CH5" s="942" t="s">
        <v>371</v>
      </c>
      <c r="CI5" s="943"/>
      <c r="CJ5" s="943"/>
      <c r="CK5" s="943"/>
      <c r="CL5" s="944"/>
      <c r="CM5" s="942" t="s">
        <v>326</v>
      </c>
      <c r="CN5" s="943"/>
      <c r="CO5" s="943"/>
      <c r="CP5" s="943"/>
      <c r="CQ5" s="944"/>
      <c r="CR5" s="942" t="s">
        <v>247</v>
      </c>
      <c r="CS5" s="943"/>
      <c r="CT5" s="943"/>
      <c r="CU5" s="943"/>
      <c r="CV5" s="944"/>
      <c r="CW5" s="942" t="s">
        <v>51</v>
      </c>
      <c r="CX5" s="943"/>
      <c r="CY5" s="943"/>
      <c r="CZ5" s="943"/>
      <c r="DA5" s="944"/>
      <c r="DB5" s="942" t="s">
        <v>449</v>
      </c>
      <c r="DC5" s="943"/>
      <c r="DD5" s="943"/>
      <c r="DE5" s="943"/>
      <c r="DF5" s="944"/>
      <c r="DG5" s="952" t="s">
        <v>244</v>
      </c>
      <c r="DH5" s="953"/>
      <c r="DI5" s="953"/>
      <c r="DJ5" s="953"/>
      <c r="DK5" s="954"/>
      <c r="DL5" s="952" t="s">
        <v>452</v>
      </c>
      <c r="DM5" s="953"/>
      <c r="DN5" s="953"/>
      <c r="DO5" s="953"/>
      <c r="DP5" s="954"/>
      <c r="DQ5" s="942" t="s">
        <v>453</v>
      </c>
      <c r="DR5" s="943"/>
      <c r="DS5" s="943"/>
      <c r="DT5" s="943"/>
      <c r="DU5" s="944"/>
      <c r="DV5" s="942" t="s">
        <v>447</v>
      </c>
      <c r="DW5" s="943"/>
      <c r="DX5" s="943"/>
      <c r="DY5" s="943"/>
      <c r="DZ5" s="949"/>
      <c r="EA5" s="67"/>
    </row>
    <row r="6" spans="1:131" s="47" customFormat="1" ht="26.25" customHeight="1" x14ac:dyDescent="0.2">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2">
      <c r="A7" s="51">
        <v>1</v>
      </c>
      <c r="B7" s="683" t="s">
        <v>455</v>
      </c>
      <c r="C7" s="684"/>
      <c r="D7" s="684"/>
      <c r="E7" s="684"/>
      <c r="F7" s="684"/>
      <c r="G7" s="684"/>
      <c r="H7" s="684"/>
      <c r="I7" s="684"/>
      <c r="J7" s="684"/>
      <c r="K7" s="684"/>
      <c r="L7" s="684"/>
      <c r="M7" s="684"/>
      <c r="N7" s="684"/>
      <c r="O7" s="684"/>
      <c r="P7" s="685"/>
      <c r="Q7" s="686">
        <v>30744</v>
      </c>
      <c r="R7" s="687"/>
      <c r="S7" s="687"/>
      <c r="T7" s="687"/>
      <c r="U7" s="687"/>
      <c r="V7" s="687">
        <v>29463</v>
      </c>
      <c r="W7" s="687"/>
      <c r="X7" s="687"/>
      <c r="Y7" s="687"/>
      <c r="Z7" s="687"/>
      <c r="AA7" s="687">
        <v>1281</v>
      </c>
      <c r="AB7" s="687"/>
      <c r="AC7" s="687"/>
      <c r="AD7" s="687"/>
      <c r="AE7" s="688"/>
      <c r="AF7" s="689">
        <v>791</v>
      </c>
      <c r="AG7" s="690"/>
      <c r="AH7" s="690"/>
      <c r="AI7" s="690"/>
      <c r="AJ7" s="691"/>
      <c r="AK7" s="692" t="s">
        <v>204</v>
      </c>
      <c r="AL7" s="687"/>
      <c r="AM7" s="687"/>
      <c r="AN7" s="687"/>
      <c r="AO7" s="687"/>
      <c r="AP7" s="687">
        <v>26187</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186</v>
      </c>
      <c r="BT7" s="684"/>
      <c r="BU7" s="684"/>
      <c r="BV7" s="684"/>
      <c r="BW7" s="684"/>
      <c r="BX7" s="684"/>
      <c r="BY7" s="684"/>
      <c r="BZ7" s="684"/>
      <c r="CA7" s="684"/>
      <c r="CB7" s="684"/>
      <c r="CC7" s="684"/>
      <c r="CD7" s="684"/>
      <c r="CE7" s="684"/>
      <c r="CF7" s="684"/>
      <c r="CG7" s="685"/>
      <c r="CH7" s="695">
        <v>0</v>
      </c>
      <c r="CI7" s="696"/>
      <c r="CJ7" s="696"/>
      <c r="CK7" s="696"/>
      <c r="CL7" s="697"/>
      <c r="CM7" s="695">
        <v>68</v>
      </c>
      <c r="CN7" s="696"/>
      <c r="CO7" s="696"/>
      <c r="CP7" s="696"/>
      <c r="CQ7" s="697"/>
      <c r="CR7" s="695">
        <v>7</v>
      </c>
      <c r="CS7" s="696"/>
      <c r="CT7" s="696"/>
      <c r="CU7" s="696"/>
      <c r="CV7" s="697"/>
      <c r="CW7" s="695" t="s">
        <v>204</v>
      </c>
      <c r="CX7" s="696"/>
      <c r="CY7" s="696"/>
      <c r="CZ7" s="696"/>
      <c r="DA7" s="697"/>
      <c r="DB7" s="695">
        <v>165</v>
      </c>
      <c r="DC7" s="696"/>
      <c r="DD7" s="696"/>
      <c r="DE7" s="696"/>
      <c r="DF7" s="697"/>
      <c r="DG7" s="695" t="s">
        <v>204</v>
      </c>
      <c r="DH7" s="696"/>
      <c r="DI7" s="696"/>
      <c r="DJ7" s="696"/>
      <c r="DK7" s="697"/>
      <c r="DL7" s="695" t="s">
        <v>204</v>
      </c>
      <c r="DM7" s="696"/>
      <c r="DN7" s="696"/>
      <c r="DO7" s="696"/>
      <c r="DP7" s="697"/>
      <c r="DQ7" s="695" t="s">
        <v>204</v>
      </c>
      <c r="DR7" s="696"/>
      <c r="DS7" s="696"/>
      <c r="DT7" s="696"/>
      <c r="DU7" s="697"/>
      <c r="DV7" s="683"/>
      <c r="DW7" s="684"/>
      <c r="DX7" s="684"/>
      <c r="DY7" s="684"/>
      <c r="DZ7" s="698"/>
      <c r="EA7" s="67"/>
    </row>
    <row r="8" spans="1:131" s="47" customFormat="1" ht="26.25" customHeight="1" x14ac:dyDescent="0.2">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273</v>
      </c>
      <c r="BT8" s="700"/>
      <c r="BU8" s="700"/>
      <c r="BV8" s="700"/>
      <c r="BW8" s="700"/>
      <c r="BX8" s="700"/>
      <c r="BY8" s="700"/>
      <c r="BZ8" s="700"/>
      <c r="CA8" s="700"/>
      <c r="CB8" s="700"/>
      <c r="CC8" s="700"/>
      <c r="CD8" s="700"/>
      <c r="CE8" s="700"/>
      <c r="CF8" s="700"/>
      <c r="CG8" s="701"/>
      <c r="CH8" s="711">
        <v>18</v>
      </c>
      <c r="CI8" s="706"/>
      <c r="CJ8" s="706"/>
      <c r="CK8" s="706"/>
      <c r="CL8" s="712"/>
      <c r="CM8" s="711">
        <v>242</v>
      </c>
      <c r="CN8" s="706"/>
      <c r="CO8" s="706"/>
      <c r="CP8" s="706"/>
      <c r="CQ8" s="712"/>
      <c r="CR8" s="711">
        <v>31</v>
      </c>
      <c r="CS8" s="706"/>
      <c r="CT8" s="706"/>
      <c r="CU8" s="706"/>
      <c r="CV8" s="712"/>
      <c r="CW8" s="711" t="s">
        <v>204</v>
      </c>
      <c r="CX8" s="706"/>
      <c r="CY8" s="706"/>
      <c r="CZ8" s="706"/>
      <c r="DA8" s="712"/>
      <c r="DB8" s="711" t="s">
        <v>204</v>
      </c>
      <c r="DC8" s="706"/>
      <c r="DD8" s="706"/>
      <c r="DE8" s="706"/>
      <c r="DF8" s="712"/>
      <c r="DG8" s="711" t="s">
        <v>204</v>
      </c>
      <c r="DH8" s="706"/>
      <c r="DI8" s="706"/>
      <c r="DJ8" s="706"/>
      <c r="DK8" s="712"/>
      <c r="DL8" s="711" t="s">
        <v>204</v>
      </c>
      <c r="DM8" s="706"/>
      <c r="DN8" s="706"/>
      <c r="DO8" s="706"/>
      <c r="DP8" s="712"/>
      <c r="DQ8" s="711" t="s">
        <v>204</v>
      </c>
      <c r="DR8" s="706"/>
      <c r="DS8" s="706"/>
      <c r="DT8" s="706"/>
      <c r="DU8" s="712"/>
      <c r="DV8" s="699"/>
      <c r="DW8" s="700"/>
      <c r="DX8" s="700"/>
      <c r="DY8" s="700"/>
      <c r="DZ8" s="713"/>
      <c r="EA8" s="67"/>
    </row>
    <row r="9" spans="1:131" s="47" customFormat="1" ht="26.25" customHeight="1" x14ac:dyDescent="0.2">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60</v>
      </c>
      <c r="BT9" s="700"/>
      <c r="BU9" s="700"/>
      <c r="BV9" s="700"/>
      <c r="BW9" s="700"/>
      <c r="BX9" s="700"/>
      <c r="BY9" s="700"/>
      <c r="BZ9" s="700"/>
      <c r="CA9" s="700"/>
      <c r="CB9" s="700"/>
      <c r="CC9" s="700"/>
      <c r="CD9" s="700"/>
      <c r="CE9" s="700"/>
      <c r="CF9" s="700"/>
      <c r="CG9" s="701"/>
      <c r="CH9" s="711">
        <v>4</v>
      </c>
      <c r="CI9" s="706"/>
      <c r="CJ9" s="706"/>
      <c r="CK9" s="706"/>
      <c r="CL9" s="712"/>
      <c r="CM9" s="711">
        <v>107</v>
      </c>
      <c r="CN9" s="706"/>
      <c r="CO9" s="706"/>
      <c r="CP9" s="706"/>
      <c r="CQ9" s="712"/>
      <c r="CR9" s="711">
        <v>15</v>
      </c>
      <c r="CS9" s="706"/>
      <c r="CT9" s="706"/>
      <c r="CU9" s="706"/>
      <c r="CV9" s="712"/>
      <c r="CW9" s="711" t="s">
        <v>204</v>
      </c>
      <c r="CX9" s="706"/>
      <c r="CY9" s="706"/>
      <c r="CZ9" s="706"/>
      <c r="DA9" s="712"/>
      <c r="DB9" s="711" t="s">
        <v>204</v>
      </c>
      <c r="DC9" s="706"/>
      <c r="DD9" s="706"/>
      <c r="DE9" s="706"/>
      <c r="DF9" s="712"/>
      <c r="DG9" s="711" t="s">
        <v>204</v>
      </c>
      <c r="DH9" s="706"/>
      <c r="DI9" s="706"/>
      <c r="DJ9" s="706"/>
      <c r="DK9" s="712"/>
      <c r="DL9" s="711" t="s">
        <v>204</v>
      </c>
      <c r="DM9" s="706"/>
      <c r="DN9" s="706"/>
      <c r="DO9" s="706"/>
      <c r="DP9" s="712"/>
      <c r="DQ9" s="711" t="s">
        <v>204</v>
      </c>
      <c r="DR9" s="706"/>
      <c r="DS9" s="706"/>
      <c r="DT9" s="706"/>
      <c r="DU9" s="712"/>
      <c r="DV9" s="699"/>
      <c r="DW9" s="700"/>
      <c r="DX9" s="700"/>
      <c r="DY9" s="700"/>
      <c r="DZ9" s="713"/>
      <c r="EA9" s="67"/>
    </row>
    <row r="10" spans="1:131" s="47" customFormat="1" ht="26.25" customHeight="1" x14ac:dyDescent="0.2">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t="s">
        <v>541</v>
      </c>
      <c r="BT10" s="700"/>
      <c r="BU10" s="700"/>
      <c r="BV10" s="700"/>
      <c r="BW10" s="700"/>
      <c r="BX10" s="700"/>
      <c r="BY10" s="700"/>
      <c r="BZ10" s="700"/>
      <c r="CA10" s="700"/>
      <c r="CB10" s="700"/>
      <c r="CC10" s="700"/>
      <c r="CD10" s="700"/>
      <c r="CE10" s="700"/>
      <c r="CF10" s="700"/>
      <c r="CG10" s="701"/>
      <c r="CH10" s="711">
        <v>1</v>
      </c>
      <c r="CI10" s="706"/>
      <c r="CJ10" s="706"/>
      <c r="CK10" s="706"/>
      <c r="CL10" s="712"/>
      <c r="CM10" s="711">
        <v>8</v>
      </c>
      <c r="CN10" s="706"/>
      <c r="CO10" s="706"/>
      <c r="CP10" s="706"/>
      <c r="CQ10" s="712"/>
      <c r="CR10" s="711">
        <v>3</v>
      </c>
      <c r="CS10" s="706"/>
      <c r="CT10" s="706"/>
      <c r="CU10" s="706"/>
      <c r="CV10" s="712"/>
      <c r="CW10" s="711">
        <v>20</v>
      </c>
      <c r="CX10" s="706"/>
      <c r="CY10" s="706"/>
      <c r="CZ10" s="706"/>
      <c r="DA10" s="712"/>
      <c r="DB10" s="711" t="s">
        <v>204</v>
      </c>
      <c r="DC10" s="706"/>
      <c r="DD10" s="706"/>
      <c r="DE10" s="706"/>
      <c r="DF10" s="712"/>
      <c r="DG10" s="711" t="s">
        <v>204</v>
      </c>
      <c r="DH10" s="706"/>
      <c r="DI10" s="706"/>
      <c r="DJ10" s="706"/>
      <c r="DK10" s="712"/>
      <c r="DL10" s="711" t="s">
        <v>204</v>
      </c>
      <c r="DM10" s="706"/>
      <c r="DN10" s="706"/>
      <c r="DO10" s="706"/>
      <c r="DP10" s="712"/>
      <c r="DQ10" s="711" t="s">
        <v>204</v>
      </c>
      <c r="DR10" s="706"/>
      <c r="DS10" s="706"/>
      <c r="DT10" s="706"/>
      <c r="DU10" s="712"/>
      <c r="DV10" s="699"/>
      <c r="DW10" s="700"/>
      <c r="DX10" s="700"/>
      <c r="DY10" s="700"/>
      <c r="DZ10" s="713"/>
      <c r="EA10" s="67"/>
    </row>
    <row r="11" spans="1:131" s="47" customFormat="1" ht="26.25" customHeight="1" x14ac:dyDescent="0.2">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t="s">
        <v>175</v>
      </c>
      <c r="BT11" s="700"/>
      <c r="BU11" s="700"/>
      <c r="BV11" s="700"/>
      <c r="BW11" s="700"/>
      <c r="BX11" s="700"/>
      <c r="BY11" s="700"/>
      <c r="BZ11" s="700"/>
      <c r="CA11" s="700"/>
      <c r="CB11" s="700"/>
      <c r="CC11" s="700"/>
      <c r="CD11" s="700"/>
      <c r="CE11" s="700"/>
      <c r="CF11" s="700"/>
      <c r="CG11" s="701"/>
      <c r="CH11" s="711">
        <v>-17</v>
      </c>
      <c r="CI11" s="706"/>
      <c r="CJ11" s="706"/>
      <c r="CK11" s="706"/>
      <c r="CL11" s="712"/>
      <c r="CM11" s="711">
        <v>21</v>
      </c>
      <c r="CN11" s="706"/>
      <c r="CO11" s="706"/>
      <c r="CP11" s="706"/>
      <c r="CQ11" s="712"/>
      <c r="CR11" s="711">
        <v>2</v>
      </c>
      <c r="CS11" s="706"/>
      <c r="CT11" s="706"/>
      <c r="CU11" s="706"/>
      <c r="CV11" s="712"/>
      <c r="CW11" s="711">
        <v>17</v>
      </c>
      <c r="CX11" s="706"/>
      <c r="CY11" s="706"/>
      <c r="CZ11" s="706"/>
      <c r="DA11" s="712"/>
      <c r="DB11" s="711">
        <v>34</v>
      </c>
      <c r="DC11" s="706"/>
      <c r="DD11" s="706"/>
      <c r="DE11" s="706"/>
      <c r="DF11" s="712"/>
      <c r="DG11" s="711" t="s">
        <v>204</v>
      </c>
      <c r="DH11" s="706"/>
      <c r="DI11" s="706"/>
      <c r="DJ11" s="706"/>
      <c r="DK11" s="712"/>
      <c r="DL11" s="711" t="s">
        <v>204</v>
      </c>
      <c r="DM11" s="706"/>
      <c r="DN11" s="706"/>
      <c r="DO11" s="706"/>
      <c r="DP11" s="712"/>
      <c r="DQ11" s="711" t="s">
        <v>204</v>
      </c>
      <c r="DR11" s="706"/>
      <c r="DS11" s="706"/>
      <c r="DT11" s="706"/>
      <c r="DU11" s="712"/>
      <c r="DV11" s="699"/>
      <c r="DW11" s="700"/>
      <c r="DX11" s="700"/>
      <c r="DY11" s="700"/>
      <c r="DZ11" s="713"/>
      <c r="EA11" s="67"/>
    </row>
    <row r="12" spans="1:131" s="47" customFormat="1" ht="26.25" customHeight="1" x14ac:dyDescent="0.2">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2">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2">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2">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2">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2">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2">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2">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2">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2">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2">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457</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2">
      <c r="A23" s="53" t="s">
        <v>255</v>
      </c>
      <c r="B23" s="722" t="s">
        <v>309</v>
      </c>
      <c r="C23" s="723"/>
      <c r="D23" s="723"/>
      <c r="E23" s="723"/>
      <c r="F23" s="723"/>
      <c r="G23" s="723"/>
      <c r="H23" s="723"/>
      <c r="I23" s="723"/>
      <c r="J23" s="723"/>
      <c r="K23" s="723"/>
      <c r="L23" s="723"/>
      <c r="M23" s="723"/>
      <c r="N23" s="723"/>
      <c r="O23" s="723"/>
      <c r="P23" s="724"/>
      <c r="Q23" s="725"/>
      <c r="R23" s="726"/>
      <c r="S23" s="726"/>
      <c r="T23" s="726"/>
      <c r="U23" s="726"/>
      <c r="V23" s="726"/>
      <c r="W23" s="726"/>
      <c r="X23" s="726"/>
      <c r="Y23" s="726"/>
      <c r="Z23" s="726"/>
      <c r="AA23" s="726"/>
      <c r="AB23" s="726"/>
      <c r="AC23" s="726"/>
      <c r="AD23" s="726"/>
      <c r="AE23" s="727"/>
      <c r="AF23" s="728">
        <v>791</v>
      </c>
      <c r="AG23" s="726"/>
      <c r="AH23" s="726"/>
      <c r="AI23" s="726"/>
      <c r="AJ23" s="729"/>
      <c r="AK23" s="730"/>
      <c r="AL23" s="731"/>
      <c r="AM23" s="731"/>
      <c r="AN23" s="731"/>
      <c r="AO23" s="731"/>
      <c r="AP23" s="726"/>
      <c r="AQ23" s="726"/>
      <c r="AR23" s="726"/>
      <c r="AS23" s="726"/>
      <c r="AT23" s="726"/>
      <c r="AU23" s="732"/>
      <c r="AV23" s="732"/>
      <c r="AW23" s="732"/>
      <c r="AX23" s="732"/>
      <c r="AY23" s="733"/>
      <c r="AZ23" s="734" t="s">
        <v>204</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2">
      <c r="A24" s="737" t="s">
        <v>386</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2">
      <c r="A25" s="681" t="s">
        <v>419</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2">
      <c r="A26" s="936" t="s">
        <v>441</v>
      </c>
      <c r="B26" s="937"/>
      <c r="C26" s="937"/>
      <c r="D26" s="937"/>
      <c r="E26" s="937"/>
      <c r="F26" s="937"/>
      <c r="G26" s="937"/>
      <c r="H26" s="937"/>
      <c r="I26" s="937"/>
      <c r="J26" s="937"/>
      <c r="K26" s="937"/>
      <c r="L26" s="937"/>
      <c r="M26" s="937"/>
      <c r="N26" s="937"/>
      <c r="O26" s="937"/>
      <c r="P26" s="938"/>
      <c r="Q26" s="942" t="s">
        <v>459</v>
      </c>
      <c r="R26" s="943"/>
      <c r="S26" s="943"/>
      <c r="T26" s="943"/>
      <c r="U26" s="944"/>
      <c r="V26" s="942" t="s">
        <v>460</v>
      </c>
      <c r="W26" s="943"/>
      <c r="X26" s="943"/>
      <c r="Y26" s="943"/>
      <c r="Z26" s="944"/>
      <c r="AA26" s="942" t="s">
        <v>461</v>
      </c>
      <c r="AB26" s="943"/>
      <c r="AC26" s="943"/>
      <c r="AD26" s="943"/>
      <c r="AE26" s="943"/>
      <c r="AF26" s="958" t="s">
        <v>252</v>
      </c>
      <c r="AG26" s="959"/>
      <c r="AH26" s="959"/>
      <c r="AI26" s="959"/>
      <c r="AJ26" s="960"/>
      <c r="AK26" s="943" t="s">
        <v>390</v>
      </c>
      <c r="AL26" s="943"/>
      <c r="AM26" s="943"/>
      <c r="AN26" s="943"/>
      <c r="AO26" s="944"/>
      <c r="AP26" s="942" t="s">
        <v>363</v>
      </c>
      <c r="AQ26" s="943"/>
      <c r="AR26" s="943"/>
      <c r="AS26" s="943"/>
      <c r="AT26" s="944"/>
      <c r="AU26" s="942" t="s">
        <v>462</v>
      </c>
      <c r="AV26" s="943"/>
      <c r="AW26" s="943"/>
      <c r="AX26" s="943"/>
      <c r="AY26" s="944"/>
      <c r="AZ26" s="942" t="s">
        <v>463</v>
      </c>
      <c r="BA26" s="943"/>
      <c r="BB26" s="943"/>
      <c r="BC26" s="943"/>
      <c r="BD26" s="944"/>
      <c r="BE26" s="942" t="s">
        <v>447</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2">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2">
      <c r="A28" s="54">
        <v>1</v>
      </c>
      <c r="B28" s="683" t="s">
        <v>464</v>
      </c>
      <c r="C28" s="684"/>
      <c r="D28" s="684"/>
      <c r="E28" s="684"/>
      <c r="F28" s="684"/>
      <c r="G28" s="684"/>
      <c r="H28" s="684"/>
      <c r="I28" s="684"/>
      <c r="J28" s="684"/>
      <c r="K28" s="684"/>
      <c r="L28" s="684"/>
      <c r="M28" s="684"/>
      <c r="N28" s="684"/>
      <c r="O28" s="684"/>
      <c r="P28" s="685"/>
      <c r="Q28" s="738">
        <v>5617</v>
      </c>
      <c r="R28" s="739"/>
      <c r="S28" s="739"/>
      <c r="T28" s="739"/>
      <c r="U28" s="739"/>
      <c r="V28" s="739">
        <v>5398</v>
      </c>
      <c r="W28" s="739"/>
      <c r="X28" s="739"/>
      <c r="Y28" s="739"/>
      <c r="Z28" s="739"/>
      <c r="AA28" s="739">
        <v>219</v>
      </c>
      <c r="AB28" s="739"/>
      <c r="AC28" s="739"/>
      <c r="AD28" s="739"/>
      <c r="AE28" s="740"/>
      <c r="AF28" s="741">
        <v>219</v>
      </c>
      <c r="AG28" s="739"/>
      <c r="AH28" s="739"/>
      <c r="AI28" s="739"/>
      <c r="AJ28" s="742"/>
      <c r="AK28" s="743">
        <v>569</v>
      </c>
      <c r="AL28" s="739"/>
      <c r="AM28" s="739"/>
      <c r="AN28" s="739"/>
      <c r="AO28" s="739"/>
      <c r="AP28" s="739" t="s">
        <v>204</v>
      </c>
      <c r="AQ28" s="739"/>
      <c r="AR28" s="739"/>
      <c r="AS28" s="739"/>
      <c r="AT28" s="739"/>
      <c r="AU28" s="739" t="s">
        <v>204</v>
      </c>
      <c r="AV28" s="739"/>
      <c r="AW28" s="739"/>
      <c r="AX28" s="739"/>
      <c r="AY28" s="739"/>
      <c r="AZ28" s="744" t="s">
        <v>204</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2">
      <c r="A29" s="54">
        <v>2</v>
      </c>
      <c r="B29" s="699" t="s">
        <v>229</v>
      </c>
      <c r="C29" s="700"/>
      <c r="D29" s="700"/>
      <c r="E29" s="700"/>
      <c r="F29" s="700"/>
      <c r="G29" s="700"/>
      <c r="H29" s="700"/>
      <c r="I29" s="700"/>
      <c r="J29" s="700"/>
      <c r="K29" s="700"/>
      <c r="L29" s="700"/>
      <c r="M29" s="700"/>
      <c r="N29" s="700"/>
      <c r="O29" s="700"/>
      <c r="P29" s="701"/>
      <c r="Q29" s="702">
        <v>628</v>
      </c>
      <c r="R29" s="703"/>
      <c r="S29" s="703"/>
      <c r="T29" s="703"/>
      <c r="U29" s="703"/>
      <c r="V29" s="703">
        <v>626</v>
      </c>
      <c r="W29" s="703"/>
      <c r="X29" s="703"/>
      <c r="Y29" s="703"/>
      <c r="Z29" s="703"/>
      <c r="AA29" s="703">
        <v>2</v>
      </c>
      <c r="AB29" s="703"/>
      <c r="AC29" s="703"/>
      <c r="AD29" s="703"/>
      <c r="AE29" s="704"/>
      <c r="AF29" s="705">
        <v>2</v>
      </c>
      <c r="AG29" s="706"/>
      <c r="AH29" s="706"/>
      <c r="AI29" s="706"/>
      <c r="AJ29" s="707"/>
      <c r="AK29" s="708">
        <v>253</v>
      </c>
      <c r="AL29" s="703"/>
      <c r="AM29" s="703"/>
      <c r="AN29" s="703"/>
      <c r="AO29" s="703"/>
      <c r="AP29" s="703" t="s">
        <v>204</v>
      </c>
      <c r="AQ29" s="703"/>
      <c r="AR29" s="703"/>
      <c r="AS29" s="703"/>
      <c r="AT29" s="703"/>
      <c r="AU29" s="703" t="s">
        <v>204</v>
      </c>
      <c r="AV29" s="703"/>
      <c r="AW29" s="703"/>
      <c r="AX29" s="703"/>
      <c r="AY29" s="703"/>
      <c r="AZ29" s="747" t="s">
        <v>204</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2">
      <c r="A30" s="54">
        <v>3</v>
      </c>
      <c r="B30" s="699" t="s">
        <v>28</v>
      </c>
      <c r="C30" s="700"/>
      <c r="D30" s="700"/>
      <c r="E30" s="700"/>
      <c r="F30" s="700"/>
      <c r="G30" s="700"/>
      <c r="H30" s="700"/>
      <c r="I30" s="700"/>
      <c r="J30" s="700"/>
      <c r="K30" s="700"/>
      <c r="L30" s="700"/>
      <c r="M30" s="700"/>
      <c r="N30" s="700"/>
      <c r="O30" s="700"/>
      <c r="P30" s="701"/>
      <c r="Q30" s="702">
        <v>6087</v>
      </c>
      <c r="R30" s="703"/>
      <c r="S30" s="703"/>
      <c r="T30" s="703"/>
      <c r="U30" s="703"/>
      <c r="V30" s="703">
        <v>5608</v>
      </c>
      <c r="W30" s="703"/>
      <c r="X30" s="703"/>
      <c r="Y30" s="703"/>
      <c r="Z30" s="703"/>
      <c r="AA30" s="703">
        <v>479</v>
      </c>
      <c r="AB30" s="703"/>
      <c r="AC30" s="703"/>
      <c r="AD30" s="703"/>
      <c r="AE30" s="704"/>
      <c r="AF30" s="705">
        <v>479</v>
      </c>
      <c r="AG30" s="706"/>
      <c r="AH30" s="706"/>
      <c r="AI30" s="706"/>
      <c r="AJ30" s="707"/>
      <c r="AK30" s="708">
        <v>986</v>
      </c>
      <c r="AL30" s="703"/>
      <c r="AM30" s="703"/>
      <c r="AN30" s="703"/>
      <c r="AO30" s="703"/>
      <c r="AP30" s="703" t="s">
        <v>204</v>
      </c>
      <c r="AQ30" s="703"/>
      <c r="AR30" s="703"/>
      <c r="AS30" s="703"/>
      <c r="AT30" s="703"/>
      <c r="AU30" s="703" t="s">
        <v>204</v>
      </c>
      <c r="AV30" s="703"/>
      <c r="AW30" s="703"/>
      <c r="AX30" s="703"/>
      <c r="AY30" s="703"/>
      <c r="AZ30" s="747" t="s">
        <v>204</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2">
      <c r="A31" s="54">
        <v>4</v>
      </c>
      <c r="B31" s="699" t="s">
        <v>465</v>
      </c>
      <c r="C31" s="700"/>
      <c r="D31" s="700"/>
      <c r="E31" s="700"/>
      <c r="F31" s="700"/>
      <c r="G31" s="700"/>
      <c r="H31" s="700"/>
      <c r="I31" s="700"/>
      <c r="J31" s="700"/>
      <c r="K31" s="700"/>
      <c r="L31" s="700"/>
      <c r="M31" s="700"/>
      <c r="N31" s="700"/>
      <c r="O31" s="700"/>
      <c r="P31" s="701"/>
      <c r="Q31" s="702">
        <v>552</v>
      </c>
      <c r="R31" s="703"/>
      <c r="S31" s="703"/>
      <c r="T31" s="703"/>
      <c r="U31" s="703"/>
      <c r="V31" s="703">
        <v>501</v>
      </c>
      <c r="W31" s="703"/>
      <c r="X31" s="703"/>
      <c r="Y31" s="703"/>
      <c r="Z31" s="703"/>
      <c r="AA31" s="703">
        <v>51</v>
      </c>
      <c r="AB31" s="703"/>
      <c r="AC31" s="703"/>
      <c r="AD31" s="703"/>
      <c r="AE31" s="704"/>
      <c r="AF31" s="705">
        <v>1173</v>
      </c>
      <c r="AG31" s="706"/>
      <c r="AH31" s="706"/>
      <c r="AI31" s="706"/>
      <c r="AJ31" s="707"/>
      <c r="AK31" s="708">
        <v>68</v>
      </c>
      <c r="AL31" s="703"/>
      <c r="AM31" s="703"/>
      <c r="AN31" s="703"/>
      <c r="AO31" s="703"/>
      <c r="AP31" s="703">
        <v>1904</v>
      </c>
      <c r="AQ31" s="703"/>
      <c r="AR31" s="703"/>
      <c r="AS31" s="703"/>
      <c r="AT31" s="703"/>
      <c r="AU31" s="703">
        <v>337</v>
      </c>
      <c r="AV31" s="703"/>
      <c r="AW31" s="703"/>
      <c r="AX31" s="703"/>
      <c r="AY31" s="703"/>
      <c r="AZ31" s="747" t="s">
        <v>204</v>
      </c>
      <c r="BA31" s="747"/>
      <c r="BB31" s="747"/>
      <c r="BC31" s="747"/>
      <c r="BD31" s="747"/>
      <c r="BE31" s="709" t="s">
        <v>466</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2">
      <c r="A32" s="54">
        <v>5</v>
      </c>
      <c r="B32" s="699" t="s">
        <v>209</v>
      </c>
      <c r="C32" s="700"/>
      <c r="D32" s="700"/>
      <c r="E32" s="700"/>
      <c r="F32" s="700"/>
      <c r="G32" s="700"/>
      <c r="H32" s="700"/>
      <c r="I32" s="700"/>
      <c r="J32" s="700"/>
      <c r="K32" s="700"/>
      <c r="L32" s="700"/>
      <c r="M32" s="700"/>
      <c r="N32" s="700"/>
      <c r="O32" s="700"/>
      <c r="P32" s="701"/>
      <c r="Q32" s="702">
        <v>232</v>
      </c>
      <c r="R32" s="703"/>
      <c r="S32" s="703"/>
      <c r="T32" s="703"/>
      <c r="U32" s="703"/>
      <c r="V32" s="703">
        <v>201</v>
      </c>
      <c r="W32" s="703"/>
      <c r="X32" s="703"/>
      <c r="Y32" s="703"/>
      <c r="Z32" s="703"/>
      <c r="AA32" s="703">
        <v>31</v>
      </c>
      <c r="AB32" s="703"/>
      <c r="AC32" s="703"/>
      <c r="AD32" s="703"/>
      <c r="AE32" s="704"/>
      <c r="AF32" s="705">
        <v>52</v>
      </c>
      <c r="AG32" s="706"/>
      <c r="AH32" s="706"/>
      <c r="AI32" s="706"/>
      <c r="AJ32" s="707"/>
      <c r="AK32" s="708">
        <v>128</v>
      </c>
      <c r="AL32" s="703"/>
      <c r="AM32" s="703"/>
      <c r="AN32" s="703"/>
      <c r="AO32" s="703"/>
      <c r="AP32" s="703">
        <v>1332</v>
      </c>
      <c r="AQ32" s="703"/>
      <c r="AR32" s="703"/>
      <c r="AS32" s="703"/>
      <c r="AT32" s="703"/>
      <c r="AU32" s="703">
        <v>1272</v>
      </c>
      <c r="AV32" s="703"/>
      <c r="AW32" s="703"/>
      <c r="AX32" s="703"/>
      <c r="AY32" s="703"/>
      <c r="AZ32" s="747" t="s">
        <v>204</v>
      </c>
      <c r="BA32" s="747"/>
      <c r="BB32" s="747"/>
      <c r="BC32" s="747"/>
      <c r="BD32" s="747"/>
      <c r="BE32" s="709" t="s">
        <v>466</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2">
      <c r="A33" s="54">
        <v>6</v>
      </c>
      <c r="B33" s="699" t="s">
        <v>424</v>
      </c>
      <c r="C33" s="700"/>
      <c r="D33" s="700"/>
      <c r="E33" s="700"/>
      <c r="F33" s="700"/>
      <c r="G33" s="700"/>
      <c r="H33" s="700"/>
      <c r="I33" s="700"/>
      <c r="J33" s="700"/>
      <c r="K33" s="700"/>
      <c r="L33" s="700"/>
      <c r="M33" s="700"/>
      <c r="N33" s="700"/>
      <c r="O33" s="700"/>
      <c r="P33" s="701"/>
      <c r="Q33" s="702">
        <v>70</v>
      </c>
      <c r="R33" s="703"/>
      <c r="S33" s="703"/>
      <c r="T33" s="703"/>
      <c r="U33" s="703"/>
      <c r="V33" s="703">
        <v>67</v>
      </c>
      <c r="W33" s="703"/>
      <c r="X33" s="703"/>
      <c r="Y33" s="703"/>
      <c r="Z33" s="703"/>
      <c r="AA33" s="703">
        <v>3</v>
      </c>
      <c r="AB33" s="703"/>
      <c r="AC33" s="703"/>
      <c r="AD33" s="703"/>
      <c r="AE33" s="704"/>
      <c r="AF33" s="705">
        <v>3</v>
      </c>
      <c r="AG33" s="706"/>
      <c r="AH33" s="706"/>
      <c r="AI33" s="706"/>
      <c r="AJ33" s="707"/>
      <c r="AK33" s="708">
        <v>20</v>
      </c>
      <c r="AL33" s="703"/>
      <c r="AM33" s="703"/>
      <c r="AN33" s="703"/>
      <c r="AO33" s="703"/>
      <c r="AP33" s="703">
        <v>175</v>
      </c>
      <c r="AQ33" s="703"/>
      <c r="AR33" s="703"/>
      <c r="AS33" s="703"/>
      <c r="AT33" s="703"/>
      <c r="AU33" s="703">
        <v>175</v>
      </c>
      <c r="AV33" s="703"/>
      <c r="AW33" s="703"/>
      <c r="AX33" s="703"/>
      <c r="AY33" s="703"/>
      <c r="AZ33" s="747" t="s">
        <v>204</v>
      </c>
      <c r="BA33" s="747"/>
      <c r="BB33" s="747"/>
      <c r="BC33" s="747"/>
      <c r="BD33" s="747"/>
      <c r="BE33" s="709" t="s">
        <v>24</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2">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2">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2">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2">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2">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2">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2">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2">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2">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2">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2">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2">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2">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2">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2">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2">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2">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2">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2">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2">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2">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2">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2">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2">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2">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2">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2">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2">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2">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467</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2">
      <c r="A63" s="53" t="s">
        <v>255</v>
      </c>
      <c r="B63" s="722" t="s">
        <v>377</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1929</v>
      </c>
      <c r="AG63" s="726"/>
      <c r="AH63" s="726"/>
      <c r="AI63" s="726"/>
      <c r="AJ63" s="729"/>
      <c r="AK63" s="730"/>
      <c r="AL63" s="731"/>
      <c r="AM63" s="731"/>
      <c r="AN63" s="731"/>
      <c r="AO63" s="731"/>
      <c r="AP63" s="726"/>
      <c r="AQ63" s="726"/>
      <c r="AR63" s="726"/>
      <c r="AS63" s="726"/>
      <c r="AT63" s="726"/>
      <c r="AU63" s="726"/>
      <c r="AV63" s="726"/>
      <c r="AW63" s="726"/>
      <c r="AX63" s="726"/>
      <c r="AY63" s="726"/>
      <c r="AZ63" s="756"/>
      <c r="BA63" s="756"/>
      <c r="BB63" s="756"/>
      <c r="BC63" s="756"/>
      <c r="BD63" s="756"/>
      <c r="BE63" s="732"/>
      <c r="BF63" s="732"/>
      <c r="BG63" s="732"/>
      <c r="BH63" s="732"/>
      <c r="BI63" s="733"/>
      <c r="BJ63" s="734" t="s">
        <v>204</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2">
      <c r="A65" s="56" t="s">
        <v>456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2">
      <c r="A66" s="936" t="s">
        <v>450</v>
      </c>
      <c r="B66" s="937"/>
      <c r="C66" s="937"/>
      <c r="D66" s="937"/>
      <c r="E66" s="937"/>
      <c r="F66" s="937"/>
      <c r="G66" s="937"/>
      <c r="H66" s="937"/>
      <c r="I66" s="937"/>
      <c r="J66" s="937"/>
      <c r="K66" s="937"/>
      <c r="L66" s="937"/>
      <c r="M66" s="937"/>
      <c r="N66" s="937"/>
      <c r="O66" s="937"/>
      <c r="P66" s="938"/>
      <c r="Q66" s="942" t="s">
        <v>459</v>
      </c>
      <c r="R66" s="943"/>
      <c r="S66" s="943"/>
      <c r="T66" s="943"/>
      <c r="U66" s="944"/>
      <c r="V66" s="942" t="s">
        <v>460</v>
      </c>
      <c r="W66" s="943"/>
      <c r="X66" s="943"/>
      <c r="Y66" s="943"/>
      <c r="Z66" s="944"/>
      <c r="AA66" s="942" t="s">
        <v>461</v>
      </c>
      <c r="AB66" s="943"/>
      <c r="AC66" s="943"/>
      <c r="AD66" s="943"/>
      <c r="AE66" s="944"/>
      <c r="AF66" s="964" t="s">
        <v>252</v>
      </c>
      <c r="AG66" s="959"/>
      <c r="AH66" s="959"/>
      <c r="AI66" s="959"/>
      <c r="AJ66" s="965"/>
      <c r="AK66" s="942" t="s">
        <v>390</v>
      </c>
      <c r="AL66" s="937"/>
      <c r="AM66" s="937"/>
      <c r="AN66" s="937"/>
      <c r="AO66" s="938"/>
      <c r="AP66" s="942" t="s">
        <v>363</v>
      </c>
      <c r="AQ66" s="943"/>
      <c r="AR66" s="943"/>
      <c r="AS66" s="943"/>
      <c r="AT66" s="944"/>
      <c r="AU66" s="942" t="s">
        <v>468</v>
      </c>
      <c r="AV66" s="943"/>
      <c r="AW66" s="943"/>
      <c r="AX66" s="943"/>
      <c r="AY66" s="944"/>
      <c r="AZ66" s="942" t="s">
        <v>447</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2">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2">
      <c r="A68" s="51">
        <v>1</v>
      </c>
      <c r="B68" s="683" t="s">
        <v>536</v>
      </c>
      <c r="C68" s="684"/>
      <c r="D68" s="684"/>
      <c r="E68" s="684"/>
      <c r="F68" s="684"/>
      <c r="G68" s="684"/>
      <c r="H68" s="684"/>
      <c r="I68" s="684"/>
      <c r="J68" s="684"/>
      <c r="K68" s="684"/>
      <c r="L68" s="684"/>
      <c r="M68" s="684"/>
      <c r="N68" s="684"/>
      <c r="O68" s="684"/>
      <c r="P68" s="685"/>
      <c r="Q68" s="686">
        <v>11751</v>
      </c>
      <c r="R68" s="687"/>
      <c r="S68" s="687"/>
      <c r="T68" s="687"/>
      <c r="U68" s="687"/>
      <c r="V68" s="687">
        <v>11426</v>
      </c>
      <c r="W68" s="687"/>
      <c r="X68" s="687"/>
      <c r="Y68" s="687"/>
      <c r="Z68" s="687"/>
      <c r="AA68" s="687">
        <v>325</v>
      </c>
      <c r="AB68" s="687"/>
      <c r="AC68" s="687"/>
      <c r="AD68" s="687"/>
      <c r="AE68" s="687"/>
      <c r="AF68" s="687">
        <v>325</v>
      </c>
      <c r="AG68" s="687"/>
      <c r="AH68" s="687"/>
      <c r="AI68" s="687"/>
      <c r="AJ68" s="687"/>
      <c r="AK68" s="687">
        <v>326</v>
      </c>
      <c r="AL68" s="687"/>
      <c r="AM68" s="687"/>
      <c r="AN68" s="687"/>
      <c r="AO68" s="687"/>
      <c r="AP68" s="687" t="s">
        <v>204</v>
      </c>
      <c r="AQ68" s="687"/>
      <c r="AR68" s="687"/>
      <c r="AS68" s="687"/>
      <c r="AT68" s="687"/>
      <c r="AU68" s="687" t="s">
        <v>204</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2">
      <c r="A69" s="52">
        <v>2</v>
      </c>
      <c r="B69" s="699" t="s">
        <v>537</v>
      </c>
      <c r="C69" s="700"/>
      <c r="D69" s="700"/>
      <c r="E69" s="700"/>
      <c r="F69" s="700"/>
      <c r="G69" s="700"/>
      <c r="H69" s="700"/>
      <c r="I69" s="700"/>
      <c r="J69" s="700"/>
      <c r="K69" s="700"/>
      <c r="L69" s="700"/>
      <c r="M69" s="700"/>
      <c r="N69" s="700"/>
      <c r="O69" s="700"/>
      <c r="P69" s="701"/>
      <c r="Q69" s="702">
        <v>126</v>
      </c>
      <c r="R69" s="703"/>
      <c r="S69" s="703"/>
      <c r="T69" s="703"/>
      <c r="U69" s="703"/>
      <c r="V69" s="703">
        <v>120</v>
      </c>
      <c r="W69" s="703"/>
      <c r="X69" s="703"/>
      <c r="Y69" s="703"/>
      <c r="Z69" s="703"/>
      <c r="AA69" s="703">
        <v>6</v>
      </c>
      <c r="AB69" s="703"/>
      <c r="AC69" s="703"/>
      <c r="AD69" s="703"/>
      <c r="AE69" s="703"/>
      <c r="AF69" s="703">
        <v>6</v>
      </c>
      <c r="AG69" s="703"/>
      <c r="AH69" s="703"/>
      <c r="AI69" s="703"/>
      <c r="AJ69" s="703"/>
      <c r="AK69" s="703">
        <v>5</v>
      </c>
      <c r="AL69" s="703"/>
      <c r="AM69" s="703"/>
      <c r="AN69" s="703"/>
      <c r="AO69" s="703"/>
      <c r="AP69" s="703" t="s">
        <v>204</v>
      </c>
      <c r="AQ69" s="703"/>
      <c r="AR69" s="703"/>
      <c r="AS69" s="703"/>
      <c r="AT69" s="703"/>
      <c r="AU69" s="703" t="s">
        <v>204</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2">
      <c r="A70" s="52">
        <v>3</v>
      </c>
      <c r="B70" s="699" t="s">
        <v>538</v>
      </c>
      <c r="C70" s="700"/>
      <c r="D70" s="700"/>
      <c r="E70" s="700"/>
      <c r="F70" s="700"/>
      <c r="G70" s="700"/>
      <c r="H70" s="700"/>
      <c r="I70" s="700"/>
      <c r="J70" s="700"/>
      <c r="K70" s="700"/>
      <c r="L70" s="700"/>
      <c r="M70" s="700"/>
      <c r="N70" s="700"/>
      <c r="O70" s="700"/>
      <c r="P70" s="701"/>
      <c r="Q70" s="702">
        <v>1139</v>
      </c>
      <c r="R70" s="703"/>
      <c r="S70" s="703"/>
      <c r="T70" s="703"/>
      <c r="U70" s="703"/>
      <c r="V70" s="703">
        <v>1129</v>
      </c>
      <c r="W70" s="703"/>
      <c r="X70" s="703"/>
      <c r="Y70" s="703"/>
      <c r="Z70" s="703"/>
      <c r="AA70" s="703">
        <v>10</v>
      </c>
      <c r="AB70" s="703"/>
      <c r="AC70" s="703"/>
      <c r="AD70" s="703"/>
      <c r="AE70" s="703"/>
      <c r="AF70" s="703">
        <v>10</v>
      </c>
      <c r="AG70" s="703"/>
      <c r="AH70" s="703"/>
      <c r="AI70" s="703"/>
      <c r="AJ70" s="703"/>
      <c r="AK70" s="703">
        <v>3</v>
      </c>
      <c r="AL70" s="703"/>
      <c r="AM70" s="703"/>
      <c r="AN70" s="703"/>
      <c r="AO70" s="703"/>
      <c r="AP70" s="703">
        <v>224</v>
      </c>
      <c r="AQ70" s="703"/>
      <c r="AR70" s="703"/>
      <c r="AS70" s="703"/>
      <c r="AT70" s="703"/>
      <c r="AU70" s="703">
        <v>95</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2">
      <c r="A71" s="52">
        <v>4</v>
      </c>
      <c r="B71" s="699" t="s">
        <v>539</v>
      </c>
      <c r="C71" s="700"/>
      <c r="D71" s="700"/>
      <c r="E71" s="700"/>
      <c r="F71" s="700"/>
      <c r="G71" s="700"/>
      <c r="H71" s="700"/>
      <c r="I71" s="700"/>
      <c r="J71" s="700"/>
      <c r="K71" s="700"/>
      <c r="L71" s="700"/>
      <c r="M71" s="700"/>
      <c r="N71" s="700"/>
      <c r="O71" s="700"/>
      <c r="P71" s="701"/>
      <c r="Q71" s="702">
        <v>154</v>
      </c>
      <c r="R71" s="703"/>
      <c r="S71" s="703"/>
      <c r="T71" s="703"/>
      <c r="U71" s="703"/>
      <c r="V71" s="703">
        <v>140</v>
      </c>
      <c r="W71" s="703"/>
      <c r="X71" s="703"/>
      <c r="Y71" s="703"/>
      <c r="Z71" s="703"/>
      <c r="AA71" s="703">
        <v>14</v>
      </c>
      <c r="AB71" s="703"/>
      <c r="AC71" s="703"/>
      <c r="AD71" s="703"/>
      <c r="AE71" s="703"/>
      <c r="AF71" s="703">
        <v>14</v>
      </c>
      <c r="AG71" s="703"/>
      <c r="AH71" s="703"/>
      <c r="AI71" s="703"/>
      <c r="AJ71" s="703"/>
      <c r="AK71" s="703">
        <v>17</v>
      </c>
      <c r="AL71" s="703"/>
      <c r="AM71" s="703"/>
      <c r="AN71" s="703"/>
      <c r="AO71" s="703"/>
      <c r="AP71" s="703" t="s">
        <v>204</v>
      </c>
      <c r="AQ71" s="703"/>
      <c r="AR71" s="703"/>
      <c r="AS71" s="703"/>
      <c r="AT71" s="703"/>
      <c r="AU71" s="703" t="s">
        <v>204</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2">
      <c r="A72" s="52">
        <v>5</v>
      </c>
      <c r="B72" s="699" t="s">
        <v>25</v>
      </c>
      <c r="C72" s="700"/>
      <c r="D72" s="700"/>
      <c r="E72" s="700"/>
      <c r="F72" s="700"/>
      <c r="G72" s="700"/>
      <c r="H72" s="700"/>
      <c r="I72" s="700"/>
      <c r="J72" s="700"/>
      <c r="K72" s="700"/>
      <c r="L72" s="700"/>
      <c r="M72" s="700"/>
      <c r="N72" s="700"/>
      <c r="O72" s="700"/>
      <c r="P72" s="701"/>
      <c r="Q72" s="702">
        <v>84</v>
      </c>
      <c r="R72" s="703"/>
      <c r="S72" s="703"/>
      <c r="T72" s="703"/>
      <c r="U72" s="703"/>
      <c r="V72" s="703">
        <v>79</v>
      </c>
      <c r="W72" s="703"/>
      <c r="X72" s="703"/>
      <c r="Y72" s="703"/>
      <c r="Z72" s="703"/>
      <c r="AA72" s="703">
        <v>5</v>
      </c>
      <c r="AB72" s="703"/>
      <c r="AC72" s="703"/>
      <c r="AD72" s="703"/>
      <c r="AE72" s="703"/>
      <c r="AF72" s="703">
        <v>5</v>
      </c>
      <c r="AG72" s="703"/>
      <c r="AH72" s="703"/>
      <c r="AI72" s="703"/>
      <c r="AJ72" s="703"/>
      <c r="AK72" s="703">
        <v>5</v>
      </c>
      <c r="AL72" s="703"/>
      <c r="AM72" s="703"/>
      <c r="AN72" s="703"/>
      <c r="AO72" s="703"/>
      <c r="AP72" s="703" t="s">
        <v>204</v>
      </c>
      <c r="AQ72" s="703"/>
      <c r="AR72" s="703"/>
      <c r="AS72" s="703"/>
      <c r="AT72" s="703"/>
      <c r="AU72" s="703" t="s">
        <v>204</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2">
      <c r="A73" s="52">
        <v>6</v>
      </c>
      <c r="B73" s="699" t="s">
        <v>540</v>
      </c>
      <c r="C73" s="700"/>
      <c r="D73" s="700"/>
      <c r="E73" s="700"/>
      <c r="F73" s="700"/>
      <c r="G73" s="700"/>
      <c r="H73" s="700"/>
      <c r="I73" s="700"/>
      <c r="J73" s="700"/>
      <c r="K73" s="700"/>
      <c r="L73" s="700"/>
      <c r="M73" s="700"/>
      <c r="N73" s="700"/>
      <c r="O73" s="700"/>
      <c r="P73" s="701"/>
      <c r="Q73" s="702">
        <v>288382</v>
      </c>
      <c r="R73" s="703"/>
      <c r="S73" s="703"/>
      <c r="T73" s="703"/>
      <c r="U73" s="703"/>
      <c r="V73" s="703">
        <v>283191</v>
      </c>
      <c r="W73" s="703"/>
      <c r="X73" s="703"/>
      <c r="Y73" s="703"/>
      <c r="Z73" s="703"/>
      <c r="AA73" s="703">
        <v>5190</v>
      </c>
      <c r="AB73" s="703"/>
      <c r="AC73" s="703"/>
      <c r="AD73" s="703"/>
      <c r="AE73" s="703"/>
      <c r="AF73" s="703">
        <v>5190</v>
      </c>
      <c r="AG73" s="703"/>
      <c r="AH73" s="703"/>
      <c r="AI73" s="703"/>
      <c r="AJ73" s="703"/>
      <c r="AK73" s="703">
        <v>0</v>
      </c>
      <c r="AL73" s="703"/>
      <c r="AM73" s="703"/>
      <c r="AN73" s="703"/>
      <c r="AO73" s="703"/>
      <c r="AP73" s="703" t="s">
        <v>204</v>
      </c>
      <c r="AQ73" s="703"/>
      <c r="AR73" s="703"/>
      <c r="AS73" s="703"/>
      <c r="AT73" s="703"/>
      <c r="AU73" s="703" t="s">
        <v>204</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2">
      <c r="A74" s="52">
        <v>7</v>
      </c>
      <c r="B74" s="699"/>
      <c r="C74" s="700"/>
      <c r="D74" s="700"/>
      <c r="E74" s="700"/>
      <c r="F74" s="700"/>
      <c r="G74" s="700"/>
      <c r="H74" s="700"/>
      <c r="I74" s="700"/>
      <c r="J74" s="700"/>
      <c r="K74" s="700"/>
      <c r="L74" s="700"/>
      <c r="M74" s="700"/>
      <c r="N74" s="700"/>
      <c r="O74" s="700"/>
      <c r="P74" s="701"/>
      <c r="Q74" s="702"/>
      <c r="R74" s="703"/>
      <c r="S74" s="703"/>
      <c r="T74" s="703"/>
      <c r="U74" s="703"/>
      <c r="V74" s="703"/>
      <c r="W74" s="703"/>
      <c r="X74" s="703"/>
      <c r="Y74" s="703"/>
      <c r="Z74" s="703"/>
      <c r="AA74" s="703"/>
      <c r="AB74" s="703"/>
      <c r="AC74" s="703"/>
      <c r="AD74" s="703"/>
      <c r="AE74" s="703"/>
      <c r="AF74" s="703"/>
      <c r="AG74" s="703"/>
      <c r="AH74" s="703"/>
      <c r="AI74" s="703"/>
      <c r="AJ74" s="703"/>
      <c r="AK74" s="703"/>
      <c r="AL74" s="703"/>
      <c r="AM74" s="703"/>
      <c r="AN74" s="703"/>
      <c r="AO74" s="703"/>
      <c r="AP74" s="703"/>
      <c r="AQ74" s="703"/>
      <c r="AR74" s="703"/>
      <c r="AS74" s="703"/>
      <c r="AT74" s="703"/>
      <c r="AU74" s="703"/>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2">
      <c r="A75" s="52">
        <v>8</v>
      </c>
      <c r="B75" s="699"/>
      <c r="C75" s="700"/>
      <c r="D75" s="700"/>
      <c r="E75" s="700"/>
      <c r="F75" s="700"/>
      <c r="G75" s="700"/>
      <c r="H75" s="700"/>
      <c r="I75" s="700"/>
      <c r="J75" s="700"/>
      <c r="K75" s="700"/>
      <c r="L75" s="700"/>
      <c r="M75" s="700"/>
      <c r="N75" s="700"/>
      <c r="O75" s="700"/>
      <c r="P75" s="701"/>
      <c r="Q75" s="711"/>
      <c r="R75" s="706"/>
      <c r="S75" s="706"/>
      <c r="T75" s="706"/>
      <c r="U75" s="708"/>
      <c r="V75" s="704"/>
      <c r="W75" s="706"/>
      <c r="X75" s="706"/>
      <c r="Y75" s="706"/>
      <c r="Z75" s="708"/>
      <c r="AA75" s="704"/>
      <c r="AB75" s="706"/>
      <c r="AC75" s="706"/>
      <c r="AD75" s="706"/>
      <c r="AE75" s="708"/>
      <c r="AF75" s="704"/>
      <c r="AG75" s="706"/>
      <c r="AH75" s="706"/>
      <c r="AI75" s="706"/>
      <c r="AJ75" s="708"/>
      <c r="AK75" s="704"/>
      <c r="AL75" s="706"/>
      <c r="AM75" s="706"/>
      <c r="AN75" s="706"/>
      <c r="AO75" s="708"/>
      <c r="AP75" s="704"/>
      <c r="AQ75" s="706"/>
      <c r="AR75" s="706"/>
      <c r="AS75" s="706"/>
      <c r="AT75" s="708"/>
      <c r="AU75" s="704"/>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2">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2">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2">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2">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2">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2">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2">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2">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2">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2">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2">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2">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2">
      <c r="A88" s="53" t="s">
        <v>255</v>
      </c>
      <c r="B88" s="722" t="s">
        <v>187</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c r="AG88" s="726"/>
      <c r="AH88" s="726"/>
      <c r="AI88" s="726"/>
      <c r="AJ88" s="726"/>
      <c r="AK88" s="731"/>
      <c r="AL88" s="731"/>
      <c r="AM88" s="731"/>
      <c r="AN88" s="731"/>
      <c r="AO88" s="731"/>
      <c r="AP88" s="726"/>
      <c r="AQ88" s="726"/>
      <c r="AR88" s="726"/>
      <c r="AS88" s="726"/>
      <c r="AT88" s="726"/>
      <c r="AU88" s="726"/>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722" t="s">
        <v>454</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105</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469</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9" t="s">
        <v>471</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206</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2">
      <c r="A109" s="782" t="s">
        <v>472</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435</v>
      </c>
      <c r="AB109" s="783"/>
      <c r="AC109" s="783"/>
      <c r="AD109" s="783"/>
      <c r="AE109" s="784"/>
      <c r="AF109" s="785" t="s">
        <v>473</v>
      </c>
      <c r="AG109" s="783"/>
      <c r="AH109" s="783"/>
      <c r="AI109" s="783"/>
      <c r="AJ109" s="784"/>
      <c r="AK109" s="785" t="s">
        <v>391</v>
      </c>
      <c r="AL109" s="783"/>
      <c r="AM109" s="783"/>
      <c r="AN109" s="783"/>
      <c r="AO109" s="784"/>
      <c r="AP109" s="785" t="s">
        <v>474</v>
      </c>
      <c r="AQ109" s="783"/>
      <c r="AR109" s="783"/>
      <c r="AS109" s="783"/>
      <c r="AT109" s="786"/>
      <c r="AU109" s="782" t="s">
        <v>472</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435</v>
      </c>
      <c r="BR109" s="783"/>
      <c r="BS109" s="783"/>
      <c r="BT109" s="783"/>
      <c r="BU109" s="784"/>
      <c r="BV109" s="785" t="s">
        <v>473</v>
      </c>
      <c r="BW109" s="783"/>
      <c r="BX109" s="783"/>
      <c r="BY109" s="783"/>
      <c r="BZ109" s="784"/>
      <c r="CA109" s="785" t="s">
        <v>391</v>
      </c>
      <c r="CB109" s="783"/>
      <c r="CC109" s="783"/>
      <c r="CD109" s="783"/>
      <c r="CE109" s="784"/>
      <c r="CF109" s="787" t="s">
        <v>474</v>
      </c>
      <c r="CG109" s="787"/>
      <c r="CH109" s="787"/>
      <c r="CI109" s="787"/>
      <c r="CJ109" s="787"/>
      <c r="CK109" s="785" t="s">
        <v>95</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435</v>
      </c>
      <c r="DH109" s="783"/>
      <c r="DI109" s="783"/>
      <c r="DJ109" s="783"/>
      <c r="DK109" s="784"/>
      <c r="DL109" s="785" t="s">
        <v>473</v>
      </c>
      <c r="DM109" s="783"/>
      <c r="DN109" s="783"/>
      <c r="DO109" s="783"/>
      <c r="DP109" s="784"/>
      <c r="DQ109" s="785" t="s">
        <v>391</v>
      </c>
      <c r="DR109" s="783"/>
      <c r="DS109" s="783"/>
      <c r="DT109" s="783"/>
      <c r="DU109" s="784"/>
      <c r="DV109" s="785" t="s">
        <v>474</v>
      </c>
      <c r="DW109" s="783"/>
      <c r="DX109" s="783"/>
      <c r="DY109" s="783"/>
      <c r="DZ109" s="786"/>
    </row>
    <row r="110" spans="1:131" s="48" customFormat="1" ht="26.25" customHeight="1" x14ac:dyDescent="0.2">
      <c r="A110" s="788" t="s">
        <v>333</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3188394</v>
      </c>
      <c r="AB110" s="792"/>
      <c r="AC110" s="792"/>
      <c r="AD110" s="792"/>
      <c r="AE110" s="793"/>
      <c r="AF110" s="794">
        <v>3136685</v>
      </c>
      <c r="AG110" s="792"/>
      <c r="AH110" s="792"/>
      <c r="AI110" s="792"/>
      <c r="AJ110" s="793"/>
      <c r="AK110" s="794">
        <v>2814135</v>
      </c>
      <c r="AL110" s="792"/>
      <c r="AM110" s="792"/>
      <c r="AN110" s="792"/>
      <c r="AO110" s="793"/>
      <c r="AP110" s="795">
        <v>27.1</v>
      </c>
      <c r="AQ110" s="796"/>
      <c r="AR110" s="796"/>
      <c r="AS110" s="796"/>
      <c r="AT110" s="797"/>
      <c r="AU110" s="1000" t="s">
        <v>124</v>
      </c>
      <c r="AV110" s="1001"/>
      <c r="AW110" s="1001"/>
      <c r="AX110" s="1001"/>
      <c r="AY110" s="1001"/>
      <c r="AZ110" s="798" t="s">
        <v>142</v>
      </c>
      <c r="BA110" s="789"/>
      <c r="BB110" s="789"/>
      <c r="BC110" s="789"/>
      <c r="BD110" s="789"/>
      <c r="BE110" s="789"/>
      <c r="BF110" s="789"/>
      <c r="BG110" s="789"/>
      <c r="BH110" s="789"/>
      <c r="BI110" s="789"/>
      <c r="BJ110" s="789"/>
      <c r="BK110" s="789"/>
      <c r="BL110" s="789"/>
      <c r="BM110" s="789"/>
      <c r="BN110" s="789"/>
      <c r="BO110" s="789"/>
      <c r="BP110" s="790"/>
      <c r="BQ110" s="799">
        <v>25774602</v>
      </c>
      <c r="BR110" s="800"/>
      <c r="BS110" s="800"/>
      <c r="BT110" s="800"/>
      <c r="BU110" s="800"/>
      <c r="BV110" s="800">
        <v>25679182</v>
      </c>
      <c r="BW110" s="800"/>
      <c r="BX110" s="800"/>
      <c r="BY110" s="800"/>
      <c r="BZ110" s="800"/>
      <c r="CA110" s="800">
        <v>26186751</v>
      </c>
      <c r="CB110" s="800"/>
      <c r="CC110" s="800"/>
      <c r="CD110" s="800"/>
      <c r="CE110" s="800"/>
      <c r="CF110" s="801">
        <v>252.1</v>
      </c>
      <c r="CG110" s="802"/>
      <c r="CH110" s="802"/>
      <c r="CI110" s="802"/>
      <c r="CJ110" s="802"/>
      <c r="CK110" s="1006" t="s">
        <v>388</v>
      </c>
      <c r="CL110" s="1007"/>
      <c r="CM110" s="798" t="s">
        <v>63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204</v>
      </c>
      <c r="DH110" s="800"/>
      <c r="DI110" s="800"/>
      <c r="DJ110" s="800"/>
      <c r="DK110" s="800"/>
      <c r="DL110" s="800" t="s">
        <v>204</v>
      </c>
      <c r="DM110" s="800"/>
      <c r="DN110" s="800"/>
      <c r="DO110" s="800"/>
      <c r="DP110" s="800"/>
      <c r="DQ110" s="800" t="s">
        <v>204</v>
      </c>
      <c r="DR110" s="800"/>
      <c r="DS110" s="800"/>
      <c r="DT110" s="800"/>
      <c r="DU110" s="800"/>
      <c r="DV110" s="803" t="s">
        <v>204</v>
      </c>
      <c r="DW110" s="803"/>
      <c r="DX110" s="803"/>
      <c r="DY110" s="803"/>
      <c r="DZ110" s="804"/>
    </row>
    <row r="111" spans="1:131" s="48" customFormat="1" ht="26.25" customHeight="1" x14ac:dyDescent="0.2">
      <c r="A111" s="805" t="s">
        <v>458</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204</v>
      </c>
      <c r="AB111" s="808"/>
      <c r="AC111" s="808"/>
      <c r="AD111" s="808"/>
      <c r="AE111" s="809"/>
      <c r="AF111" s="810" t="s">
        <v>204</v>
      </c>
      <c r="AG111" s="808"/>
      <c r="AH111" s="808"/>
      <c r="AI111" s="808"/>
      <c r="AJ111" s="809"/>
      <c r="AK111" s="810" t="s">
        <v>204</v>
      </c>
      <c r="AL111" s="808"/>
      <c r="AM111" s="808"/>
      <c r="AN111" s="808"/>
      <c r="AO111" s="809"/>
      <c r="AP111" s="811" t="s">
        <v>204</v>
      </c>
      <c r="AQ111" s="812"/>
      <c r="AR111" s="812"/>
      <c r="AS111" s="812"/>
      <c r="AT111" s="813"/>
      <c r="AU111" s="1002"/>
      <c r="AV111" s="1003"/>
      <c r="AW111" s="1003"/>
      <c r="AX111" s="1003"/>
      <c r="AY111" s="1003"/>
      <c r="AZ111" s="814" t="s">
        <v>475</v>
      </c>
      <c r="BA111" s="815"/>
      <c r="BB111" s="815"/>
      <c r="BC111" s="815"/>
      <c r="BD111" s="815"/>
      <c r="BE111" s="815"/>
      <c r="BF111" s="815"/>
      <c r="BG111" s="815"/>
      <c r="BH111" s="815"/>
      <c r="BI111" s="815"/>
      <c r="BJ111" s="815"/>
      <c r="BK111" s="815"/>
      <c r="BL111" s="815"/>
      <c r="BM111" s="815"/>
      <c r="BN111" s="815"/>
      <c r="BO111" s="815"/>
      <c r="BP111" s="816"/>
      <c r="BQ111" s="817">
        <v>122545</v>
      </c>
      <c r="BR111" s="818"/>
      <c r="BS111" s="818"/>
      <c r="BT111" s="818"/>
      <c r="BU111" s="818"/>
      <c r="BV111" s="818">
        <v>102017</v>
      </c>
      <c r="BW111" s="818"/>
      <c r="BX111" s="818"/>
      <c r="BY111" s="818"/>
      <c r="BZ111" s="818"/>
      <c r="CA111" s="818">
        <v>84481</v>
      </c>
      <c r="CB111" s="818"/>
      <c r="CC111" s="818"/>
      <c r="CD111" s="818"/>
      <c r="CE111" s="818"/>
      <c r="CF111" s="819">
        <v>0.8</v>
      </c>
      <c r="CG111" s="820"/>
      <c r="CH111" s="820"/>
      <c r="CI111" s="820"/>
      <c r="CJ111" s="820"/>
      <c r="CK111" s="1008"/>
      <c r="CL111" s="1009"/>
      <c r="CM111" s="814" t="s">
        <v>137</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204</v>
      </c>
      <c r="DH111" s="818"/>
      <c r="DI111" s="818"/>
      <c r="DJ111" s="818"/>
      <c r="DK111" s="818"/>
      <c r="DL111" s="818" t="s">
        <v>204</v>
      </c>
      <c r="DM111" s="818"/>
      <c r="DN111" s="818"/>
      <c r="DO111" s="818"/>
      <c r="DP111" s="818"/>
      <c r="DQ111" s="818" t="s">
        <v>204</v>
      </c>
      <c r="DR111" s="818"/>
      <c r="DS111" s="818"/>
      <c r="DT111" s="818"/>
      <c r="DU111" s="818"/>
      <c r="DV111" s="821" t="s">
        <v>204</v>
      </c>
      <c r="DW111" s="821"/>
      <c r="DX111" s="821"/>
      <c r="DY111" s="821"/>
      <c r="DZ111" s="822"/>
    </row>
    <row r="112" spans="1:131" s="48" customFormat="1" ht="26.25" customHeight="1" x14ac:dyDescent="0.2">
      <c r="A112" s="969" t="s">
        <v>153</v>
      </c>
      <c r="B112" s="970"/>
      <c r="C112" s="815" t="s">
        <v>476</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204</v>
      </c>
      <c r="AB112" s="808"/>
      <c r="AC112" s="808"/>
      <c r="AD112" s="808"/>
      <c r="AE112" s="809"/>
      <c r="AF112" s="810" t="s">
        <v>204</v>
      </c>
      <c r="AG112" s="808"/>
      <c r="AH112" s="808"/>
      <c r="AI112" s="808"/>
      <c r="AJ112" s="809"/>
      <c r="AK112" s="810" t="s">
        <v>204</v>
      </c>
      <c r="AL112" s="808"/>
      <c r="AM112" s="808"/>
      <c r="AN112" s="808"/>
      <c r="AO112" s="809"/>
      <c r="AP112" s="811" t="s">
        <v>204</v>
      </c>
      <c r="AQ112" s="812"/>
      <c r="AR112" s="812"/>
      <c r="AS112" s="812"/>
      <c r="AT112" s="813"/>
      <c r="AU112" s="1002"/>
      <c r="AV112" s="1003"/>
      <c r="AW112" s="1003"/>
      <c r="AX112" s="1003"/>
      <c r="AY112" s="1003"/>
      <c r="AZ112" s="814" t="s">
        <v>274</v>
      </c>
      <c r="BA112" s="815"/>
      <c r="BB112" s="815"/>
      <c r="BC112" s="815"/>
      <c r="BD112" s="815"/>
      <c r="BE112" s="815"/>
      <c r="BF112" s="815"/>
      <c r="BG112" s="815"/>
      <c r="BH112" s="815"/>
      <c r="BI112" s="815"/>
      <c r="BJ112" s="815"/>
      <c r="BK112" s="815"/>
      <c r="BL112" s="815"/>
      <c r="BM112" s="815"/>
      <c r="BN112" s="815"/>
      <c r="BO112" s="815"/>
      <c r="BP112" s="816"/>
      <c r="BQ112" s="817">
        <v>1840027</v>
      </c>
      <c r="BR112" s="818"/>
      <c r="BS112" s="818"/>
      <c r="BT112" s="818"/>
      <c r="BU112" s="818"/>
      <c r="BV112" s="818">
        <v>1801020</v>
      </c>
      <c r="BW112" s="818"/>
      <c r="BX112" s="818"/>
      <c r="BY112" s="818"/>
      <c r="BZ112" s="818"/>
      <c r="CA112" s="818">
        <v>1784625</v>
      </c>
      <c r="CB112" s="818"/>
      <c r="CC112" s="818"/>
      <c r="CD112" s="818"/>
      <c r="CE112" s="818"/>
      <c r="CF112" s="819">
        <v>17.2</v>
      </c>
      <c r="CG112" s="820"/>
      <c r="CH112" s="820"/>
      <c r="CI112" s="820"/>
      <c r="CJ112" s="820"/>
      <c r="CK112" s="1008"/>
      <c r="CL112" s="1009"/>
      <c r="CM112" s="814" t="s">
        <v>397</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204</v>
      </c>
      <c r="DH112" s="818"/>
      <c r="DI112" s="818"/>
      <c r="DJ112" s="818"/>
      <c r="DK112" s="818"/>
      <c r="DL112" s="818" t="s">
        <v>204</v>
      </c>
      <c r="DM112" s="818"/>
      <c r="DN112" s="818"/>
      <c r="DO112" s="818"/>
      <c r="DP112" s="818"/>
      <c r="DQ112" s="818" t="s">
        <v>204</v>
      </c>
      <c r="DR112" s="818"/>
      <c r="DS112" s="818"/>
      <c r="DT112" s="818"/>
      <c r="DU112" s="818"/>
      <c r="DV112" s="821" t="s">
        <v>204</v>
      </c>
      <c r="DW112" s="821"/>
      <c r="DX112" s="821"/>
      <c r="DY112" s="821"/>
      <c r="DZ112" s="822"/>
    </row>
    <row r="113" spans="1:130" s="48" customFormat="1" ht="26.25" customHeight="1" x14ac:dyDescent="0.2">
      <c r="A113" s="971"/>
      <c r="B113" s="972"/>
      <c r="C113" s="815" t="s">
        <v>478</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145159</v>
      </c>
      <c r="AB113" s="808"/>
      <c r="AC113" s="808"/>
      <c r="AD113" s="808"/>
      <c r="AE113" s="809"/>
      <c r="AF113" s="810">
        <v>165848</v>
      </c>
      <c r="AG113" s="808"/>
      <c r="AH113" s="808"/>
      <c r="AI113" s="808"/>
      <c r="AJ113" s="809"/>
      <c r="AK113" s="810">
        <v>164816</v>
      </c>
      <c r="AL113" s="808"/>
      <c r="AM113" s="808"/>
      <c r="AN113" s="808"/>
      <c r="AO113" s="809"/>
      <c r="AP113" s="811">
        <v>1.6</v>
      </c>
      <c r="AQ113" s="812"/>
      <c r="AR113" s="812"/>
      <c r="AS113" s="812"/>
      <c r="AT113" s="813"/>
      <c r="AU113" s="1002"/>
      <c r="AV113" s="1003"/>
      <c r="AW113" s="1003"/>
      <c r="AX113" s="1003"/>
      <c r="AY113" s="1003"/>
      <c r="AZ113" s="814" t="s">
        <v>210</v>
      </c>
      <c r="BA113" s="815"/>
      <c r="BB113" s="815"/>
      <c r="BC113" s="815"/>
      <c r="BD113" s="815"/>
      <c r="BE113" s="815"/>
      <c r="BF113" s="815"/>
      <c r="BG113" s="815"/>
      <c r="BH113" s="815"/>
      <c r="BI113" s="815"/>
      <c r="BJ113" s="815"/>
      <c r="BK113" s="815"/>
      <c r="BL113" s="815"/>
      <c r="BM113" s="815"/>
      <c r="BN113" s="815"/>
      <c r="BO113" s="815"/>
      <c r="BP113" s="816"/>
      <c r="BQ113" s="817">
        <v>120958</v>
      </c>
      <c r="BR113" s="818"/>
      <c r="BS113" s="818"/>
      <c r="BT113" s="818"/>
      <c r="BU113" s="818"/>
      <c r="BV113" s="818">
        <v>92679</v>
      </c>
      <c r="BW113" s="818"/>
      <c r="BX113" s="818"/>
      <c r="BY113" s="818"/>
      <c r="BZ113" s="818"/>
      <c r="CA113" s="818">
        <v>95352</v>
      </c>
      <c r="CB113" s="818"/>
      <c r="CC113" s="818"/>
      <c r="CD113" s="818"/>
      <c r="CE113" s="818"/>
      <c r="CF113" s="819">
        <v>0.9</v>
      </c>
      <c r="CG113" s="820"/>
      <c r="CH113" s="820"/>
      <c r="CI113" s="820"/>
      <c r="CJ113" s="820"/>
      <c r="CK113" s="1008"/>
      <c r="CL113" s="1009"/>
      <c r="CM113" s="814" t="s">
        <v>407</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204</v>
      </c>
      <c r="DH113" s="808"/>
      <c r="DI113" s="808"/>
      <c r="DJ113" s="808"/>
      <c r="DK113" s="809"/>
      <c r="DL113" s="810" t="s">
        <v>204</v>
      </c>
      <c r="DM113" s="808"/>
      <c r="DN113" s="808"/>
      <c r="DO113" s="808"/>
      <c r="DP113" s="809"/>
      <c r="DQ113" s="810" t="s">
        <v>204</v>
      </c>
      <c r="DR113" s="808"/>
      <c r="DS113" s="808"/>
      <c r="DT113" s="808"/>
      <c r="DU113" s="809"/>
      <c r="DV113" s="811" t="s">
        <v>204</v>
      </c>
      <c r="DW113" s="812"/>
      <c r="DX113" s="812"/>
      <c r="DY113" s="812"/>
      <c r="DZ113" s="813"/>
    </row>
    <row r="114" spans="1:130" s="48" customFormat="1" ht="26.25" customHeight="1" x14ac:dyDescent="0.2">
      <c r="A114" s="971"/>
      <c r="B114" s="972"/>
      <c r="C114" s="815" t="s">
        <v>480</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22302</v>
      </c>
      <c r="AB114" s="808"/>
      <c r="AC114" s="808"/>
      <c r="AD114" s="808"/>
      <c r="AE114" s="809"/>
      <c r="AF114" s="810">
        <v>27936</v>
      </c>
      <c r="AG114" s="808"/>
      <c r="AH114" s="808"/>
      <c r="AI114" s="808"/>
      <c r="AJ114" s="809"/>
      <c r="AK114" s="810">
        <v>24935</v>
      </c>
      <c r="AL114" s="808"/>
      <c r="AM114" s="808"/>
      <c r="AN114" s="808"/>
      <c r="AO114" s="809"/>
      <c r="AP114" s="811">
        <v>0.2</v>
      </c>
      <c r="AQ114" s="812"/>
      <c r="AR114" s="812"/>
      <c r="AS114" s="812"/>
      <c r="AT114" s="813"/>
      <c r="AU114" s="1002"/>
      <c r="AV114" s="1003"/>
      <c r="AW114" s="1003"/>
      <c r="AX114" s="1003"/>
      <c r="AY114" s="1003"/>
      <c r="AZ114" s="814" t="s">
        <v>481</v>
      </c>
      <c r="BA114" s="815"/>
      <c r="BB114" s="815"/>
      <c r="BC114" s="815"/>
      <c r="BD114" s="815"/>
      <c r="BE114" s="815"/>
      <c r="BF114" s="815"/>
      <c r="BG114" s="815"/>
      <c r="BH114" s="815"/>
      <c r="BI114" s="815"/>
      <c r="BJ114" s="815"/>
      <c r="BK114" s="815"/>
      <c r="BL114" s="815"/>
      <c r="BM114" s="815"/>
      <c r="BN114" s="815"/>
      <c r="BO114" s="815"/>
      <c r="BP114" s="816"/>
      <c r="BQ114" s="817">
        <v>1848418</v>
      </c>
      <c r="BR114" s="818"/>
      <c r="BS114" s="818"/>
      <c r="BT114" s="818"/>
      <c r="BU114" s="818"/>
      <c r="BV114" s="818">
        <v>1780515</v>
      </c>
      <c r="BW114" s="818"/>
      <c r="BX114" s="818"/>
      <c r="BY114" s="818"/>
      <c r="BZ114" s="818"/>
      <c r="CA114" s="818">
        <v>1705857</v>
      </c>
      <c r="CB114" s="818"/>
      <c r="CC114" s="818"/>
      <c r="CD114" s="818"/>
      <c r="CE114" s="818"/>
      <c r="CF114" s="819">
        <v>16.399999999999999</v>
      </c>
      <c r="CG114" s="820"/>
      <c r="CH114" s="820"/>
      <c r="CI114" s="820"/>
      <c r="CJ114" s="820"/>
      <c r="CK114" s="1008"/>
      <c r="CL114" s="1009"/>
      <c r="CM114" s="814" t="s">
        <v>482</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204</v>
      </c>
      <c r="DH114" s="808"/>
      <c r="DI114" s="808"/>
      <c r="DJ114" s="808"/>
      <c r="DK114" s="809"/>
      <c r="DL114" s="810" t="s">
        <v>204</v>
      </c>
      <c r="DM114" s="808"/>
      <c r="DN114" s="808"/>
      <c r="DO114" s="808"/>
      <c r="DP114" s="809"/>
      <c r="DQ114" s="810" t="s">
        <v>204</v>
      </c>
      <c r="DR114" s="808"/>
      <c r="DS114" s="808"/>
      <c r="DT114" s="808"/>
      <c r="DU114" s="809"/>
      <c r="DV114" s="811" t="s">
        <v>204</v>
      </c>
      <c r="DW114" s="812"/>
      <c r="DX114" s="812"/>
      <c r="DY114" s="812"/>
      <c r="DZ114" s="813"/>
    </row>
    <row r="115" spans="1:130" s="48" customFormat="1" ht="26.25" customHeight="1" x14ac:dyDescent="0.2">
      <c r="A115" s="971"/>
      <c r="B115" s="972"/>
      <c r="C115" s="815" t="s">
        <v>378</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31100</v>
      </c>
      <c r="AB115" s="808"/>
      <c r="AC115" s="808"/>
      <c r="AD115" s="808"/>
      <c r="AE115" s="809"/>
      <c r="AF115" s="810">
        <v>25526</v>
      </c>
      <c r="AG115" s="808"/>
      <c r="AH115" s="808"/>
      <c r="AI115" s="808"/>
      <c r="AJ115" s="809"/>
      <c r="AK115" s="810">
        <v>20381</v>
      </c>
      <c r="AL115" s="808"/>
      <c r="AM115" s="808"/>
      <c r="AN115" s="808"/>
      <c r="AO115" s="809"/>
      <c r="AP115" s="811">
        <v>0.2</v>
      </c>
      <c r="AQ115" s="812"/>
      <c r="AR115" s="812"/>
      <c r="AS115" s="812"/>
      <c r="AT115" s="813"/>
      <c r="AU115" s="1002"/>
      <c r="AV115" s="1003"/>
      <c r="AW115" s="1003"/>
      <c r="AX115" s="1003"/>
      <c r="AY115" s="1003"/>
      <c r="AZ115" s="814" t="s">
        <v>352</v>
      </c>
      <c r="BA115" s="815"/>
      <c r="BB115" s="815"/>
      <c r="BC115" s="815"/>
      <c r="BD115" s="815"/>
      <c r="BE115" s="815"/>
      <c r="BF115" s="815"/>
      <c r="BG115" s="815"/>
      <c r="BH115" s="815"/>
      <c r="BI115" s="815"/>
      <c r="BJ115" s="815"/>
      <c r="BK115" s="815"/>
      <c r="BL115" s="815"/>
      <c r="BM115" s="815"/>
      <c r="BN115" s="815"/>
      <c r="BO115" s="815"/>
      <c r="BP115" s="816"/>
      <c r="BQ115" s="817" t="s">
        <v>204</v>
      </c>
      <c r="BR115" s="818"/>
      <c r="BS115" s="818"/>
      <c r="BT115" s="818"/>
      <c r="BU115" s="818"/>
      <c r="BV115" s="818" t="s">
        <v>204</v>
      </c>
      <c r="BW115" s="818"/>
      <c r="BX115" s="818"/>
      <c r="BY115" s="818"/>
      <c r="BZ115" s="818"/>
      <c r="CA115" s="818" t="s">
        <v>204</v>
      </c>
      <c r="CB115" s="818"/>
      <c r="CC115" s="818"/>
      <c r="CD115" s="818"/>
      <c r="CE115" s="818"/>
      <c r="CF115" s="819" t="s">
        <v>204</v>
      </c>
      <c r="CG115" s="820"/>
      <c r="CH115" s="820"/>
      <c r="CI115" s="820"/>
      <c r="CJ115" s="820"/>
      <c r="CK115" s="1008"/>
      <c r="CL115" s="1009"/>
      <c r="CM115" s="814" t="s">
        <v>32</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204</v>
      </c>
      <c r="DH115" s="808"/>
      <c r="DI115" s="808"/>
      <c r="DJ115" s="808"/>
      <c r="DK115" s="809"/>
      <c r="DL115" s="810" t="s">
        <v>204</v>
      </c>
      <c r="DM115" s="808"/>
      <c r="DN115" s="808"/>
      <c r="DO115" s="808"/>
      <c r="DP115" s="809"/>
      <c r="DQ115" s="810" t="s">
        <v>204</v>
      </c>
      <c r="DR115" s="808"/>
      <c r="DS115" s="808"/>
      <c r="DT115" s="808"/>
      <c r="DU115" s="809"/>
      <c r="DV115" s="811" t="s">
        <v>204</v>
      </c>
      <c r="DW115" s="812"/>
      <c r="DX115" s="812"/>
      <c r="DY115" s="812"/>
      <c r="DZ115" s="813"/>
    </row>
    <row r="116" spans="1:130" s="48" customFormat="1" ht="26.25" customHeight="1" x14ac:dyDescent="0.2">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204</v>
      </c>
      <c r="AB116" s="808"/>
      <c r="AC116" s="808"/>
      <c r="AD116" s="808"/>
      <c r="AE116" s="809"/>
      <c r="AF116" s="810" t="s">
        <v>204</v>
      </c>
      <c r="AG116" s="808"/>
      <c r="AH116" s="808"/>
      <c r="AI116" s="808"/>
      <c r="AJ116" s="809"/>
      <c r="AK116" s="810" t="s">
        <v>204</v>
      </c>
      <c r="AL116" s="808"/>
      <c r="AM116" s="808"/>
      <c r="AN116" s="808"/>
      <c r="AO116" s="809"/>
      <c r="AP116" s="811" t="s">
        <v>204</v>
      </c>
      <c r="AQ116" s="812"/>
      <c r="AR116" s="812"/>
      <c r="AS116" s="812"/>
      <c r="AT116" s="813"/>
      <c r="AU116" s="1002"/>
      <c r="AV116" s="1003"/>
      <c r="AW116" s="1003"/>
      <c r="AX116" s="1003"/>
      <c r="AY116" s="1003"/>
      <c r="AZ116" s="825" t="s">
        <v>227</v>
      </c>
      <c r="BA116" s="826"/>
      <c r="BB116" s="826"/>
      <c r="BC116" s="826"/>
      <c r="BD116" s="826"/>
      <c r="BE116" s="826"/>
      <c r="BF116" s="826"/>
      <c r="BG116" s="826"/>
      <c r="BH116" s="826"/>
      <c r="BI116" s="826"/>
      <c r="BJ116" s="826"/>
      <c r="BK116" s="826"/>
      <c r="BL116" s="826"/>
      <c r="BM116" s="826"/>
      <c r="BN116" s="826"/>
      <c r="BO116" s="826"/>
      <c r="BP116" s="827"/>
      <c r="BQ116" s="817" t="s">
        <v>204</v>
      </c>
      <c r="BR116" s="818"/>
      <c r="BS116" s="818"/>
      <c r="BT116" s="818"/>
      <c r="BU116" s="818"/>
      <c r="BV116" s="818" t="s">
        <v>204</v>
      </c>
      <c r="BW116" s="818"/>
      <c r="BX116" s="818"/>
      <c r="BY116" s="818"/>
      <c r="BZ116" s="818"/>
      <c r="CA116" s="818" t="s">
        <v>204</v>
      </c>
      <c r="CB116" s="818"/>
      <c r="CC116" s="818"/>
      <c r="CD116" s="818"/>
      <c r="CE116" s="818"/>
      <c r="CF116" s="819" t="s">
        <v>204</v>
      </c>
      <c r="CG116" s="820"/>
      <c r="CH116" s="820"/>
      <c r="CI116" s="820"/>
      <c r="CJ116" s="820"/>
      <c r="CK116" s="1008"/>
      <c r="CL116" s="1009"/>
      <c r="CM116" s="814" t="s">
        <v>12</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204</v>
      </c>
      <c r="DH116" s="808"/>
      <c r="DI116" s="808"/>
      <c r="DJ116" s="808"/>
      <c r="DK116" s="809"/>
      <c r="DL116" s="810" t="s">
        <v>204</v>
      </c>
      <c r="DM116" s="808"/>
      <c r="DN116" s="808"/>
      <c r="DO116" s="808"/>
      <c r="DP116" s="809"/>
      <c r="DQ116" s="810" t="s">
        <v>204</v>
      </c>
      <c r="DR116" s="808"/>
      <c r="DS116" s="808"/>
      <c r="DT116" s="808"/>
      <c r="DU116" s="809"/>
      <c r="DV116" s="811" t="s">
        <v>204</v>
      </c>
      <c r="DW116" s="812"/>
      <c r="DX116" s="812"/>
      <c r="DY116" s="812"/>
      <c r="DZ116" s="813"/>
    </row>
    <row r="117" spans="1:130" s="48" customFormat="1" ht="26.25" customHeight="1" x14ac:dyDescent="0.2">
      <c r="A117" s="782" t="s">
        <v>278</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328</v>
      </c>
      <c r="Z117" s="784"/>
      <c r="AA117" s="829">
        <v>3386955</v>
      </c>
      <c r="AB117" s="830"/>
      <c r="AC117" s="830"/>
      <c r="AD117" s="830"/>
      <c r="AE117" s="831"/>
      <c r="AF117" s="832">
        <v>3355995</v>
      </c>
      <c r="AG117" s="830"/>
      <c r="AH117" s="830"/>
      <c r="AI117" s="830"/>
      <c r="AJ117" s="831"/>
      <c r="AK117" s="832">
        <v>3024267</v>
      </c>
      <c r="AL117" s="830"/>
      <c r="AM117" s="830"/>
      <c r="AN117" s="830"/>
      <c r="AO117" s="831"/>
      <c r="AP117" s="833"/>
      <c r="AQ117" s="834"/>
      <c r="AR117" s="834"/>
      <c r="AS117" s="834"/>
      <c r="AT117" s="835"/>
      <c r="AU117" s="1002"/>
      <c r="AV117" s="1003"/>
      <c r="AW117" s="1003"/>
      <c r="AX117" s="1003"/>
      <c r="AY117" s="1003"/>
      <c r="AZ117" s="836" t="s">
        <v>483</v>
      </c>
      <c r="BA117" s="837"/>
      <c r="BB117" s="837"/>
      <c r="BC117" s="837"/>
      <c r="BD117" s="837"/>
      <c r="BE117" s="837"/>
      <c r="BF117" s="837"/>
      <c r="BG117" s="837"/>
      <c r="BH117" s="837"/>
      <c r="BI117" s="837"/>
      <c r="BJ117" s="837"/>
      <c r="BK117" s="837"/>
      <c r="BL117" s="837"/>
      <c r="BM117" s="837"/>
      <c r="BN117" s="837"/>
      <c r="BO117" s="837"/>
      <c r="BP117" s="838"/>
      <c r="BQ117" s="817" t="s">
        <v>204</v>
      </c>
      <c r="BR117" s="818"/>
      <c r="BS117" s="818"/>
      <c r="BT117" s="818"/>
      <c r="BU117" s="818"/>
      <c r="BV117" s="818" t="s">
        <v>204</v>
      </c>
      <c r="BW117" s="818"/>
      <c r="BX117" s="818"/>
      <c r="BY117" s="818"/>
      <c r="BZ117" s="818"/>
      <c r="CA117" s="818" t="s">
        <v>204</v>
      </c>
      <c r="CB117" s="818"/>
      <c r="CC117" s="818"/>
      <c r="CD117" s="818"/>
      <c r="CE117" s="818"/>
      <c r="CF117" s="819" t="s">
        <v>204</v>
      </c>
      <c r="CG117" s="820"/>
      <c r="CH117" s="820"/>
      <c r="CI117" s="820"/>
      <c r="CJ117" s="820"/>
      <c r="CK117" s="1008"/>
      <c r="CL117" s="1009"/>
      <c r="CM117" s="814" t="s">
        <v>344</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204</v>
      </c>
      <c r="DH117" s="808"/>
      <c r="DI117" s="808"/>
      <c r="DJ117" s="808"/>
      <c r="DK117" s="809"/>
      <c r="DL117" s="810" t="s">
        <v>204</v>
      </c>
      <c r="DM117" s="808"/>
      <c r="DN117" s="808"/>
      <c r="DO117" s="808"/>
      <c r="DP117" s="809"/>
      <c r="DQ117" s="810" t="s">
        <v>204</v>
      </c>
      <c r="DR117" s="808"/>
      <c r="DS117" s="808"/>
      <c r="DT117" s="808"/>
      <c r="DU117" s="809"/>
      <c r="DV117" s="811" t="s">
        <v>204</v>
      </c>
      <c r="DW117" s="812"/>
      <c r="DX117" s="812"/>
      <c r="DY117" s="812"/>
      <c r="DZ117" s="813"/>
    </row>
    <row r="118" spans="1:130" s="48" customFormat="1" ht="26.25" customHeight="1" x14ac:dyDescent="0.2">
      <c r="A118" s="782" t="s">
        <v>95</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435</v>
      </c>
      <c r="AB118" s="783"/>
      <c r="AC118" s="783"/>
      <c r="AD118" s="783"/>
      <c r="AE118" s="784"/>
      <c r="AF118" s="785" t="s">
        <v>473</v>
      </c>
      <c r="AG118" s="783"/>
      <c r="AH118" s="783"/>
      <c r="AI118" s="783"/>
      <c r="AJ118" s="784"/>
      <c r="AK118" s="785" t="s">
        <v>391</v>
      </c>
      <c r="AL118" s="783"/>
      <c r="AM118" s="783"/>
      <c r="AN118" s="783"/>
      <c r="AO118" s="784"/>
      <c r="AP118" s="785" t="s">
        <v>474</v>
      </c>
      <c r="AQ118" s="783"/>
      <c r="AR118" s="783"/>
      <c r="AS118" s="783"/>
      <c r="AT118" s="786"/>
      <c r="AU118" s="1002"/>
      <c r="AV118" s="1003"/>
      <c r="AW118" s="1003"/>
      <c r="AX118" s="1003"/>
      <c r="AY118" s="1003"/>
      <c r="AZ118" s="839" t="s">
        <v>484</v>
      </c>
      <c r="BA118" s="823"/>
      <c r="BB118" s="823"/>
      <c r="BC118" s="823"/>
      <c r="BD118" s="823"/>
      <c r="BE118" s="823"/>
      <c r="BF118" s="823"/>
      <c r="BG118" s="823"/>
      <c r="BH118" s="823"/>
      <c r="BI118" s="823"/>
      <c r="BJ118" s="823"/>
      <c r="BK118" s="823"/>
      <c r="BL118" s="823"/>
      <c r="BM118" s="823"/>
      <c r="BN118" s="823"/>
      <c r="BO118" s="823"/>
      <c r="BP118" s="824"/>
      <c r="BQ118" s="840" t="s">
        <v>204</v>
      </c>
      <c r="BR118" s="841"/>
      <c r="BS118" s="841"/>
      <c r="BT118" s="841"/>
      <c r="BU118" s="841"/>
      <c r="BV118" s="841" t="s">
        <v>204</v>
      </c>
      <c r="BW118" s="841"/>
      <c r="BX118" s="841"/>
      <c r="BY118" s="841"/>
      <c r="BZ118" s="841"/>
      <c r="CA118" s="841" t="s">
        <v>204</v>
      </c>
      <c r="CB118" s="841"/>
      <c r="CC118" s="841"/>
      <c r="CD118" s="841"/>
      <c r="CE118" s="841"/>
      <c r="CF118" s="819" t="s">
        <v>204</v>
      </c>
      <c r="CG118" s="820"/>
      <c r="CH118" s="820"/>
      <c r="CI118" s="820"/>
      <c r="CJ118" s="820"/>
      <c r="CK118" s="1008"/>
      <c r="CL118" s="1009"/>
      <c r="CM118" s="814" t="s">
        <v>485</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204</v>
      </c>
      <c r="DH118" s="808"/>
      <c r="DI118" s="808"/>
      <c r="DJ118" s="808"/>
      <c r="DK118" s="809"/>
      <c r="DL118" s="810" t="s">
        <v>204</v>
      </c>
      <c r="DM118" s="808"/>
      <c r="DN118" s="808"/>
      <c r="DO118" s="808"/>
      <c r="DP118" s="809"/>
      <c r="DQ118" s="810" t="s">
        <v>204</v>
      </c>
      <c r="DR118" s="808"/>
      <c r="DS118" s="808"/>
      <c r="DT118" s="808"/>
      <c r="DU118" s="809"/>
      <c r="DV118" s="811" t="s">
        <v>204</v>
      </c>
      <c r="DW118" s="812"/>
      <c r="DX118" s="812"/>
      <c r="DY118" s="812"/>
      <c r="DZ118" s="813"/>
    </row>
    <row r="119" spans="1:130" s="48" customFormat="1" ht="26.25" customHeight="1" x14ac:dyDescent="0.2">
      <c r="A119" s="1012" t="s">
        <v>388</v>
      </c>
      <c r="B119" s="1007"/>
      <c r="C119" s="798" t="s">
        <v>63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204</v>
      </c>
      <c r="AB119" s="792"/>
      <c r="AC119" s="792"/>
      <c r="AD119" s="792"/>
      <c r="AE119" s="793"/>
      <c r="AF119" s="794" t="s">
        <v>204</v>
      </c>
      <c r="AG119" s="792"/>
      <c r="AH119" s="792"/>
      <c r="AI119" s="792"/>
      <c r="AJ119" s="793"/>
      <c r="AK119" s="794" t="s">
        <v>204</v>
      </c>
      <c r="AL119" s="792"/>
      <c r="AM119" s="792"/>
      <c r="AN119" s="792"/>
      <c r="AO119" s="793"/>
      <c r="AP119" s="795" t="s">
        <v>204</v>
      </c>
      <c r="AQ119" s="796"/>
      <c r="AR119" s="796"/>
      <c r="AS119" s="796"/>
      <c r="AT119" s="797"/>
      <c r="AU119" s="1004"/>
      <c r="AV119" s="1005"/>
      <c r="AW119" s="1005"/>
      <c r="AX119" s="1005"/>
      <c r="AY119" s="1005"/>
      <c r="AZ119" s="69" t="s">
        <v>278</v>
      </c>
      <c r="BA119" s="69"/>
      <c r="BB119" s="69"/>
      <c r="BC119" s="69"/>
      <c r="BD119" s="69"/>
      <c r="BE119" s="69"/>
      <c r="BF119" s="69"/>
      <c r="BG119" s="69"/>
      <c r="BH119" s="69"/>
      <c r="BI119" s="69"/>
      <c r="BJ119" s="69"/>
      <c r="BK119" s="69"/>
      <c r="BL119" s="69"/>
      <c r="BM119" s="69"/>
      <c r="BN119" s="69"/>
      <c r="BO119" s="828" t="s">
        <v>170</v>
      </c>
      <c r="BP119" s="842"/>
      <c r="BQ119" s="840">
        <v>29706550</v>
      </c>
      <c r="BR119" s="841"/>
      <c r="BS119" s="841"/>
      <c r="BT119" s="841"/>
      <c r="BU119" s="841"/>
      <c r="BV119" s="841">
        <v>29455413</v>
      </c>
      <c r="BW119" s="841"/>
      <c r="BX119" s="841"/>
      <c r="BY119" s="841"/>
      <c r="BZ119" s="841"/>
      <c r="CA119" s="841">
        <v>29857066</v>
      </c>
      <c r="CB119" s="841"/>
      <c r="CC119" s="841"/>
      <c r="CD119" s="841"/>
      <c r="CE119" s="841"/>
      <c r="CF119" s="843"/>
      <c r="CG119" s="844"/>
      <c r="CH119" s="844"/>
      <c r="CI119" s="844"/>
      <c r="CJ119" s="845"/>
      <c r="CK119" s="1010"/>
      <c r="CL119" s="1011"/>
      <c r="CM119" s="839" t="s">
        <v>486</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v>122545</v>
      </c>
      <c r="DH119" s="847"/>
      <c r="DI119" s="847"/>
      <c r="DJ119" s="847"/>
      <c r="DK119" s="848"/>
      <c r="DL119" s="849">
        <v>102017</v>
      </c>
      <c r="DM119" s="847"/>
      <c r="DN119" s="847"/>
      <c r="DO119" s="847"/>
      <c r="DP119" s="848"/>
      <c r="DQ119" s="849">
        <v>84481</v>
      </c>
      <c r="DR119" s="847"/>
      <c r="DS119" s="847"/>
      <c r="DT119" s="847"/>
      <c r="DU119" s="848"/>
      <c r="DV119" s="850">
        <v>0.8</v>
      </c>
      <c r="DW119" s="851"/>
      <c r="DX119" s="851"/>
      <c r="DY119" s="851"/>
      <c r="DZ119" s="852"/>
    </row>
    <row r="120" spans="1:130" s="48" customFormat="1" ht="26.25" customHeight="1" x14ac:dyDescent="0.2">
      <c r="A120" s="1013"/>
      <c r="B120" s="1009"/>
      <c r="C120" s="814" t="s">
        <v>137</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204</v>
      </c>
      <c r="AB120" s="808"/>
      <c r="AC120" s="808"/>
      <c r="AD120" s="808"/>
      <c r="AE120" s="809"/>
      <c r="AF120" s="810" t="s">
        <v>204</v>
      </c>
      <c r="AG120" s="808"/>
      <c r="AH120" s="808"/>
      <c r="AI120" s="808"/>
      <c r="AJ120" s="809"/>
      <c r="AK120" s="810" t="s">
        <v>204</v>
      </c>
      <c r="AL120" s="808"/>
      <c r="AM120" s="808"/>
      <c r="AN120" s="808"/>
      <c r="AO120" s="809"/>
      <c r="AP120" s="811" t="s">
        <v>204</v>
      </c>
      <c r="AQ120" s="812"/>
      <c r="AR120" s="812"/>
      <c r="AS120" s="812"/>
      <c r="AT120" s="813"/>
      <c r="AU120" s="975" t="s">
        <v>477</v>
      </c>
      <c r="AV120" s="976"/>
      <c r="AW120" s="976"/>
      <c r="AX120" s="976"/>
      <c r="AY120" s="977"/>
      <c r="AZ120" s="798" t="s">
        <v>220</v>
      </c>
      <c r="BA120" s="789"/>
      <c r="BB120" s="789"/>
      <c r="BC120" s="789"/>
      <c r="BD120" s="789"/>
      <c r="BE120" s="789"/>
      <c r="BF120" s="789"/>
      <c r="BG120" s="789"/>
      <c r="BH120" s="789"/>
      <c r="BI120" s="789"/>
      <c r="BJ120" s="789"/>
      <c r="BK120" s="789"/>
      <c r="BL120" s="789"/>
      <c r="BM120" s="789"/>
      <c r="BN120" s="789"/>
      <c r="BO120" s="789"/>
      <c r="BP120" s="790"/>
      <c r="BQ120" s="799">
        <v>11667638</v>
      </c>
      <c r="BR120" s="800"/>
      <c r="BS120" s="800"/>
      <c r="BT120" s="800"/>
      <c r="BU120" s="800"/>
      <c r="BV120" s="800">
        <v>11795305</v>
      </c>
      <c r="BW120" s="800"/>
      <c r="BX120" s="800"/>
      <c r="BY120" s="800"/>
      <c r="BZ120" s="800"/>
      <c r="CA120" s="800">
        <v>11917346</v>
      </c>
      <c r="CB120" s="800"/>
      <c r="CC120" s="800"/>
      <c r="CD120" s="800"/>
      <c r="CE120" s="800"/>
      <c r="CF120" s="801">
        <v>114.7</v>
      </c>
      <c r="CG120" s="802"/>
      <c r="CH120" s="802"/>
      <c r="CI120" s="802"/>
      <c r="CJ120" s="802"/>
      <c r="CK120" s="983" t="s">
        <v>275</v>
      </c>
      <c r="CL120" s="984"/>
      <c r="CM120" s="984"/>
      <c r="CN120" s="984"/>
      <c r="CO120" s="985"/>
      <c r="CP120" s="853" t="s">
        <v>209</v>
      </c>
      <c r="CQ120" s="854"/>
      <c r="CR120" s="854"/>
      <c r="CS120" s="854"/>
      <c r="CT120" s="854"/>
      <c r="CU120" s="854"/>
      <c r="CV120" s="854"/>
      <c r="CW120" s="854"/>
      <c r="CX120" s="854"/>
      <c r="CY120" s="854"/>
      <c r="CZ120" s="854"/>
      <c r="DA120" s="854"/>
      <c r="DB120" s="854"/>
      <c r="DC120" s="854"/>
      <c r="DD120" s="854"/>
      <c r="DE120" s="854"/>
      <c r="DF120" s="855"/>
      <c r="DG120" s="799">
        <v>1337457</v>
      </c>
      <c r="DH120" s="800"/>
      <c r="DI120" s="800"/>
      <c r="DJ120" s="800"/>
      <c r="DK120" s="800"/>
      <c r="DL120" s="800">
        <v>1287803</v>
      </c>
      <c r="DM120" s="800"/>
      <c r="DN120" s="800"/>
      <c r="DO120" s="800"/>
      <c r="DP120" s="800"/>
      <c r="DQ120" s="800">
        <v>1272229</v>
      </c>
      <c r="DR120" s="800"/>
      <c r="DS120" s="800"/>
      <c r="DT120" s="800"/>
      <c r="DU120" s="800"/>
      <c r="DV120" s="803">
        <v>12.2</v>
      </c>
      <c r="DW120" s="803"/>
      <c r="DX120" s="803"/>
      <c r="DY120" s="803"/>
      <c r="DZ120" s="804"/>
    </row>
    <row r="121" spans="1:130" s="48" customFormat="1" ht="26.25" customHeight="1" x14ac:dyDescent="0.2">
      <c r="A121" s="1013"/>
      <c r="B121" s="1009"/>
      <c r="C121" s="836" t="s">
        <v>140</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204</v>
      </c>
      <c r="AB121" s="808"/>
      <c r="AC121" s="808"/>
      <c r="AD121" s="808"/>
      <c r="AE121" s="809"/>
      <c r="AF121" s="810" t="s">
        <v>204</v>
      </c>
      <c r="AG121" s="808"/>
      <c r="AH121" s="808"/>
      <c r="AI121" s="808"/>
      <c r="AJ121" s="809"/>
      <c r="AK121" s="810" t="s">
        <v>204</v>
      </c>
      <c r="AL121" s="808"/>
      <c r="AM121" s="808"/>
      <c r="AN121" s="808"/>
      <c r="AO121" s="809"/>
      <c r="AP121" s="811" t="s">
        <v>204</v>
      </c>
      <c r="AQ121" s="812"/>
      <c r="AR121" s="812"/>
      <c r="AS121" s="812"/>
      <c r="AT121" s="813"/>
      <c r="AU121" s="978"/>
      <c r="AV121" s="979"/>
      <c r="AW121" s="979"/>
      <c r="AX121" s="979"/>
      <c r="AY121" s="980"/>
      <c r="AZ121" s="814" t="s">
        <v>487</v>
      </c>
      <c r="BA121" s="815"/>
      <c r="BB121" s="815"/>
      <c r="BC121" s="815"/>
      <c r="BD121" s="815"/>
      <c r="BE121" s="815"/>
      <c r="BF121" s="815"/>
      <c r="BG121" s="815"/>
      <c r="BH121" s="815"/>
      <c r="BI121" s="815"/>
      <c r="BJ121" s="815"/>
      <c r="BK121" s="815"/>
      <c r="BL121" s="815"/>
      <c r="BM121" s="815"/>
      <c r="BN121" s="815"/>
      <c r="BO121" s="815"/>
      <c r="BP121" s="816"/>
      <c r="BQ121" s="817">
        <v>229801</v>
      </c>
      <c r="BR121" s="818"/>
      <c r="BS121" s="818"/>
      <c r="BT121" s="818"/>
      <c r="BU121" s="818"/>
      <c r="BV121" s="818">
        <v>269866</v>
      </c>
      <c r="BW121" s="818"/>
      <c r="BX121" s="818"/>
      <c r="BY121" s="818"/>
      <c r="BZ121" s="818"/>
      <c r="CA121" s="818">
        <v>355889</v>
      </c>
      <c r="CB121" s="818"/>
      <c r="CC121" s="818"/>
      <c r="CD121" s="818"/>
      <c r="CE121" s="818"/>
      <c r="CF121" s="819">
        <v>3.4</v>
      </c>
      <c r="CG121" s="820"/>
      <c r="CH121" s="820"/>
      <c r="CI121" s="820"/>
      <c r="CJ121" s="820"/>
      <c r="CK121" s="986"/>
      <c r="CL121" s="987"/>
      <c r="CM121" s="987"/>
      <c r="CN121" s="987"/>
      <c r="CO121" s="988"/>
      <c r="CP121" s="856" t="s">
        <v>465</v>
      </c>
      <c r="CQ121" s="857"/>
      <c r="CR121" s="857"/>
      <c r="CS121" s="857"/>
      <c r="CT121" s="857"/>
      <c r="CU121" s="857"/>
      <c r="CV121" s="857"/>
      <c r="CW121" s="857"/>
      <c r="CX121" s="857"/>
      <c r="CY121" s="857"/>
      <c r="CZ121" s="857"/>
      <c r="DA121" s="857"/>
      <c r="DB121" s="857"/>
      <c r="DC121" s="857"/>
      <c r="DD121" s="857"/>
      <c r="DE121" s="857"/>
      <c r="DF121" s="858"/>
      <c r="DG121" s="817">
        <v>312345</v>
      </c>
      <c r="DH121" s="818"/>
      <c r="DI121" s="818"/>
      <c r="DJ121" s="818"/>
      <c r="DK121" s="818"/>
      <c r="DL121" s="818">
        <v>324689</v>
      </c>
      <c r="DM121" s="818"/>
      <c r="DN121" s="818"/>
      <c r="DO121" s="818"/>
      <c r="DP121" s="818"/>
      <c r="DQ121" s="818">
        <v>336991</v>
      </c>
      <c r="DR121" s="818"/>
      <c r="DS121" s="818"/>
      <c r="DT121" s="818"/>
      <c r="DU121" s="818"/>
      <c r="DV121" s="821">
        <v>3.2</v>
      </c>
      <c r="DW121" s="821"/>
      <c r="DX121" s="821"/>
      <c r="DY121" s="821"/>
      <c r="DZ121" s="822"/>
    </row>
    <row r="122" spans="1:130" s="48" customFormat="1" ht="26.25" customHeight="1" x14ac:dyDescent="0.2">
      <c r="A122" s="1013"/>
      <c r="B122" s="1009"/>
      <c r="C122" s="814" t="s">
        <v>482</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204</v>
      </c>
      <c r="AB122" s="808"/>
      <c r="AC122" s="808"/>
      <c r="AD122" s="808"/>
      <c r="AE122" s="809"/>
      <c r="AF122" s="810" t="s">
        <v>204</v>
      </c>
      <c r="AG122" s="808"/>
      <c r="AH122" s="808"/>
      <c r="AI122" s="808"/>
      <c r="AJ122" s="809"/>
      <c r="AK122" s="810" t="s">
        <v>204</v>
      </c>
      <c r="AL122" s="808"/>
      <c r="AM122" s="808"/>
      <c r="AN122" s="808"/>
      <c r="AO122" s="809"/>
      <c r="AP122" s="811" t="s">
        <v>204</v>
      </c>
      <c r="AQ122" s="812"/>
      <c r="AR122" s="812"/>
      <c r="AS122" s="812"/>
      <c r="AT122" s="813"/>
      <c r="AU122" s="978"/>
      <c r="AV122" s="979"/>
      <c r="AW122" s="979"/>
      <c r="AX122" s="979"/>
      <c r="AY122" s="980"/>
      <c r="AZ122" s="839" t="s">
        <v>489</v>
      </c>
      <c r="BA122" s="823"/>
      <c r="BB122" s="823"/>
      <c r="BC122" s="823"/>
      <c r="BD122" s="823"/>
      <c r="BE122" s="823"/>
      <c r="BF122" s="823"/>
      <c r="BG122" s="823"/>
      <c r="BH122" s="823"/>
      <c r="BI122" s="823"/>
      <c r="BJ122" s="823"/>
      <c r="BK122" s="823"/>
      <c r="BL122" s="823"/>
      <c r="BM122" s="823"/>
      <c r="BN122" s="823"/>
      <c r="BO122" s="823"/>
      <c r="BP122" s="824"/>
      <c r="BQ122" s="840">
        <v>20429557</v>
      </c>
      <c r="BR122" s="841"/>
      <c r="BS122" s="841"/>
      <c r="BT122" s="841"/>
      <c r="BU122" s="841"/>
      <c r="BV122" s="841">
        <v>21093719</v>
      </c>
      <c r="BW122" s="841"/>
      <c r="BX122" s="841"/>
      <c r="BY122" s="841"/>
      <c r="BZ122" s="841"/>
      <c r="CA122" s="841">
        <v>20843295</v>
      </c>
      <c r="CB122" s="841"/>
      <c r="CC122" s="841"/>
      <c r="CD122" s="841"/>
      <c r="CE122" s="841"/>
      <c r="CF122" s="859">
        <v>200.6</v>
      </c>
      <c r="CG122" s="860"/>
      <c r="CH122" s="860"/>
      <c r="CI122" s="860"/>
      <c r="CJ122" s="860"/>
      <c r="CK122" s="986"/>
      <c r="CL122" s="987"/>
      <c r="CM122" s="987"/>
      <c r="CN122" s="987"/>
      <c r="CO122" s="988"/>
      <c r="CP122" s="856" t="s">
        <v>424</v>
      </c>
      <c r="CQ122" s="857"/>
      <c r="CR122" s="857"/>
      <c r="CS122" s="857"/>
      <c r="CT122" s="857"/>
      <c r="CU122" s="857"/>
      <c r="CV122" s="857"/>
      <c r="CW122" s="857"/>
      <c r="CX122" s="857"/>
      <c r="CY122" s="857"/>
      <c r="CZ122" s="857"/>
      <c r="DA122" s="857"/>
      <c r="DB122" s="857"/>
      <c r="DC122" s="857"/>
      <c r="DD122" s="857"/>
      <c r="DE122" s="857"/>
      <c r="DF122" s="858"/>
      <c r="DG122" s="817">
        <v>190225</v>
      </c>
      <c r="DH122" s="818"/>
      <c r="DI122" s="818"/>
      <c r="DJ122" s="818"/>
      <c r="DK122" s="818"/>
      <c r="DL122" s="818">
        <v>188528</v>
      </c>
      <c r="DM122" s="818"/>
      <c r="DN122" s="818"/>
      <c r="DO122" s="818"/>
      <c r="DP122" s="818"/>
      <c r="DQ122" s="818">
        <v>175405</v>
      </c>
      <c r="DR122" s="818"/>
      <c r="DS122" s="818"/>
      <c r="DT122" s="818"/>
      <c r="DU122" s="818"/>
      <c r="DV122" s="821">
        <v>1.7</v>
      </c>
      <c r="DW122" s="821"/>
      <c r="DX122" s="821"/>
      <c r="DY122" s="821"/>
      <c r="DZ122" s="822"/>
    </row>
    <row r="123" spans="1:130" s="48" customFormat="1" ht="26.25" customHeight="1" x14ac:dyDescent="0.2">
      <c r="A123" s="1013"/>
      <c r="B123" s="1009"/>
      <c r="C123" s="814" t="s">
        <v>12</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204</v>
      </c>
      <c r="AB123" s="808"/>
      <c r="AC123" s="808"/>
      <c r="AD123" s="808"/>
      <c r="AE123" s="809"/>
      <c r="AF123" s="810" t="s">
        <v>204</v>
      </c>
      <c r="AG123" s="808"/>
      <c r="AH123" s="808"/>
      <c r="AI123" s="808"/>
      <c r="AJ123" s="809"/>
      <c r="AK123" s="810" t="s">
        <v>204</v>
      </c>
      <c r="AL123" s="808"/>
      <c r="AM123" s="808"/>
      <c r="AN123" s="808"/>
      <c r="AO123" s="809"/>
      <c r="AP123" s="811" t="s">
        <v>204</v>
      </c>
      <c r="AQ123" s="812"/>
      <c r="AR123" s="812"/>
      <c r="AS123" s="812"/>
      <c r="AT123" s="813"/>
      <c r="AU123" s="981"/>
      <c r="AV123" s="982"/>
      <c r="AW123" s="982"/>
      <c r="AX123" s="982"/>
      <c r="AY123" s="982"/>
      <c r="AZ123" s="69" t="s">
        <v>278</v>
      </c>
      <c r="BA123" s="69"/>
      <c r="BB123" s="69"/>
      <c r="BC123" s="69"/>
      <c r="BD123" s="69"/>
      <c r="BE123" s="69"/>
      <c r="BF123" s="69"/>
      <c r="BG123" s="69"/>
      <c r="BH123" s="69"/>
      <c r="BI123" s="69"/>
      <c r="BJ123" s="69"/>
      <c r="BK123" s="69"/>
      <c r="BL123" s="69"/>
      <c r="BM123" s="69"/>
      <c r="BN123" s="69"/>
      <c r="BO123" s="828" t="s">
        <v>490</v>
      </c>
      <c r="BP123" s="842"/>
      <c r="BQ123" s="861">
        <v>32326996</v>
      </c>
      <c r="BR123" s="862"/>
      <c r="BS123" s="862"/>
      <c r="BT123" s="862"/>
      <c r="BU123" s="862"/>
      <c r="BV123" s="862">
        <v>33158890</v>
      </c>
      <c r="BW123" s="862"/>
      <c r="BX123" s="862"/>
      <c r="BY123" s="862"/>
      <c r="BZ123" s="862"/>
      <c r="CA123" s="862">
        <v>33116530</v>
      </c>
      <c r="CB123" s="862"/>
      <c r="CC123" s="862"/>
      <c r="CD123" s="862"/>
      <c r="CE123" s="862"/>
      <c r="CF123" s="843"/>
      <c r="CG123" s="844"/>
      <c r="CH123" s="844"/>
      <c r="CI123" s="844"/>
      <c r="CJ123" s="845"/>
      <c r="CK123" s="986"/>
      <c r="CL123" s="987"/>
      <c r="CM123" s="987"/>
      <c r="CN123" s="987"/>
      <c r="CO123" s="988"/>
      <c r="CP123" s="856" t="s">
        <v>28</v>
      </c>
      <c r="CQ123" s="857"/>
      <c r="CR123" s="857"/>
      <c r="CS123" s="857"/>
      <c r="CT123" s="857"/>
      <c r="CU123" s="857"/>
      <c r="CV123" s="857"/>
      <c r="CW123" s="857"/>
      <c r="CX123" s="857"/>
      <c r="CY123" s="857"/>
      <c r="CZ123" s="857"/>
      <c r="DA123" s="857"/>
      <c r="DB123" s="857"/>
      <c r="DC123" s="857"/>
      <c r="DD123" s="857"/>
      <c r="DE123" s="857"/>
      <c r="DF123" s="858"/>
      <c r="DG123" s="807" t="s">
        <v>204</v>
      </c>
      <c r="DH123" s="808"/>
      <c r="DI123" s="808"/>
      <c r="DJ123" s="808"/>
      <c r="DK123" s="809"/>
      <c r="DL123" s="810" t="s">
        <v>204</v>
      </c>
      <c r="DM123" s="808"/>
      <c r="DN123" s="808"/>
      <c r="DO123" s="808"/>
      <c r="DP123" s="809"/>
      <c r="DQ123" s="810" t="s">
        <v>204</v>
      </c>
      <c r="DR123" s="808"/>
      <c r="DS123" s="808"/>
      <c r="DT123" s="808"/>
      <c r="DU123" s="809"/>
      <c r="DV123" s="811" t="s">
        <v>204</v>
      </c>
      <c r="DW123" s="812"/>
      <c r="DX123" s="812"/>
      <c r="DY123" s="812"/>
      <c r="DZ123" s="813"/>
    </row>
    <row r="124" spans="1:130" s="48" customFormat="1" ht="26.25" customHeight="1" x14ac:dyDescent="0.2">
      <c r="A124" s="1013"/>
      <c r="B124" s="1009"/>
      <c r="C124" s="814" t="s">
        <v>344</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204</v>
      </c>
      <c r="AB124" s="808"/>
      <c r="AC124" s="808"/>
      <c r="AD124" s="808"/>
      <c r="AE124" s="809"/>
      <c r="AF124" s="810" t="s">
        <v>204</v>
      </c>
      <c r="AG124" s="808"/>
      <c r="AH124" s="808"/>
      <c r="AI124" s="808"/>
      <c r="AJ124" s="809"/>
      <c r="AK124" s="810" t="s">
        <v>204</v>
      </c>
      <c r="AL124" s="808"/>
      <c r="AM124" s="808"/>
      <c r="AN124" s="808"/>
      <c r="AO124" s="809"/>
      <c r="AP124" s="811" t="s">
        <v>204</v>
      </c>
      <c r="AQ124" s="812"/>
      <c r="AR124" s="812"/>
      <c r="AS124" s="812"/>
      <c r="AT124" s="813"/>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204</v>
      </c>
      <c r="BR124" s="867"/>
      <c r="BS124" s="867"/>
      <c r="BT124" s="867"/>
      <c r="BU124" s="867"/>
      <c r="BV124" s="867" t="s">
        <v>204</v>
      </c>
      <c r="BW124" s="867"/>
      <c r="BX124" s="867"/>
      <c r="BY124" s="867"/>
      <c r="BZ124" s="867"/>
      <c r="CA124" s="867" t="s">
        <v>204</v>
      </c>
      <c r="CB124" s="867"/>
      <c r="CC124" s="867"/>
      <c r="CD124" s="867"/>
      <c r="CE124" s="867"/>
      <c r="CF124" s="868"/>
      <c r="CG124" s="869"/>
      <c r="CH124" s="869"/>
      <c r="CI124" s="869"/>
      <c r="CJ124" s="870"/>
      <c r="CK124" s="989"/>
      <c r="CL124" s="989"/>
      <c r="CM124" s="989"/>
      <c r="CN124" s="989"/>
      <c r="CO124" s="990"/>
      <c r="CP124" s="856" t="s">
        <v>492</v>
      </c>
      <c r="CQ124" s="857"/>
      <c r="CR124" s="857"/>
      <c r="CS124" s="857"/>
      <c r="CT124" s="857"/>
      <c r="CU124" s="857"/>
      <c r="CV124" s="857"/>
      <c r="CW124" s="857"/>
      <c r="CX124" s="857"/>
      <c r="CY124" s="857"/>
      <c r="CZ124" s="857"/>
      <c r="DA124" s="857"/>
      <c r="DB124" s="857"/>
      <c r="DC124" s="857"/>
      <c r="DD124" s="857"/>
      <c r="DE124" s="857"/>
      <c r="DF124" s="858"/>
      <c r="DG124" s="846" t="s">
        <v>204</v>
      </c>
      <c r="DH124" s="847"/>
      <c r="DI124" s="847"/>
      <c r="DJ124" s="847"/>
      <c r="DK124" s="848"/>
      <c r="DL124" s="849" t="s">
        <v>204</v>
      </c>
      <c r="DM124" s="847"/>
      <c r="DN124" s="847"/>
      <c r="DO124" s="847"/>
      <c r="DP124" s="848"/>
      <c r="DQ124" s="849" t="s">
        <v>204</v>
      </c>
      <c r="DR124" s="847"/>
      <c r="DS124" s="847"/>
      <c r="DT124" s="847"/>
      <c r="DU124" s="848"/>
      <c r="DV124" s="850" t="s">
        <v>204</v>
      </c>
      <c r="DW124" s="851"/>
      <c r="DX124" s="851"/>
      <c r="DY124" s="851"/>
      <c r="DZ124" s="852"/>
    </row>
    <row r="125" spans="1:130" s="48" customFormat="1" ht="26.25" customHeight="1" x14ac:dyDescent="0.2">
      <c r="A125" s="1013"/>
      <c r="B125" s="1009"/>
      <c r="C125" s="814" t="s">
        <v>485</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204</v>
      </c>
      <c r="AB125" s="808"/>
      <c r="AC125" s="808"/>
      <c r="AD125" s="808"/>
      <c r="AE125" s="809"/>
      <c r="AF125" s="810" t="s">
        <v>204</v>
      </c>
      <c r="AG125" s="808"/>
      <c r="AH125" s="808"/>
      <c r="AI125" s="808"/>
      <c r="AJ125" s="809"/>
      <c r="AK125" s="810" t="s">
        <v>204</v>
      </c>
      <c r="AL125" s="808"/>
      <c r="AM125" s="808"/>
      <c r="AN125" s="808"/>
      <c r="AO125" s="809"/>
      <c r="AP125" s="811" t="s">
        <v>204</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493</v>
      </c>
      <c r="CL125" s="984"/>
      <c r="CM125" s="984"/>
      <c r="CN125" s="984"/>
      <c r="CO125" s="985"/>
      <c r="CP125" s="798" t="s">
        <v>144</v>
      </c>
      <c r="CQ125" s="789"/>
      <c r="CR125" s="789"/>
      <c r="CS125" s="789"/>
      <c r="CT125" s="789"/>
      <c r="CU125" s="789"/>
      <c r="CV125" s="789"/>
      <c r="CW125" s="789"/>
      <c r="CX125" s="789"/>
      <c r="CY125" s="789"/>
      <c r="CZ125" s="789"/>
      <c r="DA125" s="789"/>
      <c r="DB125" s="789"/>
      <c r="DC125" s="789"/>
      <c r="DD125" s="789"/>
      <c r="DE125" s="789"/>
      <c r="DF125" s="790"/>
      <c r="DG125" s="799" t="s">
        <v>204</v>
      </c>
      <c r="DH125" s="800"/>
      <c r="DI125" s="800"/>
      <c r="DJ125" s="800"/>
      <c r="DK125" s="800"/>
      <c r="DL125" s="800" t="s">
        <v>204</v>
      </c>
      <c r="DM125" s="800"/>
      <c r="DN125" s="800"/>
      <c r="DO125" s="800"/>
      <c r="DP125" s="800"/>
      <c r="DQ125" s="800" t="s">
        <v>204</v>
      </c>
      <c r="DR125" s="800"/>
      <c r="DS125" s="800"/>
      <c r="DT125" s="800"/>
      <c r="DU125" s="800"/>
      <c r="DV125" s="803" t="s">
        <v>204</v>
      </c>
      <c r="DW125" s="803"/>
      <c r="DX125" s="803"/>
      <c r="DY125" s="803"/>
      <c r="DZ125" s="804"/>
    </row>
    <row r="126" spans="1:130" s="48" customFormat="1" ht="26.25" customHeight="1" x14ac:dyDescent="0.2">
      <c r="A126" s="1013"/>
      <c r="B126" s="1009"/>
      <c r="C126" s="814" t="s">
        <v>486</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v>2520</v>
      </c>
      <c r="AB126" s="808"/>
      <c r="AC126" s="808"/>
      <c r="AD126" s="808"/>
      <c r="AE126" s="809"/>
      <c r="AF126" s="810">
        <v>1886</v>
      </c>
      <c r="AG126" s="808"/>
      <c r="AH126" s="808"/>
      <c r="AI126" s="808"/>
      <c r="AJ126" s="809"/>
      <c r="AK126" s="810">
        <v>1601</v>
      </c>
      <c r="AL126" s="808"/>
      <c r="AM126" s="808"/>
      <c r="AN126" s="808"/>
      <c r="AO126" s="809"/>
      <c r="AP126" s="811">
        <v>0</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420</v>
      </c>
      <c r="CQ126" s="815"/>
      <c r="CR126" s="815"/>
      <c r="CS126" s="815"/>
      <c r="CT126" s="815"/>
      <c r="CU126" s="815"/>
      <c r="CV126" s="815"/>
      <c r="CW126" s="815"/>
      <c r="CX126" s="815"/>
      <c r="CY126" s="815"/>
      <c r="CZ126" s="815"/>
      <c r="DA126" s="815"/>
      <c r="DB126" s="815"/>
      <c r="DC126" s="815"/>
      <c r="DD126" s="815"/>
      <c r="DE126" s="815"/>
      <c r="DF126" s="816"/>
      <c r="DG126" s="817" t="s">
        <v>204</v>
      </c>
      <c r="DH126" s="818"/>
      <c r="DI126" s="818"/>
      <c r="DJ126" s="818"/>
      <c r="DK126" s="818"/>
      <c r="DL126" s="818" t="s">
        <v>204</v>
      </c>
      <c r="DM126" s="818"/>
      <c r="DN126" s="818"/>
      <c r="DO126" s="818"/>
      <c r="DP126" s="818"/>
      <c r="DQ126" s="818" t="s">
        <v>204</v>
      </c>
      <c r="DR126" s="818"/>
      <c r="DS126" s="818"/>
      <c r="DT126" s="818"/>
      <c r="DU126" s="818"/>
      <c r="DV126" s="821" t="s">
        <v>204</v>
      </c>
      <c r="DW126" s="821"/>
      <c r="DX126" s="821"/>
      <c r="DY126" s="821"/>
      <c r="DZ126" s="822"/>
    </row>
    <row r="127" spans="1:130" s="48" customFormat="1" ht="26.25" customHeight="1" x14ac:dyDescent="0.2">
      <c r="A127" s="1014"/>
      <c r="B127" s="1011"/>
      <c r="C127" s="839" t="s">
        <v>82</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v>28580</v>
      </c>
      <c r="AB127" s="808"/>
      <c r="AC127" s="808"/>
      <c r="AD127" s="808"/>
      <c r="AE127" s="809"/>
      <c r="AF127" s="810">
        <v>23640</v>
      </c>
      <c r="AG127" s="808"/>
      <c r="AH127" s="808"/>
      <c r="AI127" s="808"/>
      <c r="AJ127" s="809"/>
      <c r="AK127" s="810">
        <v>18780</v>
      </c>
      <c r="AL127" s="808"/>
      <c r="AM127" s="808"/>
      <c r="AN127" s="808"/>
      <c r="AO127" s="809"/>
      <c r="AP127" s="811">
        <v>0.2</v>
      </c>
      <c r="AQ127" s="812"/>
      <c r="AR127" s="812"/>
      <c r="AS127" s="812"/>
      <c r="AT127" s="813"/>
      <c r="AU127" s="56"/>
      <c r="AV127" s="56"/>
      <c r="AW127" s="56"/>
      <c r="AX127" s="871" t="s">
        <v>496</v>
      </c>
      <c r="AY127" s="872"/>
      <c r="AZ127" s="872"/>
      <c r="BA127" s="872"/>
      <c r="BB127" s="872"/>
      <c r="BC127" s="872"/>
      <c r="BD127" s="872"/>
      <c r="BE127" s="873"/>
      <c r="BF127" s="874" t="s">
        <v>120</v>
      </c>
      <c r="BG127" s="872"/>
      <c r="BH127" s="872"/>
      <c r="BI127" s="872"/>
      <c r="BJ127" s="872"/>
      <c r="BK127" s="872"/>
      <c r="BL127" s="873"/>
      <c r="BM127" s="874" t="s">
        <v>421</v>
      </c>
      <c r="BN127" s="872"/>
      <c r="BO127" s="872"/>
      <c r="BP127" s="872"/>
      <c r="BQ127" s="872"/>
      <c r="BR127" s="872"/>
      <c r="BS127" s="873"/>
      <c r="BT127" s="874" t="s">
        <v>412</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451</v>
      </c>
      <c r="CQ127" s="815"/>
      <c r="CR127" s="815"/>
      <c r="CS127" s="815"/>
      <c r="CT127" s="815"/>
      <c r="CU127" s="815"/>
      <c r="CV127" s="815"/>
      <c r="CW127" s="815"/>
      <c r="CX127" s="815"/>
      <c r="CY127" s="815"/>
      <c r="CZ127" s="815"/>
      <c r="DA127" s="815"/>
      <c r="DB127" s="815"/>
      <c r="DC127" s="815"/>
      <c r="DD127" s="815"/>
      <c r="DE127" s="815"/>
      <c r="DF127" s="816"/>
      <c r="DG127" s="817" t="s">
        <v>204</v>
      </c>
      <c r="DH127" s="818"/>
      <c r="DI127" s="818"/>
      <c r="DJ127" s="818"/>
      <c r="DK127" s="818"/>
      <c r="DL127" s="818" t="s">
        <v>204</v>
      </c>
      <c r="DM127" s="818"/>
      <c r="DN127" s="818"/>
      <c r="DO127" s="818"/>
      <c r="DP127" s="818"/>
      <c r="DQ127" s="818" t="s">
        <v>204</v>
      </c>
      <c r="DR127" s="818"/>
      <c r="DS127" s="818"/>
      <c r="DT127" s="818"/>
      <c r="DU127" s="818"/>
      <c r="DV127" s="821" t="s">
        <v>204</v>
      </c>
      <c r="DW127" s="821"/>
      <c r="DX127" s="821"/>
      <c r="DY127" s="821"/>
      <c r="DZ127" s="822"/>
    </row>
    <row r="128" spans="1:130" s="48" customFormat="1" ht="26.25" customHeight="1" x14ac:dyDescent="0.2">
      <c r="A128" s="876" t="s">
        <v>497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8</v>
      </c>
      <c r="X128" s="878"/>
      <c r="Y128" s="878"/>
      <c r="Z128" s="879"/>
      <c r="AA128" s="791">
        <v>15176</v>
      </c>
      <c r="AB128" s="792"/>
      <c r="AC128" s="792"/>
      <c r="AD128" s="792"/>
      <c r="AE128" s="793"/>
      <c r="AF128" s="794">
        <v>38145</v>
      </c>
      <c r="AG128" s="792"/>
      <c r="AH128" s="792"/>
      <c r="AI128" s="792"/>
      <c r="AJ128" s="793"/>
      <c r="AK128" s="794">
        <v>20179</v>
      </c>
      <c r="AL128" s="792"/>
      <c r="AM128" s="792"/>
      <c r="AN128" s="792"/>
      <c r="AO128" s="793"/>
      <c r="AP128" s="880"/>
      <c r="AQ128" s="881"/>
      <c r="AR128" s="881"/>
      <c r="AS128" s="881"/>
      <c r="AT128" s="882"/>
      <c r="AU128" s="56"/>
      <c r="AV128" s="56"/>
      <c r="AW128" s="56"/>
      <c r="AX128" s="788" t="s">
        <v>313</v>
      </c>
      <c r="AY128" s="789"/>
      <c r="AZ128" s="789"/>
      <c r="BA128" s="789"/>
      <c r="BB128" s="789"/>
      <c r="BC128" s="789"/>
      <c r="BD128" s="789"/>
      <c r="BE128" s="790"/>
      <c r="BF128" s="883" t="s">
        <v>204</v>
      </c>
      <c r="BG128" s="884"/>
      <c r="BH128" s="884"/>
      <c r="BI128" s="884"/>
      <c r="BJ128" s="884"/>
      <c r="BK128" s="884"/>
      <c r="BL128" s="885"/>
      <c r="BM128" s="883">
        <v>12.97</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402</v>
      </c>
      <c r="CQ128" s="682"/>
      <c r="CR128" s="682"/>
      <c r="CS128" s="682"/>
      <c r="CT128" s="682"/>
      <c r="CU128" s="682"/>
      <c r="CV128" s="682"/>
      <c r="CW128" s="682"/>
      <c r="CX128" s="682"/>
      <c r="CY128" s="682"/>
      <c r="CZ128" s="682"/>
      <c r="DA128" s="682"/>
      <c r="DB128" s="682"/>
      <c r="DC128" s="682"/>
      <c r="DD128" s="682"/>
      <c r="DE128" s="682"/>
      <c r="DF128" s="888"/>
      <c r="DG128" s="889" t="s">
        <v>204</v>
      </c>
      <c r="DH128" s="890"/>
      <c r="DI128" s="890"/>
      <c r="DJ128" s="890"/>
      <c r="DK128" s="890"/>
      <c r="DL128" s="890" t="s">
        <v>204</v>
      </c>
      <c r="DM128" s="890"/>
      <c r="DN128" s="890"/>
      <c r="DO128" s="890"/>
      <c r="DP128" s="890"/>
      <c r="DQ128" s="890" t="s">
        <v>204</v>
      </c>
      <c r="DR128" s="890"/>
      <c r="DS128" s="890"/>
      <c r="DT128" s="890"/>
      <c r="DU128" s="890"/>
      <c r="DV128" s="891" t="s">
        <v>204</v>
      </c>
      <c r="DW128" s="891"/>
      <c r="DX128" s="891"/>
      <c r="DY128" s="891"/>
      <c r="DZ128" s="892"/>
    </row>
    <row r="129" spans="1:131" s="48" customFormat="1" ht="26.25" customHeight="1" x14ac:dyDescent="0.2">
      <c r="A129" s="805" t="s">
        <v>174</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241</v>
      </c>
      <c r="X129" s="894"/>
      <c r="Y129" s="894"/>
      <c r="Z129" s="895"/>
      <c r="AA129" s="807">
        <v>12998658</v>
      </c>
      <c r="AB129" s="808"/>
      <c r="AC129" s="808"/>
      <c r="AD129" s="808"/>
      <c r="AE129" s="809"/>
      <c r="AF129" s="810">
        <v>13322755</v>
      </c>
      <c r="AG129" s="808"/>
      <c r="AH129" s="808"/>
      <c r="AI129" s="808"/>
      <c r="AJ129" s="809"/>
      <c r="AK129" s="810">
        <v>12748841</v>
      </c>
      <c r="AL129" s="808"/>
      <c r="AM129" s="808"/>
      <c r="AN129" s="808"/>
      <c r="AO129" s="809"/>
      <c r="AP129" s="896"/>
      <c r="AQ129" s="897"/>
      <c r="AR129" s="897"/>
      <c r="AS129" s="897"/>
      <c r="AT129" s="898"/>
      <c r="AU129" s="67"/>
      <c r="AV129" s="67"/>
      <c r="AW129" s="67"/>
      <c r="AX129" s="899" t="s">
        <v>116</v>
      </c>
      <c r="AY129" s="815"/>
      <c r="AZ129" s="815"/>
      <c r="BA129" s="815"/>
      <c r="BB129" s="815"/>
      <c r="BC129" s="815"/>
      <c r="BD129" s="815"/>
      <c r="BE129" s="816"/>
      <c r="BF129" s="900" t="s">
        <v>204</v>
      </c>
      <c r="BG129" s="901"/>
      <c r="BH129" s="901"/>
      <c r="BI129" s="901"/>
      <c r="BJ129" s="901"/>
      <c r="BK129" s="901"/>
      <c r="BL129" s="902"/>
      <c r="BM129" s="900">
        <v>17.97</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5" t="s">
        <v>498</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499</v>
      </c>
      <c r="X130" s="894"/>
      <c r="Y130" s="894"/>
      <c r="Z130" s="895"/>
      <c r="AA130" s="807">
        <v>2533628</v>
      </c>
      <c r="AB130" s="808"/>
      <c r="AC130" s="808"/>
      <c r="AD130" s="808"/>
      <c r="AE130" s="809"/>
      <c r="AF130" s="810">
        <v>2445468</v>
      </c>
      <c r="AG130" s="808"/>
      <c r="AH130" s="808"/>
      <c r="AI130" s="808"/>
      <c r="AJ130" s="809"/>
      <c r="AK130" s="810">
        <v>2359352</v>
      </c>
      <c r="AL130" s="808"/>
      <c r="AM130" s="808"/>
      <c r="AN130" s="808"/>
      <c r="AO130" s="809"/>
      <c r="AP130" s="896"/>
      <c r="AQ130" s="897"/>
      <c r="AR130" s="897"/>
      <c r="AS130" s="897"/>
      <c r="AT130" s="898"/>
      <c r="AU130" s="67"/>
      <c r="AV130" s="67"/>
      <c r="AW130" s="67"/>
      <c r="AX130" s="899" t="s">
        <v>437</v>
      </c>
      <c r="AY130" s="815"/>
      <c r="AZ130" s="815"/>
      <c r="BA130" s="815"/>
      <c r="BB130" s="815"/>
      <c r="BC130" s="815"/>
      <c r="BD130" s="815"/>
      <c r="BE130" s="816"/>
      <c r="BF130" s="904">
        <v>7.4</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178</v>
      </c>
      <c r="X131" s="911"/>
      <c r="Y131" s="911"/>
      <c r="Z131" s="912"/>
      <c r="AA131" s="846">
        <v>10465030</v>
      </c>
      <c r="AB131" s="847"/>
      <c r="AC131" s="847"/>
      <c r="AD131" s="847"/>
      <c r="AE131" s="848"/>
      <c r="AF131" s="849">
        <v>10877287</v>
      </c>
      <c r="AG131" s="847"/>
      <c r="AH131" s="847"/>
      <c r="AI131" s="847"/>
      <c r="AJ131" s="848"/>
      <c r="AK131" s="849">
        <v>10389489</v>
      </c>
      <c r="AL131" s="847"/>
      <c r="AM131" s="847"/>
      <c r="AN131" s="847"/>
      <c r="AO131" s="848"/>
      <c r="AP131" s="913"/>
      <c r="AQ131" s="914"/>
      <c r="AR131" s="914"/>
      <c r="AS131" s="914"/>
      <c r="AT131" s="915"/>
      <c r="AU131" s="67"/>
      <c r="AV131" s="67"/>
      <c r="AW131" s="67"/>
      <c r="AX131" s="916" t="s">
        <v>64</v>
      </c>
      <c r="AY131" s="682"/>
      <c r="AZ131" s="682"/>
      <c r="BA131" s="682"/>
      <c r="BB131" s="682"/>
      <c r="BC131" s="682"/>
      <c r="BD131" s="682"/>
      <c r="BE131" s="888"/>
      <c r="BF131" s="917" t="s">
        <v>204</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6" t="s">
        <v>118</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500</v>
      </c>
      <c r="W132" s="923"/>
      <c r="X132" s="923"/>
      <c r="Y132" s="923"/>
      <c r="Z132" s="924"/>
      <c r="AA132" s="925">
        <v>8.0090644750000006</v>
      </c>
      <c r="AB132" s="926"/>
      <c r="AC132" s="926"/>
      <c r="AD132" s="926"/>
      <c r="AE132" s="927"/>
      <c r="AF132" s="928">
        <v>8.0202168060000005</v>
      </c>
      <c r="AG132" s="926"/>
      <c r="AH132" s="926"/>
      <c r="AI132" s="926"/>
      <c r="AJ132" s="927"/>
      <c r="AK132" s="928">
        <v>6.2056565050000003</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56</v>
      </c>
      <c r="W133" s="930"/>
      <c r="X133" s="930"/>
      <c r="Y133" s="930"/>
      <c r="Z133" s="931"/>
      <c r="AA133" s="932">
        <v>7.2</v>
      </c>
      <c r="AB133" s="933"/>
      <c r="AC133" s="933"/>
      <c r="AD133" s="933"/>
      <c r="AE133" s="934"/>
      <c r="AF133" s="932">
        <v>7.7</v>
      </c>
      <c r="AG133" s="933"/>
      <c r="AH133" s="933"/>
      <c r="AI133" s="933"/>
      <c r="AJ133" s="934"/>
      <c r="AK133" s="932">
        <v>7.4</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Ar0aGqQXJxnCYDt9uRm0A5rTIl2ILIzxD8pI/PjgnV+PfhH5GQyIP1CwCzuBPet8jt7E6F5xyUUURNy3QR4Awg==" saltValue="TCjNsoBtgyK6cZN8bfItK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99</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tHj9IEkRG0gdtlUd4Tl8f1f/4KN80muWakzk/GGvZHyoGWRcelVPbclTt44Jv28PCEjemcf5f5JR1Zrd7xmANA==" saltValue="Bv3FHGwjgXhEir6Yz9B36A==" spinCount="100000" sheet="1" objects="1" scenarios="1"/>
  <phoneticPr fontId="6"/>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ZOGhGBEpL3KuQHV2HaDJXJYXc+TnBlz0YWaogsfPUxngGyNxkSoROwahlYGo0hdiiDkEqldPgEvhObHe77Qa0Q==" saltValue="kagBDOp8j9rtIMfC5wlSyA=="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337</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86</v>
      </c>
      <c r="AP7" s="127"/>
      <c r="AQ7" s="138" t="s">
        <v>502</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503</v>
      </c>
      <c r="AQ8" s="139" t="s">
        <v>505</v>
      </c>
      <c r="AR8" s="153" t="s">
        <v>426</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506</v>
      </c>
      <c r="AL9" s="1016"/>
      <c r="AM9" s="1016"/>
      <c r="AN9" s="1017"/>
      <c r="AO9" s="117">
        <v>3009066</v>
      </c>
      <c r="AP9" s="117">
        <v>89556</v>
      </c>
      <c r="AQ9" s="140">
        <v>105319</v>
      </c>
      <c r="AR9" s="154">
        <v>-15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212</v>
      </c>
      <c r="AL10" s="1016"/>
      <c r="AM10" s="1016"/>
      <c r="AN10" s="1017"/>
      <c r="AO10" s="118">
        <v>375070</v>
      </c>
      <c r="AP10" s="118">
        <v>11163</v>
      </c>
      <c r="AQ10" s="141">
        <v>9860</v>
      </c>
      <c r="AR10" s="155">
        <v>13.2</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400</v>
      </c>
      <c r="AL11" s="1016"/>
      <c r="AM11" s="1016"/>
      <c r="AN11" s="1017"/>
      <c r="AO11" s="118" t="s">
        <v>204</v>
      </c>
      <c r="AP11" s="118" t="s">
        <v>204</v>
      </c>
      <c r="AQ11" s="141">
        <v>1656</v>
      </c>
      <c r="AR11" s="155" t="s">
        <v>204</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239</v>
      </c>
      <c r="AL12" s="1016"/>
      <c r="AM12" s="1016"/>
      <c r="AN12" s="1017"/>
      <c r="AO12" s="118" t="s">
        <v>204</v>
      </c>
      <c r="AP12" s="118" t="s">
        <v>204</v>
      </c>
      <c r="AQ12" s="141">
        <v>3</v>
      </c>
      <c r="AR12" s="155" t="s">
        <v>204</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507</v>
      </c>
      <c r="AL13" s="1016"/>
      <c r="AM13" s="1016"/>
      <c r="AN13" s="1017"/>
      <c r="AO13" s="118">
        <v>150447</v>
      </c>
      <c r="AP13" s="118">
        <v>4478</v>
      </c>
      <c r="AQ13" s="141">
        <v>4056</v>
      </c>
      <c r="AR13" s="155">
        <v>10.4</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508</v>
      </c>
      <c r="AL14" s="1016"/>
      <c r="AM14" s="1016"/>
      <c r="AN14" s="1017"/>
      <c r="AO14" s="118">
        <v>92241</v>
      </c>
      <c r="AP14" s="118">
        <v>2745</v>
      </c>
      <c r="AQ14" s="141">
        <v>2339</v>
      </c>
      <c r="AR14" s="155">
        <v>17.399999999999999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316</v>
      </c>
      <c r="AL15" s="1019"/>
      <c r="AM15" s="1019"/>
      <c r="AN15" s="1020"/>
      <c r="AO15" s="118">
        <v>-242798</v>
      </c>
      <c r="AP15" s="118">
        <v>-7226</v>
      </c>
      <c r="AQ15" s="141">
        <v>-7717</v>
      </c>
      <c r="AR15" s="155">
        <v>-6.4</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278</v>
      </c>
      <c r="AL16" s="1019"/>
      <c r="AM16" s="1019"/>
      <c r="AN16" s="1020"/>
      <c r="AO16" s="118">
        <v>3384026</v>
      </c>
      <c r="AP16" s="118">
        <v>100715</v>
      </c>
      <c r="AQ16" s="141">
        <v>115515</v>
      </c>
      <c r="AR16" s="155">
        <v>-12.8</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191</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342</v>
      </c>
      <c r="AQ20" s="142" t="s">
        <v>40</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510</v>
      </c>
      <c r="AL21" s="1022"/>
      <c r="AM21" s="1022"/>
      <c r="AN21" s="1023"/>
      <c r="AO21" s="120">
        <v>9.5500000000000007</v>
      </c>
      <c r="AP21" s="130">
        <v>10.69</v>
      </c>
      <c r="AQ21" s="143">
        <v>-1.1399999999999999</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511</v>
      </c>
      <c r="AL22" s="1022"/>
      <c r="AM22" s="1022"/>
      <c r="AN22" s="1023"/>
      <c r="AO22" s="121">
        <v>98</v>
      </c>
      <c r="AP22" s="131">
        <v>97.4</v>
      </c>
      <c r="AQ22" s="144">
        <v>0.6</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24" t="s">
        <v>512</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ht="13" x14ac:dyDescent="0.2">
      <c r="A27" s="85"/>
      <c r="AO27" s="90"/>
      <c r="AP27" s="90"/>
      <c r="AQ27" s="90"/>
      <c r="AR27" s="90"/>
      <c r="AS27" s="90"/>
      <c r="AT27" s="90"/>
    </row>
    <row r="28" spans="1:46" ht="16.5" x14ac:dyDescent="0.2">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86</v>
      </c>
      <c r="AP30" s="127"/>
      <c r="AQ30" s="138" t="s">
        <v>502</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503</v>
      </c>
      <c r="AQ31" s="139" t="s">
        <v>505</v>
      </c>
      <c r="AR31" s="153" t="s">
        <v>426</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513</v>
      </c>
      <c r="AL32" s="1026"/>
      <c r="AM32" s="1026"/>
      <c r="AN32" s="1027"/>
      <c r="AO32" s="118">
        <v>2814135</v>
      </c>
      <c r="AP32" s="118">
        <v>83754</v>
      </c>
      <c r="AQ32" s="145">
        <v>74824</v>
      </c>
      <c r="AR32" s="155">
        <v>11.9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514</v>
      </c>
      <c r="AL33" s="1026"/>
      <c r="AM33" s="1026"/>
      <c r="AN33" s="1027"/>
      <c r="AO33" s="118" t="s">
        <v>204</v>
      </c>
      <c r="AP33" s="118" t="s">
        <v>204</v>
      </c>
      <c r="AQ33" s="145" t="s">
        <v>204</v>
      </c>
      <c r="AR33" s="155" t="s">
        <v>204</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515</v>
      </c>
      <c r="AL34" s="1026"/>
      <c r="AM34" s="1026"/>
      <c r="AN34" s="1027"/>
      <c r="AO34" s="118" t="s">
        <v>204</v>
      </c>
      <c r="AP34" s="118" t="s">
        <v>204</v>
      </c>
      <c r="AQ34" s="145">
        <v>1</v>
      </c>
      <c r="AR34" s="155" t="s">
        <v>204</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517</v>
      </c>
      <c r="AL35" s="1026"/>
      <c r="AM35" s="1026"/>
      <c r="AN35" s="1027"/>
      <c r="AO35" s="118">
        <v>164816</v>
      </c>
      <c r="AP35" s="118">
        <v>4905</v>
      </c>
      <c r="AQ35" s="145">
        <v>17427</v>
      </c>
      <c r="AR35" s="155">
        <v>-71.900000000000006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34</v>
      </c>
      <c r="AL36" s="1026"/>
      <c r="AM36" s="1026"/>
      <c r="AN36" s="1027"/>
      <c r="AO36" s="118">
        <v>24935</v>
      </c>
      <c r="AP36" s="118">
        <v>742</v>
      </c>
      <c r="AQ36" s="145">
        <v>2447</v>
      </c>
      <c r="AR36" s="155">
        <v>-69.7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355</v>
      </c>
      <c r="AL37" s="1026"/>
      <c r="AM37" s="1026"/>
      <c r="AN37" s="1027"/>
      <c r="AO37" s="118">
        <v>20381</v>
      </c>
      <c r="AP37" s="118">
        <v>607</v>
      </c>
      <c r="AQ37" s="145">
        <v>591</v>
      </c>
      <c r="AR37" s="155">
        <v>2.7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518</v>
      </c>
      <c r="AL38" s="1029"/>
      <c r="AM38" s="1029"/>
      <c r="AN38" s="1030"/>
      <c r="AO38" s="122" t="s">
        <v>204</v>
      </c>
      <c r="AP38" s="122" t="s">
        <v>204</v>
      </c>
      <c r="AQ38" s="146">
        <v>2</v>
      </c>
      <c r="AR38" s="144" t="s">
        <v>204</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54</v>
      </c>
      <c r="AL39" s="1029"/>
      <c r="AM39" s="1029"/>
      <c r="AN39" s="1030"/>
      <c r="AO39" s="118">
        <v>-20179</v>
      </c>
      <c r="AP39" s="118">
        <v>-601</v>
      </c>
      <c r="AQ39" s="145">
        <v>-3618</v>
      </c>
      <c r="AR39" s="155">
        <v>-83.4</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519</v>
      </c>
      <c r="AL40" s="1026"/>
      <c r="AM40" s="1026"/>
      <c r="AN40" s="1027"/>
      <c r="AO40" s="118">
        <v>-2359352</v>
      </c>
      <c r="AP40" s="118">
        <v>-70219</v>
      </c>
      <c r="AQ40" s="145">
        <v>-63812</v>
      </c>
      <c r="AR40" s="155">
        <v>10</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389</v>
      </c>
      <c r="AL41" s="1032"/>
      <c r="AM41" s="1032"/>
      <c r="AN41" s="1033"/>
      <c r="AO41" s="118">
        <v>644736</v>
      </c>
      <c r="AP41" s="118">
        <v>19189</v>
      </c>
      <c r="AQ41" s="145">
        <v>27863</v>
      </c>
      <c r="AR41" s="155">
        <v>-31.1</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520</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522</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86</v>
      </c>
      <c r="AN49" s="1034" t="s">
        <v>446</v>
      </c>
      <c r="AO49" s="1035"/>
      <c r="AP49" s="1035"/>
      <c r="AQ49" s="1035"/>
      <c r="AR49" s="1036"/>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494</v>
      </c>
      <c r="AO50" s="124" t="s">
        <v>495</v>
      </c>
      <c r="AP50" s="135" t="s">
        <v>523</v>
      </c>
      <c r="AQ50" s="148" t="s">
        <v>384</v>
      </c>
      <c r="AR50" s="158" t="s">
        <v>524</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504</v>
      </c>
      <c r="AL51" s="103"/>
      <c r="AM51" s="108">
        <v>3487973</v>
      </c>
      <c r="AN51" s="115">
        <v>96334</v>
      </c>
      <c r="AO51" s="125">
        <v>38.299999999999997</v>
      </c>
      <c r="AP51" s="136">
        <v>85173</v>
      </c>
      <c r="AQ51" s="149">
        <v>-4.3</v>
      </c>
      <c r="AR51" s="159">
        <v>42.6</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1528114</v>
      </c>
      <c r="AN52" s="116">
        <v>42205</v>
      </c>
      <c r="AO52" s="126">
        <v>13.8</v>
      </c>
      <c r="AP52" s="137">
        <v>43913</v>
      </c>
      <c r="AQ52" s="150">
        <v>-3.4</v>
      </c>
      <c r="AR52" s="160">
        <v>17.2</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525</v>
      </c>
      <c r="AL53" s="103"/>
      <c r="AM53" s="108">
        <v>4155213</v>
      </c>
      <c r="AN53" s="115">
        <v>116999</v>
      </c>
      <c r="AO53" s="125">
        <v>21.5</v>
      </c>
      <c r="AP53" s="136">
        <v>94081</v>
      </c>
      <c r="AQ53" s="149">
        <v>10.5</v>
      </c>
      <c r="AR53" s="159">
        <v>11</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1980092</v>
      </c>
      <c r="AN54" s="116">
        <v>55754</v>
      </c>
      <c r="AO54" s="126">
        <v>32.1</v>
      </c>
      <c r="AP54" s="137">
        <v>48949</v>
      </c>
      <c r="AQ54" s="150">
        <v>11.5</v>
      </c>
      <c r="AR54" s="160">
        <v>20.6</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479</v>
      </c>
      <c r="AL55" s="103"/>
      <c r="AM55" s="108">
        <v>5191985</v>
      </c>
      <c r="AN55" s="115">
        <v>148968</v>
      </c>
      <c r="AO55" s="125">
        <v>27.3</v>
      </c>
      <c r="AP55" s="136">
        <v>92632</v>
      </c>
      <c r="AQ55" s="149">
        <v>-1.5</v>
      </c>
      <c r="AR55" s="159">
        <v>28.8</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2952579</v>
      </c>
      <c r="AN56" s="116">
        <v>84715</v>
      </c>
      <c r="AO56" s="126">
        <v>51.9</v>
      </c>
      <c r="AP56" s="137">
        <v>47978</v>
      </c>
      <c r="AQ56" s="150">
        <v>-2</v>
      </c>
      <c r="AR56" s="160">
        <v>53.9</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526</v>
      </c>
      <c r="AL57" s="103"/>
      <c r="AM57" s="108">
        <v>5248806</v>
      </c>
      <c r="AN57" s="115">
        <v>154037</v>
      </c>
      <c r="AO57" s="125">
        <v>3.4</v>
      </c>
      <c r="AP57" s="136">
        <v>96469</v>
      </c>
      <c r="AQ57" s="149">
        <v>4.0999999999999996</v>
      </c>
      <c r="AR57" s="159">
        <v>-0.7</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2905786</v>
      </c>
      <c r="AN58" s="116">
        <v>85276</v>
      </c>
      <c r="AO58" s="126">
        <v>0.7</v>
      </c>
      <c r="AP58" s="137">
        <v>49775</v>
      </c>
      <c r="AQ58" s="150">
        <v>3.7</v>
      </c>
      <c r="AR58" s="160">
        <v>-3</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5369170</v>
      </c>
      <c r="AN59" s="115">
        <v>159797</v>
      </c>
      <c r="AO59" s="125">
        <v>3.7</v>
      </c>
      <c r="AP59" s="136">
        <v>85743</v>
      </c>
      <c r="AQ59" s="149">
        <v>-11.1</v>
      </c>
      <c r="AR59" s="159">
        <v>14.8</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2706975</v>
      </c>
      <c r="AN60" s="116">
        <v>80565</v>
      </c>
      <c r="AO60" s="126">
        <v>-5.5</v>
      </c>
      <c r="AP60" s="137">
        <v>45231</v>
      </c>
      <c r="AQ60" s="150">
        <v>-9.1</v>
      </c>
      <c r="AR60" s="160">
        <v>3.6</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527</v>
      </c>
      <c r="AL61" s="106"/>
      <c r="AM61" s="108">
        <v>4690629</v>
      </c>
      <c r="AN61" s="115">
        <v>135227</v>
      </c>
      <c r="AO61" s="125">
        <v>18.8</v>
      </c>
      <c r="AP61" s="136">
        <v>90820</v>
      </c>
      <c r="AQ61" s="151">
        <v>-0.5</v>
      </c>
      <c r="AR61" s="159">
        <v>19.3</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2414709</v>
      </c>
      <c r="AN62" s="116">
        <v>69703</v>
      </c>
      <c r="AO62" s="126">
        <v>18.600000000000001</v>
      </c>
      <c r="AP62" s="137">
        <v>47169</v>
      </c>
      <c r="AQ62" s="150">
        <v>0.1</v>
      </c>
      <c r="AR62" s="160">
        <v>18.5</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FhiFkDp9f6tYe4i2ZN0r8I1I3HvjdYCVMQc+NkyXEeqRdVwfhiqmPZoxnEdQRWu6PdxY/zBcWMkvKBMWcrnBGQ==" saltValue="aMqnpuoMEMRalsUE1TS6x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0" spans="125:125" ht="13.5" hidden="1" customHeight="1" x14ac:dyDescent="0.2"/>
    <row r="121" spans="125:125" ht="13.5" hidden="1" customHeight="1" x14ac:dyDescent="0.2">
      <c r="DU121" s="78"/>
    </row>
  </sheetData>
  <sheetProtection algorithmName="SHA-512" hashValue="Kh6QFJSjTAEyGYPnRfE2u9LGRhnI3pAinJiIyW4a5d6tB5GmmjDB8H0Gdm2bbyRHswDMnhQIfZ14u2CrboM3bw==" saltValue="iVlqkRUjs6L6OeLo2+YeN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fb1rwpaA3OWVwYaJxVxZFnMGV06W7luX5k/TqdLoKcjRuY6tn1uCX0x6C4gHrG3twhnEK7sT0LjrargWCNosEg==" saltValue="hjom/pFAC2lotj4UnhITn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16</v>
      </c>
      <c r="F46" s="173" t="s">
        <v>529</v>
      </c>
      <c r="G46" s="177" t="s">
        <v>530</v>
      </c>
      <c r="H46" s="177" t="s">
        <v>531</v>
      </c>
      <c r="I46" s="177" t="s">
        <v>532</v>
      </c>
      <c r="J46" s="182" t="s">
        <v>533</v>
      </c>
    </row>
    <row r="47" spans="2:10" ht="57.75" customHeight="1" x14ac:dyDescent="0.2">
      <c r="B47" s="168"/>
      <c r="C47" s="1041" t="s">
        <v>3</v>
      </c>
      <c r="D47" s="1041"/>
      <c r="E47" s="1042"/>
      <c r="F47" s="174">
        <v>22.99</v>
      </c>
      <c r="G47" s="178">
        <v>21.69</v>
      </c>
      <c r="H47" s="178">
        <v>22.77</v>
      </c>
      <c r="I47" s="178">
        <v>22.47</v>
      </c>
      <c r="J47" s="183">
        <v>23.85</v>
      </c>
    </row>
    <row r="48" spans="2:10" ht="57.75" customHeight="1" x14ac:dyDescent="0.2">
      <c r="B48" s="169"/>
      <c r="C48" s="1043" t="s">
        <v>9</v>
      </c>
      <c r="D48" s="1043"/>
      <c r="E48" s="1044"/>
      <c r="F48" s="175">
        <v>4.42</v>
      </c>
      <c r="G48" s="179">
        <v>5.01</v>
      </c>
      <c r="H48" s="179">
        <v>4.34</v>
      </c>
      <c r="I48" s="179">
        <v>5.87</v>
      </c>
      <c r="J48" s="184">
        <v>6.21</v>
      </c>
    </row>
    <row r="49" spans="2:10" ht="57.75" customHeight="1" x14ac:dyDescent="0.2">
      <c r="B49" s="170"/>
      <c r="C49" s="1045" t="s">
        <v>15</v>
      </c>
      <c r="D49" s="1045"/>
      <c r="E49" s="1046"/>
      <c r="F49" s="176">
        <v>0.63</v>
      </c>
      <c r="G49" s="180" t="s">
        <v>231</v>
      </c>
      <c r="H49" s="180">
        <v>0.73</v>
      </c>
      <c r="I49" s="180">
        <v>3.63</v>
      </c>
      <c r="J49" s="185">
        <v>3.27</v>
      </c>
    </row>
    <row r="50" spans="2:10" ht="13" x14ac:dyDescent="0.2"/>
  </sheetData>
  <sheetProtection algorithmName="SHA-512" hashValue="nfVe2RUmfp68BQwzTjmv54nQk1/IFN1mlukQV4j6KzG054dXAXcOc1TUnGc+jrUKEFJSKKkbzttiFeRXDxpRfg==" saltValue="JusHki0NLL+PqKO+lXVfV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16</v>
      </c>
      <c r="F33" s="196" t="s">
        <v>529</v>
      </c>
      <c r="G33" s="201" t="s">
        <v>530</v>
      </c>
      <c r="H33" s="201" t="s">
        <v>531</v>
      </c>
      <c r="I33" s="201" t="s">
        <v>532</v>
      </c>
      <c r="J33" s="205" t="s">
        <v>533</v>
      </c>
      <c r="K33" s="186"/>
      <c r="L33" s="186"/>
      <c r="M33" s="186"/>
      <c r="N33" s="186"/>
      <c r="O33" s="186"/>
      <c r="P33" s="186"/>
    </row>
    <row r="34" spans="1:16" ht="39" customHeight="1" x14ac:dyDescent="0.2">
      <c r="A34" s="186"/>
      <c r="B34" s="188"/>
      <c r="C34" s="1047" t="s">
        <v>465</v>
      </c>
      <c r="D34" s="1047"/>
      <c r="E34" s="1048"/>
      <c r="F34" s="197">
        <v>9.0299999999999994</v>
      </c>
      <c r="G34" s="202">
        <v>10.07</v>
      </c>
      <c r="H34" s="202">
        <v>10.18</v>
      </c>
      <c r="I34" s="202">
        <v>9.89</v>
      </c>
      <c r="J34" s="206">
        <v>9.1999999999999993</v>
      </c>
      <c r="K34" s="186"/>
      <c r="L34" s="186"/>
      <c r="M34" s="186"/>
      <c r="N34" s="186"/>
      <c r="O34" s="186"/>
      <c r="P34" s="186"/>
    </row>
    <row r="35" spans="1:16" ht="39" customHeight="1" x14ac:dyDescent="0.2">
      <c r="A35" s="186"/>
      <c r="B35" s="189"/>
      <c r="C35" s="1049" t="s">
        <v>455</v>
      </c>
      <c r="D35" s="1049"/>
      <c r="E35" s="1050"/>
      <c r="F35" s="198">
        <v>4.41</v>
      </c>
      <c r="G35" s="203">
        <v>5</v>
      </c>
      <c r="H35" s="203">
        <v>4.33</v>
      </c>
      <c r="I35" s="203">
        <v>5.87</v>
      </c>
      <c r="J35" s="207">
        <v>6.2</v>
      </c>
      <c r="K35" s="186"/>
      <c r="L35" s="186"/>
      <c r="M35" s="186"/>
      <c r="N35" s="186"/>
      <c r="O35" s="186"/>
      <c r="P35" s="186"/>
    </row>
    <row r="36" spans="1:16" ht="39" customHeight="1" x14ac:dyDescent="0.2">
      <c r="A36" s="186"/>
      <c r="B36" s="189"/>
      <c r="C36" s="1049" t="s">
        <v>28</v>
      </c>
      <c r="D36" s="1049"/>
      <c r="E36" s="1050"/>
      <c r="F36" s="198">
        <v>1.85</v>
      </c>
      <c r="G36" s="203">
        <v>0.67</v>
      </c>
      <c r="H36" s="203">
        <v>0.54</v>
      </c>
      <c r="I36" s="203">
        <v>2.14</v>
      </c>
      <c r="J36" s="207">
        <v>3.75</v>
      </c>
      <c r="K36" s="186"/>
      <c r="L36" s="186"/>
      <c r="M36" s="186"/>
      <c r="N36" s="186"/>
      <c r="O36" s="186"/>
      <c r="P36" s="186"/>
    </row>
    <row r="37" spans="1:16" ht="39" customHeight="1" x14ac:dyDescent="0.2">
      <c r="A37" s="186"/>
      <c r="B37" s="189"/>
      <c r="C37" s="1049" t="s">
        <v>464</v>
      </c>
      <c r="D37" s="1049"/>
      <c r="E37" s="1050"/>
      <c r="F37" s="198">
        <v>1.1499999999999999</v>
      </c>
      <c r="G37" s="203">
        <v>0.91</v>
      </c>
      <c r="H37" s="203">
        <v>0.76</v>
      </c>
      <c r="I37" s="203">
        <v>1.54</v>
      </c>
      <c r="J37" s="207">
        <v>1.71</v>
      </c>
      <c r="K37" s="186"/>
      <c r="L37" s="186"/>
      <c r="M37" s="186"/>
      <c r="N37" s="186"/>
      <c r="O37" s="186"/>
      <c r="P37" s="186"/>
    </row>
    <row r="38" spans="1:16" ht="39" customHeight="1" x14ac:dyDescent="0.2">
      <c r="A38" s="186"/>
      <c r="B38" s="189"/>
      <c r="C38" s="1049" t="s">
        <v>209</v>
      </c>
      <c r="D38" s="1049"/>
      <c r="E38" s="1050"/>
      <c r="F38" s="198" t="s">
        <v>204</v>
      </c>
      <c r="G38" s="203" t="s">
        <v>204</v>
      </c>
      <c r="H38" s="203">
        <v>0.35</v>
      </c>
      <c r="I38" s="203">
        <v>0.42</v>
      </c>
      <c r="J38" s="207">
        <v>0.41</v>
      </c>
      <c r="K38" s="186"/>
      <c r="L38" s="186"/>
      <c r="M38" s="186"/>
      <c r="N38" s="186"/>
      <c r="O38" s="186"/>
      <c r="P38" s="186"/>
    </row>
    <row r="39" spans="1:16" ht="39" customHeight="1" x14ac:dyDescent="0.2">
      <c r="A39" s="186"/>
      <c r="B39" s="189"/>
      <c r="C39" s="1049" t="s">
        <v>424</v>
      </c>
      <c r="D39" s="1049"/>
      <c r="E39" s="1050"/>
      <c r="F39" s="198">
        <v>0</v>
      </c>
      <c r="G39" s="203">
        <v>0</v>
      </c>
      <c r="H39" s="203">
        <v>0.01</v>
      </c>
      <c r="I39" s="203">
        <v>0.02</v>
      </c>
      <c r="J39" s="207">
        <v>0.02</v>
      </c>
      <c r="K39" s="186"/>
      <c r="L39" s="186"/>
      <c r="M39" s="186"/>
      <c r="N39" s="186"/>
      <c r="O39" s="186"/>
      <c r="P39" s="186"/>
    </row>
    <row r="40" spans="1:16" ht="39" customHeight="1" x14ac:dyDescent="0.2">
      <c r="A40" s="186"/>
      <c r="B40" s="189"/>
      <c r="C40" s="1049" t="s">
        <v>229</v>
      </c>
      <c r="D40" s="1049"/>
      <c r="E40" s="1050"/>
      <c r="F40" s="198">
        <v>0.01</v>
      </c>
      <c r="G40" s="203">
        <v>0</v>
      </c>
      <c r="H40" s="203">
        <v>0.01</v>
      </c>
      <c r="I40" s="203">
        <v>0</v>
      </c>
      <c r="J40" s="207">
        <v>0.01</v>
      </c>
      <c r="K40" s="186"/>
      <c r="L40" s="186"/>
      <c r="M40" s="186"/>
      <c r="N40" s="186"/>
      <c r="O40" s="186"/>
      <c r="P40" s="186"/>
    </row>
    <row r="41" spans="1:16" ht="39" customHeight="1" x14ac:dyDescent="0.2">
      <c r="A41" s="186"/>
      <c r="B41" s="189"/>
      <c r="C41" s="1049"/>
      <c r="D41" s="1049"/>
      <c r="E41" s="1050"/>
      <c r="F41" s="198"/>
      <c r="G41" s="203"/>
      <c r="H41" s="203"/>
      <c r="I41" s="203"/>
      <c r="J41" s="207"/>
      <c r="K41" s="186"/>
      <c r="L41" s="186"/>
      <c r="M41" s="186"/>
      <c r="N41" s="186"/>
      <c r="O41" s="186"/>
      <c r="P41" s="186"/>
    </row>
    <row r="42" spans="1:16" ht="39" customHeight="1" x14ac:dyDescent="0.2">
      <c r="A42" s="186"/>
      <c r="B42" s="190"/>
      <c r="C42" s="1049" t="s">
        <v>534</v>
      </c>
      <c r="D42" s="1049"/>
      <c r="E42" s="1050"/>
      <c r="F42" s="198" t="s">
        <v>204</v>
      </c>
      <c r="G42" s="203" t="s">
        <v>204</v>
      </c>
      <c r="H42" s="203" t="s">
        <v>204</v>
      </c>
      <c r="I42" s="203" t="s">
        <v>204</v>
      </c>
      <c r="J42" s="207" t="s">
        <v>204</v>
      </c>
      <c r="K42" s="186"/>
      <c r="L42" s="186"/>
      <c r="M42" s="186"/>
      <c r="N42" s="186"/>
      <c r="O42" s="186"/>
      <c r="P42" s="186"/>
    </row>
    <row r="43" spans="1:16" ht="39" customHeight="1" x14ac:dyDescent="0.2">
      <c r="A43" s="186"/>
      <c r="B43" s="191"/>
      <c r="C43" s="1051" t="s">
        <v>488</v>
      </c>
      <c r="D43" s="1051"/>
      <c r="E43" s="1052"/>
      <c r="F43" s="199">
        <v>0.3</v>
      </c>
      <c r="G43" s="204">
        <v>0.25</v>
      </c>
      <c r="H43" s="204" t="s">
        <v>204</v>
      </c>
      <c r="I43" s="204" t="s">
        <v>204</v>
      </c>
      <c r="J43" s="208" t="s">
        <v>204</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IN4mN1aoALnoMRcdH5FmhtFxlGdpeOyalqeO1OfBRoT/48bEyu4+AX7101pfcRY8gs6XL7fymotrImwm2EMV2w==" saltValue="myrZbxb7DbnKrEB1e5bVY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D43" sqref="D43"/>
    </sheetView>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23</v>
      </c>
      <c r="C44" s="215"/>
      <c r="D44" s="215"/>
      <c r="E44" s="223"/>
      <c r="F44" s="223"/>
      <c r="G44" s="223"/>
      <c r="H44" s="223"/>
      <c r="I44" s="223"/>
      <c r="J44" s="226" t="s">
        <v>16</v>
      </c>
      <c r="K44" s="228" t="s">
        <v>529</v>
      </c>
      <c r="L44" s="237" t="s">
        <v>530</v>
      </c>
      <c r="M44" s="237" t="s">
        <v>531</v>
      </c>
      <c r="N44" s="237" t="s">
        <v>532</v>
      </c>
      <c r="O44" s="246" t="s">
        <v>533</v>
      </c>
      <c r="P44" s="85"/>
      <c r="Q44" s="85"/>
      <c r="R44" s="85"/>
      <c r="S44" s="85"/>
      <c r="T44" s="85"/>
      <c r="U44" s="85"/>
    </row>
    <row r="45" spans="1:21" ht="30.75" customHeight="1" x14ac:dyDescent="0.2">
      <c r="A45" s="85"/>
      <c r="B45" s="1078" t="s">
        <v>29</v>
      </c>
      <c r="C45" s="1079"/>
      <c r="D45" s="218"/>
      <c r="E45" s="1053" t="s">
        <v>26</v>
      </c>
      <c r="F45" s="1053"/>
      <c r="G45" s="1053"/>
      <c r="H45" s="1053"/>
      <c r="I45" s="1053"/>
      <c r="J45" s="1054"/>
      <c r="K45" s="229">
        <v>3170</v>
      </c>
      <c r="L45" s="238">
        <v>3168</v>
      </c>
      <c r="M45" s="238">
        <v>3188</v>
      </c>
      <c r="N45" s="238">
        <v>3137</v>
      </c>
      <c r="O45" s="247">
        <v>2814</v>
      </c>
      <c r="P45" s="85"/>
      <c r="Q45" s="85"/>
      <c r="R45" s="85"/>
      <c r="S45" s="85"/>
      <c r="T45" s="85"/>
      <c r="U45" s="85"/>
    </row>
    <row r="46" spans="1:21" ht="30.75" customHeight="1" x14ac:dyDescent="0.2">
      <c r="A46" s="85"/>
      <c r="B46" s="1080"/>
      <c r="C46" s="1081"/>
      <c r="D46" s="219"/>
      <c r="E46" s="1055" t="s">
        <v>31</v>
      </c>
      <c r="F46" s="1055"/>
      <c r="G46" s="1055"/>
      <c r="H46" s="1055"/>
      <c r="I46" s="1055"/>
      <c r="J46" s="1056"/>
      <c r="K46" s="230" t="s">
        <v>204</v>
      </c>
      <c r="L46" s="239" t="s">
        <v>204</v>
      </c>
      <c r="M46" s="239" t="s">
        <v>204</v>
      </c>
      <c r="N46" s="239" t="s">
        <v>204</v>
      </c>
      <c r="O46" s="248" t="s">
        <v>204</v>
      </c>
      <c r="P46" s="85"/>
      <c r="Q46" s="85"/>
      <c r="R46" s="85"/>
      <c r="S46" s="85"/>
      <c r="T46" s="85"/>
      <c r="U46" s="85"/>
    </row>
    <row r="47" spans="1:21" ht="30.75" customHeight="1" x14ac:dyDescent="0.2">
      <c r="A47" s="85"/>
      <c r="B47" s="1080"/>
      <c r="C47" s="1081"/>
      <c r="D47" s="219"/>
      <c r="E47" s="1055" t="s">
        <v>33</v>
      </c>
      <c r="F47" s="1055"/>
      <c r="G47" s="1055"/>
      <c r="H47" s="1055"/>
      <c r="I47" s="1055"/>
      <c r="J47" s="1056"/>
      <c r="K47" s="230" t="s">
        <v>204</v>
      </c>
      <c r="L47" s="239" t="s">
        <v>204</v>
      </c>
      <c r="M47" s="239" t="s">
        <v>204</v>
      </c>
      <c r="N47" s="239" t="s">
        <v>204</v>
      </c>
      <c r="O47" s="248" t="s">
        <v>204</v>
      </c>
      <c r="P47" s="85"/>
      <c r="Q47" s="85"/>
      <c r="R47" s="85"/>
      <c r="S47" s="85"/>
      <c r="T47" s="85"/>
      <c r="U47" s="85"/>
    </row>
    <row r="48" spans="1:21" ht="30.75" customHeight="1" x14ac:dyDescent="0.2">
      <c r="A48" s="85"/>
      <c r="B48" s="1080"/>
      <c r="C48" s="1081"/>
      <c r="D48" s="219"/>
      <c r="E48" s="1055" t="s">
        <v>36</v>
      </c>
      <c r="F48" s="1055"/>
      <c r="G48" s="1055"/>
      <c r="H48" s="1055"/>
      <c r="I48" s="1055"/>
      <c r="J48" s="1056"/>
      <c r="K48" s="230">
        <v>146</v>
      </c>
      <c r="L48" s="239">
        <v>136</v>
      </c>
      <c r="M48" s="239">
        <v>145</v>
      </c>
      <c r="N48" s="239">
        <v>166</v>
      </c>
      <c r="O48" s="248">
        <v>165</v>
      </c>
      <c r="P48" s="85"/>
      <c r="Q48" s="85"/>
      <c r="R48" s="85"/>
      <c r="S48" s="85"/>
      <c r="T48" s="85"/>
      <c r="U48" s="85"/>
    </row>
    <row r="49" spans="1:21" ht="30.75" customHeight="1" x14ac:dyDescent="0.2">
      <c r="A49" s="85"/>
      <c r="B49" s="1080"/>
      <c r="C49" s="1081"/>
      <c r="D49" s="219"/>
      <c r="E49" s="1055" t="s">
        <v>0</v>
      </c>
      <c r="F49" s="1055"/>
      <c r="G49" s="1055"/>
      <c r="H49" s="1055"/>
      <c r="I49" s="1055"/>
      <c r="J49" s="1056"/>
      <c r="K49" s="230">
        <v>21</v>
      </c>
      <c r="L49" s="239">
        <v>23</v>
      </c>
      <c r="M49" s="239">
        <v>22</v>
      </c>
      <c r="N49" s="239">
        <v>28</v>
      </c>
      <c r="O49" s="248">
        <v>25</v>
      </c>
      <c r="P49" s="85"/>
      <c r="Q49" s="85"/>
      <c r="R49" s="85"/>
      <c r="S49" s="85"/>
      <c r="T49" s="85"/>
      <c r="U49" s="85"/>
    </row>
    <row r="50" spans="1:21" ht="30.75" customHeight="1" x14ac:dyDescent="0.2">
      <c r="A50" s="85"/>
      <c r="B50" s="1080"/>
      <c r="C50" s="1081"/>
      <c r="D50" s="219"/>
      <c r="E50" s="1055" t="s">
        <v>41</v>
      </c>
      <c r="F50" s="1055"/>
      <c r="G50" s="1055"/>
      <c r="H50" s="1055"/>
      <c r="I50" s="1055"/>
      <c r="J50" s="1056"/>
      <c r="K50" s="230">
        <v>33</v>
      </c>
      <c r="L50" s="239">
        <v>33</v>
      </c>
      <c r="M50" s="239">
        <v>31</v>
      </c>
      <c r="N50" s="239">
        <v>26</v>
      </c>
      <c r="O50" s="248">
        <v>20</v>
      </c>
      <c r="P50" s="85"/>
      <c r="Q50" s="85"/>
      <c r="R50" s="85"/>
      <c r="S50" s="85"/>
      <c r="T50" s="85"/>
      <c r="U50" s="85"/>
    </row>
    <row r="51" spans="1:21" ht="30.75" customHeight="1" x14ac:dyDescent="0.2">
      <c r="A51" s="85"/>
      <c r="B51" s="1082"/>
      <c r="C51" s="1083"/>
      <c r="D51" s="220"/>
      <c r="E51" s="1055" t="s">
        <v>43</v>
      </c>
      <c r="F51" s="1055"/>
      <c r="G51" s="1055"/>
      <c r="H51" s="1055"/>
      <c r="I51" s="1055"/>
      <c r="J51" s="1056"/>
      <c r="K51" s="230" t="s">
        <v>204</v>
      </c>
      <c r="L51" s="239" t="s">
        <v>204</v>
      </c>
      <c r="M51" s="239" t="s">
        <v>204</v>
      </c>
      <c r="N51" s="239" t="s">
        <v>204</v>
      </c>
      <c r="O51" s="248" t="s">
        <v>204</v>
      </c>
      <c r="P51" s="85"/>
      <c r="Q51" s="85"/>
      <c r="R51" s="85"/>
      <c r="S51" s="85"/>
      <c r="T51" s="85"/>
      <c r="U51" s="85"/>
    </row>
    <row r="52" spans="1:21" ht="30.75" customHeight="1" x14ac:dyDescent="0.2">
      <c r="A52" s="85"/>
      <c r="B52" s="1057" t="s">
        <v>46</v>
      </c>
      <c r="C52" s="1058"/>
      <c r="D52" s="220"/>
      <c r="E52" s="1055" t="s">
        <v>48</v>
      </c>
      <c r="F52" s="1055"/>
      <c r="G52" s="1055"/>
      <c r="H52" s="1055"/>
      <c r="I52" s="1055"/>
      <c r="J52" s="1056"/>
      <c r="K52" s="230">
        <v>2692</v>
      </c>
      <c r="L52" s="239">
        <v>2633</v>
      </c>
      <c r="M52" s="239">
        <v>2548</v>
      </c>
      <c r="N52" s="239">
        <v>2483</v>
      </c>
      <c r="O52" s="248">
        <v>2379</v>
      </c>
      <c r="P52" s="85"/>
      <c r="Q52" s="85"/>
      <c r="R52" s="85"/>
      <c r="S52" s="85"/>
      <c r="T52" s="85"/>
      <c r="U52" s="85"/>
    </row>
    <row r="53" spans="1:21" ht="30.75" customHeight="1" x14ac:dyDescent="0.2">
      <c r="A53" s="85"/>
      <c r="B53" s="1059" t="s">
        <v>50</v>
      </c>
      <c r="C53" s="1060"/>
      <c r="D53" s="221"/>
      <c r="E53" s="1061" t="s">
        <v>53</v>
      </c>
      <c r="F53" s="1061"/>
      <c r="G53" s="1061"/>
      <c r="H53" s="1061"/>
      <c r="I53" s="1061"/>
      <c r="J53" s="1062"/>
      <c r="K53" s="231">
        <v>678</v>
      </c>
      <c r="L53" s="240">
        <v>727</v>
      </c>
      <c r="M53" s="240">
        <v>838</v>
      </c>
      <c r="N53" s="240">
        <v>874</v>
      </c>
      <c r="O53" s="249">
        <v>645</v>
      </c>
      <c r="P53" s="85"/>
      <c r="Q53" s="85"/>
      <c r="R53" s="85"/>
      <c r="S53" s="85"/>
      <c r="T53" s="85"/>
      <c r="U53" s="85"/>
    </row>
    <row r="54" spans="1:21" ht="24" customHeight="1" x14ac:dyDescent="0.25">
      <c r="A54" s="85"/>
      <c r="B54" s="210" t="s">
        <v>61</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535</v>
      </c>
      <c r="P56" s="85"/>
      <c r="Q56" s="85"/>
      <c r="R56" s="85"/>
      <c r="S56" s="85"/>
      <c r="T56" s="85"/>
      <c r="U56" s="85"/>
    </row>
    <row r="57" spans="1:21" ht="31.5" customHeight="1" x14ac:dyDescent="0.25">
      <c r="A57" s="85"/>
      <c r="B57" s="212"/>
      <c r="C57" s="217"/>
      <c r="D57" s="217"/>
      <c r="E57" s="224"/>
      <c r="F57" s="224"/>
      <c r="G57" s="224"/>
      <c r="H57" s="224"/>
      <c r="I57" s="224"/>
      <c r="J57" s="227" t="s">
        <v>16</v>
      </c>
      <c r="K57" s="233" t="s">
        <v>529</v>
      </c>
      <c r="L57" s="241" t="s">
        <v>530</v>
      </c>
      <c r="M57" s="241" t="s">
        <v>531</v>
      </c>
      <c r="N57" s="241" t="s">
        <v>532</v>
      </c>
      <c r="O57" s="251" t="s">
        <v>533</v>
      </c>
      <c r="P57" s="85"/>
      <c r="Q57" s="85"/>
      <c r="R57" s="85"/>
      <c r="S57" s="85"/>
      <c r="T57" s="85"/>
      <c r="U57" s="85"/>
    </row>
    <row r="58" spans="1:21" ht="31.5" customHeight="1" x14ac:dyDescent="0.2">
      <c r="B58" s="1072" t="s">
        <v>65</v>
      </c>
      <c r="C58" s="1073"/>
      <c r="D58" s="1063" t="s">
        <v>66</v>
      </c>
      <c r="E58" s="1064"/>
      <c r="F58" s="1064"/>
      <c r="G58" s="1064"/>
      <c r="H58" s="1064"/>
      <c r="I58" s="1064"/>
      <c r="J58" s="1065"/>
      <c r="K58" s="234"/>
      <c r="L58" s="242"/>
      <c r="M58" s="242"/>
      <c r="N58" s="242"/>
      <c r="O58" s="252"/>
    </row>
    <row r="59" spans="1:21" ht="31.5" customHeight="1" x14ac:dyDescent="0.2">
      <c r="B59" s="1074"/>
      <c r="C59" s="1075"/>
      <c r="D59" s="1066" t="s">
        <v>13</v>
      </c>
      <c r="E59" s="1067"/>
      <c r="F59" s="1067"/>
      <c r="G59" s="1067"/>
      <c r="H59" s="1067"/>
      <c r="I59" s="1067"/>
      <c r="J59" s="1068"/>
      <c r="K59" s="235"/>
      <c r="L59" s="243"/>
      <c r="M59" s="243"/>
      <c r="N59" s="243"/>
      <c r="O59" s="253"/>
    </row>
    <row r="60" spans="1:21" ht="31.5" customHeight="1" x14ac:dyDescent="0.2">
      <c r="B60" s="1076"/>
      <c r="C60" s="1077"/>
      <c r="D60" s="1069" t="s">
        <v>67</v>
      </c>
      <c r="E60" s="1070"/>
      <c r="F60" s="1070"/>
      <c r="G60" s="1070"/>
      <c r="H60" s="1070"/>
      <c r="I60" s="1070"/>
      <c r="J60" s="1071"/>
      <c r="K60" s="236"/>
      <c r="L60" s="244"/>
      <c r="M60" s="244"/>
      <c r="N60" s="244"/>
      <c r="O60" s="254"/>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42</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zt4V4Ylb4kYdSTHXr0JoAiTYsxqYfr0mmvrlyoWqLst1fNgdDEU2OjiRznfKLmZg8lV5D7et6psX8ugNrwQw==" saltValue="zzL7ZW0UZbcbns90mYElB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23</v>
      </c>
      <c r="C40" s="215"/>
      <c r="D40" s="215"/>
      <c r="E40" s="223"/>
      <c r="F40" s="223"/>
      <c r="G40" s="223"/>
      <c r="H40" s="226" t="s">
        <v>16</v>
      </c>
      <c r="I40" s="228" t="s">
        <v>529</v>
      </c>
      <c r="J40" s="237" t="s">
        <v>530</v>
      </c>
      <c r="K40" s="237" t="s">
        <v>531</v>
      </c>
      <c r="L40" s="237" t="s">
        <v>532</v>
      </c>
      <c r="M40" s="266" t="s">
        <v>533</v>
      </c>
    </row>
    <row r="41" spans="2:13" ht="27.75" customHeight="1" x14ac:dyDescent="0.2">
      <c r="B41" s="1078" t="s">
        <v>38</v>
      </c>
      <c r="C41" s="1079"/>
      <c r="D41" s="218"/>
      <c r="E41" s="1084" t="s">
        <v>70</v>
      </c>
      <c r="F41" s="1084"/>
      <c r="G41" s="1084"/>
      <c r="H41" s="1085"/>
      <c r="I41" s="259">
        <v>24856</v>
      </c>
      <c r="J41" s="263">
        <v>24787</v>
      </c>
      <c r="K41" s="263">
        <v>25775</v>
      </c>
      <c r="L41" s="263">
        <v>25679</v>
      </c>
      <c r="M41" s="267">
        <v>26187</v>
      </c>
    </row>
    <row r="42" spans="2:13" ht="27.75" customHeight="1" x14ac:dyDescent="0.2">
      <c r="B42" s="1080"/>
      <c r="C42" s="1081"/>
      <c r="D42" s="219"/>
      <c r="E42" s="1086" t="s">
        <v>76</v>
      </c>
      <c r="F42" s="1086"/>
      <c r="G42" s="1086"/>
      <c r="H42" s="1087"/>
      <c r="I42" s="260">
        <v>172</v>
      </c>
      <c r="J42" s="264">
        <v>1164</v>
      </c>
      <c r="K42" s="264">
        <v>123</v>
      </c>
      <c r="L42" s="264">
        <v>102</v>
      </c>
      <c r="M42" s="268">
        <v>84</v>
      </c>
    </row>
    <row r="43" spans="2:13" ht="27.75" customHeight="1" x14ac:dyDescent="0.2">
      <c r="B43" s="1080"/>
      <c r="C43" s="1081"/>
      <c r="D43" s="219"/>
      <c r="E43" s="1086" t="s">
        <v>78</v>
      </c>
      <c r="F43" s="1086"/>
      <c r="G43" s="1086"/>
      <c r="H43" s="1087"/>
      <c r="I43" s="260">
        <v>1987</v>
      </c>
      <c r="J43" s="264">
        <v>1839</v>
      </c>
      <c r="K43" s="264">
        <v>1840</v>
      </c>
      <c r="L43" s="264">
        <v>1801</v>
      </c>
      <c r="M43" s="268">
        <v>1785</v>
      </c>
    </row>
    <row r="44" spans="2:13" ht="27.75" customHeight="1" x14ac:dyDescent="0.2">
      <c r="B44" s="1080"/>
      <c r="C44" s="1081"/>
      <c r="D44" s="219"/>
      <c r="E44" s="1086" t="s">
        <v>19</v>
      </c>
      <c r="F44" s="1086"/>
      <c r="G44" s="1086"/>
      <c r="H44" s="1087"/>
      <c r="I44" s="260">
        <v>156</v>
      </c>
      <c r="J44" s="264">
        <v>132</v>
      </c>
      <c r="K44" s="264">
        <v>121</v>
      </c>
      <c r="L44" s="264">
        <v>93</v>
      </c>
      <c r="M44" s="268">
        <v>95</v>
      </c>
    </row>
    <row r="45" spans="2:13" ht="27.75" customHeight="1" x14ac:dyDescent="0.2">
      <c r="B45" s="1080"/>
      <c r="C45" s="1081"/>
      <c r="D45" s="219"/>
      <c r="E45" s="1086" t="s">
        <v>81</v>
      </c>
      <c r="F45" s="1086"/>
      <c r="G45" s="1086"/>
      <c r="H45" s="1087"/>
      <c r="I45" s="260">
        <v>2067</v>
      </c>
      <c r="J45" s="264">
        <v>1948</v>
      </c>
      <c r="K45" s="264">
        <v>1848</v>
      </c>
      <c r="L45" s="264">
        <v>1781</v>
      </c>
      <c r="M45" s="268">
        <v>1706</v>
      </c>
    </row>
    <row r="46" spans="2:13" ht="27.75" customHeight="1" x14ac:dyDescent="0.2">
      <c r="B46" s="1080"/>
      <c r="C46" s="1081"/>
      <c r="D46" s="220"/>
      <c r="E46" s="1086" t="s">
        <v>80</v>
      </c>
      <c r="F46" s="1086"/>
      <c r="G46" s="1086"/>
      <c r="H46" s="1087"/>
      <c r="I46" s="260" t="s">
        <v>204</v>
      </c>
      <c r="J46" s="264" t="s">
        <v>204</v>
      </c>
      <c r="K46" s="264" t="s">
        <v>204</v>
      </c>
      <c r="L46" s="264" t="s">
        <v>204</v>
      </c>
      <c r="M46" s="268" t="s">
        <v>204</v>
      </c>
    </row>
    <row r="47" spans="2:13" ht="27.75" customHeight="1" x14ac:dyDescent="0.2">
      <c r="B47" s="1080"/>
      <c r="C47" s="1081"/>
      <c r="D47" s="256"/>
      <c r="E47" s="1088" t="s">
        <v>83</v>
      </c>
      <c r="F47" s="1089"/>
      <c r="G47" s="1089"/>
      <c r="H47" s="1090"/>
      <c r="I47" s="260" t="s">
        <v>204</v>
      </c>
      <c r="J47" s="264" t="s">
        <v>204</v>
      </c>
      <c r="K47" s="264" t="s">
        <v>204</v>
      </c>
      <c r="L47" s="264" t="s">
        <v>204</v>
      </c>
      <c r="M47" s="268" t="s">
        <v>204</v>
      </c>
    </row>
    <row r="48" spans="2:13" ht="27.75" customHeight="1" x14ac:dyDescent="0.2">
      <c r="B48" s="1080"/>
      <c r="C48" s="1081"/>
      <c r="D48" s="219"/>
      <c r="E48" s="1086" t="s">
        <v>55</v>
      </c>
      <c r="F48" s="1086"/>
      <c r="G48" s="1086"/>
      <c r="H48" s="1087"/>
      <c r="I48" s="260" t="s">
        <v>204</v>
      </c>
      <c r="J48" s="264" t="s">
        <v>204</v>
      </c>
      <c r="K48" s="264" t="s">
        <v>204</v>
      </c>
      <c r="L48" s="264" t="s">
        <v>204</v>
      </c>
      <c r="M48" s="268" t="s">
        <v>204</v>
      </c>
    </row>
    <row r="49" spans="2:13" ht="27.75" customHeight="1" x14ac:dyDescent="0.2">
      <c r="B49" s="1082"/>
      <c r="C49" s="1083"/>
      <c r="D49" s="219"/>
      <c r="E49" s="1086" t="s">
        <v>87</v>
      </c>
      <c r="F49" s="1086"/>
      <c r="G49" s="1086"/>
      <c r="H49" s="1087"/>
      <c r="I49" s="260" t="s">
        <v>204</v>
      </c>
      <c r="J49" s="264" t="s">
        <v>204</v>
      </c>
      <c r="K49" s="264" t="s">
        <v>204</v>
      </c>
      <c r="L49" s="264" t="s">
        <v>204</v>
      </c>
      <c r="M49" s="268" t="s">
        <v>204</v>
      </c>
    </row>
    <row r="50" spans="2:13" ht="27.75" customHeight="1" x14ac:dyDescent="0.2">
      <c r="B50" s="1093" t="s">
        <v>89</v>
      </c>
      <c r="C50" s="1094"/>
      <c r="D50" s="257"/>
      <c r="E50" s="1086" t="s">
        <v>90</v>
      </c>
      <c r="F50" s="1086"/>
      <c r="G50" s="1086"/>
      <c r="H50" s="1087"/>
      <c r="I50" s="260">
        <v>11232</v>
      </c>
      <c r="J50" s="264">
        <v>11422</v>
      </c>
      <c r="K50" s="264">
        <v>11668</v>
      </c>
      <c r="L50" s="264">
        <v>11795</v>
      </c>
      <c r="M50" s="268">
        <v>11917</v>
      </c>
    </row>
    <row r="51" spans="2:13" ht="27.75" customHeight="1" x14ac:dyDescent="0.2">
      <c r="B51" s="1080"/>
      <c r="C51" s="1081"/>
      <c r="D51" s="219"/>
      <c r="E51" s="1086" t="s">
        <v>92</v>
      </c>
      <c r="F51" s="1086"/>
      <c r="G51" s="1086"/>
      <c r="H51" s="1087"/>
      <c r="I51" s="260">
        <v>139</v>
      </c>
      <c r="J51" s="264">
        <v>86</v>
      </c>
      <c r="K51" s="264">
        <v>230</v>
      </c>
      <c r="L51" s="264">
        <v>270</v>
      </c>
      <c r="M51" s="268">
        <v>356</v>
      </c>
    </row>
    <row r="52" spans="2:13" ht="27.75" customHeight="1" x14ac:dyDescent="0.2">
      <c r="B52" s="1082"/>
      <c r="C52" s="1083"/>
      <c r="D52" s="219"/>
      <c r="E52" s="1086" t="s">
        <v>45</v>
      </c>
      <c r="F52" s="1086"/>
      <c r="G52" s="1086"/>
      <c r="H52" s="1087"/>
      <c r="I52" s="260">
        <v>20418</v>
      </c>
      <c r="J52" s="264">
        <v>20166</v>
      </c>
      <c r="K52" s="264">
        <v>20430</v>
      </c>
      <c r="L52" s="264">
        <v>21094</v>
      </c>
      <c r="M52" s="268">
        <v>20843</v>
      </c>
    </row>
    <row r="53" spans="2:13" ht="27.75" customHeight="1" x14ac:dyDescent="0.2">
      <c r="B53" s="1059" t="s">
        <v>50</v>
      </c>
      <c r="C53" s="1060"/>
      <c r="D53" s="221"/>
      <c r="E53" s="1091" t="s">
        <v>96</v>
      </c>
      <c r="F53" s="1091"/>
      <c r="G53" s="1091"/>
      <c r="H53" s="1092"/>
      <c r="I53" s="261">
        <v>-2551</v>
      </c>
      <c r="J53" s="265">
        <v>-1803</v>
      </c>
      <c r="K53" s="265">
        <v>-2620</v>
      </c>
      <c r="L53" s="265">
        <v>-3703</v>
      </c>
      <c r="M53" s="269">
        <v>-3259</v>
      </c>
    </row>
    <row r="54" spans="2:13" ht="27.75" customHeight="1" x14ac:dyDescent="0.25">
      <c r="B54" s="255" t="s">
        <v>69</v>
      </c>
      <c r="C54" s="192"/>
      <c r="D54" s="192"/>
      <c r="E54" s="258"/>
      <c r="F54" s="258"/>
      <c r="G54" s="258"/>
      <c r="H54" s="258"/>
      <c r="I54" s="262"/>
      <c r="J54" s="262"/>
      <c r="K54" s="262"/>
      <c r="L54" s="262"/>
      <c r="M54" s="262"/>
    </row>
    <row r="55" spans="2:13" ht="13" x14ac:dyDescent="0.2"/>
  </sheetData>
  <sheetProtection algorithmName="SHA-512" hashValue="lN7md1i/fy+1Wc6QKkeQvCmSZ/vk6OcDC3hnwe4WuRX+6qp+9sYxwHp9X475E+zsdiKZHP8pGzhUJV6+ruls2g==" saltValue="DgQYH6i9zrOmgdbUQzvhD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94</v>
      </c>
    </row>
    <row r="54" spans="2:8" ht="29.25" customHeight="1" x14ac:dyDescent="0.3">
      <c r="B54" s="270" t="s">
        <v>5</v>
      </c>
      <c r="C54" s="276"/>
      <c r="D54" s="276"/>
      <c r="E54" s="277" t="s">
        <v>16</v>
      </c>
      <c r="F54" s="278" t="s">
        <v>531</v>
      </c>
      <c r="G54" s="278" t="s">
        <v>532</v>
      </c>
      <c r="H54" s="286" t="s">
        <v>533</v>
      </c>
    </row>
    <row r="55" spans="2:8" ht="52.5" customHeight="1" x14ac:dyDescent="0.2">
      <c r="B55" s="271"/>
      <c r="C55" s="1095" t="s">
        <v>100</v>
      </c>
      <c r="D55" s="1095"/>
      <c r="E55" s="1096"/>
      <c r="F55" s="279">
        <v>2960</v>
      </c>
      <c r="G55" s="279">
        <v>2994</v>
      </c>
      <c r="H55" s="287">
        <v>3041</v>
      </c>
    </row>
    <row r="56" spans="2:8" ht="52.5" customHeight="1" x14ac:dyDescent="0.2">
      <c r="B56" s="272"/>
      <c r="C56" s="1097" t="s">
        <v>103</v>
      </c>
      <c r="D56" s="1097"/>
      <c r="E56" s="1098"/>
      <c r="F56" s="280">
        <v>711</v>
      </c>
      <c r="G56" s="280">
        <v>711</v>
      </c>
      <c r="H56" s="288">
        <v>711</v>
      </c>
    </row>
    <row r="57" spans="2:8" ht="53.25" customHeight="1" x14ac:dyDescent="0.2">
      <c r="B57" s="272"/>
      <c r="C57" s="1099" t="s">
        <v>74</v>
      </c>
      <c r="D57" s="1099"/>
      <c r="E57" s="1100"/>
      <c r="F57" s="281">
        <v>6685</v>
      </c>
      <c r="G57" s="281">
        <v>6851</v>
      </c>
      <c r="H57" s="289">
        <v>6896</v>
      </c>
    </row>
    <row r="58" spans="2:8" ht="45.75" customHeight="1" x14ac:dyDescent="0.2">
      <c r="B58" s="273"/>
      <c r="C58" s="1101" t="s">
        <v>542</v>
      </c>
      <c r="D58" s="1102"/>
      <c r="E58" s="1103"/>
      <c r="F58" s="282">
        <v>2067</v>
      </c>
      <c r="G58" s="282">
        <v>1971</v>
      </c>
      <c r="H58" s="290">
        <v>1970</v>
      </c>
    </row>
    <row r="59" spans="2:8" ht="45.75" customHeight="1" x14ac:dyDescent="0.2">
      <c r="B59" s="273"/>
      <c r="C59" s="1101" t="s">
        <v>270</v>
      </c>
      <c r="D59" s="1102"/>
      <c r="E59" s="1103"/>
      <c r="F59" s="282">
        <v>1755</v>
      </c>
      <c r="G59" s="282">
        <v>1658</v>
      </c>
      <c r="H59" s="290">
        <v>1659</v>
      </c>
    </row>
    <row r="60" spans="2:8" ht="45.75" customHeight="1" x14ac:dyDescent="0.2">
      <c r="B60" s="273"/>
      <c r="C60" s="1101" t="s">
        <v>543</v>
      </c>
      <c r="D60" s="1102"/>
      <c r="E60" s="1103"/>
      <c r="F60" s="282">
        <v>1148</v>
      </c>
      <c r="G60" s="282">
        <v>1504</v>
      </c>
      <c r="H60" s="290">
        <v>1557</v>
      </c>
    </row>
    <row r="61" spans="2:8" ht="45.75" customHeight="1" x14ac:dyDescent="0.2">
      <c r="B61" s="273"/>
      <c r="C61" s="1101" t="s">
        <v>544</v>
      </c>
      <c r="D61" s="1102"/>
      <c r="E61" s="1103"/>
      <c r="F61" s="282">
        <v>713</v>
      </c>
      <c r="G61" s="282">
        <v>666</v>
      </c>
      <c r="H61" s="290">
        <v>596</v>
      </c>
    </row>
    <row r="62" spans="2:8" ht="45.75" customHeight="1" x14ac:dyDescent="0.2">
      <c r="B62" s="274"/>
      <c r="C62" s="1104" t="s">
        <v>257</v>
      </c>
      <c r="D62" s="1105"/>
      <c r="E62" s="1106"/>
      <c r="F62" s="283">
        <v>300</v>
      </c>
      <c r="G62" s="283">
        <v>305</v>
      </c>
      <c r="H62" s="291">
        <v>310</v>
      </c>
    </row>
    <row r="63" spans="2:8" ht="52.5" customHeight="1" x14ac:dyDescent="0.2">
      <c r="B63" s="275"/>
      <c r="C63" s="1107" t="s">
        <v>106</v>
      </c>
      <c r="D63" s="1107"/>
      <c r="E63" s="1108"/>
      <c r="F63" s="284">
        <v>10355</v>
      </c>
      <c r="G63" s="284">
        <v>10556</v>
      </c>
      <c r="H63" s="292">
        <v>10647</v>
      </c>
    </row>
    <row r="64" spans="2:8" ht="13" x14ac:dyDescent="0.2"/>
  </sheetData>
  <sheetProtection algorithmName="SHA-512" hashValue="uvvqvQoOoeplH+Y7GYV49M5f2HsmvUX2SMdBKWaN7FYLBLXAII4e6G6kB8uLf5HCWG44ho9lpUteY2HxWx6xgg==" saltValue="u0YxTH8g16mc3lL31r+mR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SheetLayoutView="55" workbookViewId="0"/>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294"/>
      <c r="B1" s="296"/>
      <c r="DD1" s="90"/>
      <c r="DE1" s="90"/>
    </row>
    <row r="2" spans="1:109" ht="25.5" customHeight="1" x14ac:dyDescent="0.2">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2">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ht="13" x14ac:dyDescent="0.2">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ht="13" x14ac:dyDescent="0.2">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ht="13" x14ac:dyDescent="0.2">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ht="13" x14ac:dyDescent="0.2">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ht="13" x14ac:dyDescent="0.2">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ht="13" x14ac:dyDescent="0.2">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ht="13" x14ac:dyDescent="0.2">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ht="13" x14ac:dyDescent="0.2">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ht="13" x14ac:dyDescent="0.2">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ht="13" x14ac:dyDescent="0.2">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ht="13" x14ac:dyDescent="0.2">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ht="13" x14ac:dyDescent="0.2">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ht="13" x14ac:dyDescent="0.2">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ht="13" x14ac:dyDescent="0.2">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ht="13" x14ac:dyDescent="0.2">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ht="13" x14ac:dyDescent="0.2">
      <c r="DD19" s="90"/>
      <c r="DE19" s="90"/>
    </row>
    <row r="20" spans="1:109" ht="13" x14ac:dyDescent="0.2">
      <c r="DD20" s="90"/>
      <c r="DE20" s="90"/>
    </row>
    <row r="21" spans="1:109" ht="17.25" customHeight="1" x14ac:dyDescent="0.2">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 x14ac:dyDescent="0.2">
      <c r="B40" s="298"/>
      <c r="DD40" s="298"/>
      <c r="DE40" s="90"/>
    </row>
    <row r="41" spans="2:109" ht="16.5" x14ac:dyDescent="0.2">
      <c r="B41" s="82" t="s">
        <v>545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 x14ac:dyDescent="0.2">
      <c r="B42" s="80"/>
      <c r="G42" s="302"/>
      <c r="I42" s="293"/>
      <c r="J42" s="293"/>
      <c r="K42" s="293"/>
      <c r="AM42" s="302"/>
      <c r="AN42" s="302" t="s">
        <v>546</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2">
      <c r="B43" s="80"/>
      <c r="AN43" s="1112" t="s">
        <v>547</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ht="13" x14ac:dyDescent="0.2">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ht="13" x14ac:dyDescent="0.2">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ht="13" x14ac:dyDescent="0.2">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ht="13" x14ac:dyDescent="0.2">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ht="13" x14ac:dyDescent="0.2">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ht="13" x14ac:dyDescent="0.2">
      <c r="B49" s="80"/>
      <c r="AN49" s="46" t="s">
        <v>168</v>
      </c>
    </row>
    <row r="50" spans="1:109" ht="13" x14ac:dyDescent="0.2">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529</v>
      </c>
      <c r="BQ50" s="1111"/>
      <c r="BR50" s="1111"/>
      <c r="BS50" s="1111"/>
      <c r="BT50" s="1111"/>
      <c r="BU50" s="1111"/>
      <c r="BV50" s="1111"/>
      <c r="BW50" s="1111"/>
      <c r="BX50" s="1111" t="s">
        <v>530</v>
      </c>
      <c r="BY50" s="1111"/>
      <c r="BZ50" s="1111"/>
      <c r="CA50" s="1111"/>
      <c r="CB50" s="1111"/>
      <c r="CC50" s="1111"/>
      <c r="CD50" s="1111"/>
      <c r="CE50" s="1111"/>
      <c r="CF50" s="1111" t="s">
        <v>531</v>
      </c>
      <c r="CG50" s="1111"/>
      <c r="CH50" s="1111"/>
      <c r="CI50" s="1111"/>
      <c r="CJ50" s="1111"/>
      <c r="CK50" s="1111"/>
      <c r="CL50" s="1111"/>
      <c r="CM50" s="1111"/>
      <c r="CN50" s="1111" t="s">
        <v>532</v>
      </c>
      <c r="CO50" s="1111"/>
      <c r="CP50" s="1111"/>
      <c r="CQ50" s="1111"/>
      <c r="CR50" s="1111"/>
      <c r="CS50" s="1111"/>
      <c r="CT50" s="1111"/>
      <c r="CU50" s="1111"/>
      <c r="CV50" s="1111" t="s">
        <v>533</v>
      </c>
      <c r="CW50" s="1111"/>
      <c r="CX50" s="1111"/>
      <c r="CY50" s="1111"/>
      <c r="CZ50" s="1111"/>
      <c r="DA50" s="1111"/>
      <c r="DB50" s="1111"/>
      <c r="DC50" s="1111"/>
    </row>
    <row r="51" spans="1:109" ht="13.5" customHeight="1" x14ac:dyDescent="0.2">
      <c r="B51" s="80"/>
      <c r="G51" s="1121"/>
      <c r="H51" s="1121"/>
      <c r="I51" s="1122"/>
      <c r="J51" s="1122"/>
      <c r="K51" s="1123"/>
      <c r="L51" s="1123"/>
      <c r="M51" s="1123"/>
      <c r="N51" s="1123"/>
      <c r="AM51" s="304"/>
      <c r="AN51" s="1124" t="s">
        <v>548</v>
      </c>
      <c r="AO51" s="1124"/>
      <c r="AP51" s="1124"/>
      <c r="AQ51" s="1124"/>
      <c r="AR51" s="1124"/>
      <c r="AS51" s="1124"/>
      <c r="AT51" s="1124"/>
      <c r="AU51" s="1124"/>
      <c r="AV51" s="1124"/>
      <c r="AW51" s="1124"/>
      <c r="AX51" s="1124"/>
      <c r="AY51" s="1124"/>
      <c r="AZ51" s="1124"/>
      <c r="BA51" s="1124"/>
      <c r="BB51" s="1124" t="s">
        <v>550</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ht="13" x14ac:dyDescent="0.2">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 x14ac:dyDescent="0.2">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551</v>
      </c>
      <c r="BC53" s="1124"/>
      <c r="BD53" s="1124"/>
      <c r="BE53" s="1124"/>
      <c r="BF53" s="1124"/>
      <c r="BG53" s="1124"/>
      <c r="BH53" s="1124"/>
      <c r="BI53" s="1124"/>
      <c r="BJ53" s="1124"/>
      <c r="BK53" s="1124"/>
      <c r="BL53" s="1124"/>
      <c r="BM53" s="1124"/>
      <c r="BN53" s="1124"/>
      <c r="BO53" s="1124"/>
      <c r="BP53" s="1125">
        <v>63.9</v>
      </c>
      <c r="BQ53" s="1125"/>
      <c r="BR53" s="1125"/>
      <c r="BS53" s="1125"/>
      <c r="BT53" s="1125"/>
      <c r="BU53" s="1125"/>
      <c r="BV53" s="1125"/>
      <c r="BW53" s="1125"/>
      <c r="BX53" s="1125">
        <v>65.2</v>
      </c>
      <c r="BY53" s="1125"/>
      <c r="BZ53" s="1125"/>
      <c r="CA53" s="1125"/>
      <c r="CB53" s="1125"/>
      <c r="CC53" s="1125"/>
      <c r="CD53" s="1125"/>
      <c r="CE53" s="1125"/>
      <c r="CF53" s="1125">
        <v>66.2</v>
      </c>
      <c r="CG53" s="1125"/>
      <c r="CH53" s="1125"/>
      <c r="CI53" s="1125"/>
      <c r="CJ53" s="1125"/>
      <c r="CK53" s="1125"/>
      <c r="CL53" s="1125"/>
      <c r="CM53" s="1125"/>
      <c r="CN53" s="1125">
        <v>67.900000000000006</v>
      </c>
      <c r="CO53" s="1125"/>
      <c r="CP53" s="1125"/>
      <c r="CQ53" s="1125"/>
      <c r="CR53" s="1125"/>
      <c r="CS53" s="1125"/>
      <c r="CT53" s="1125"/>
      <c r="CU53" s="1125"/>
      <c r="CV53" s="1125">
        <v>68.5</v>
      </c>
      <c r="CW53" s="1125"/>
      <c r="CX53" s="1125"/>
      <c r="CY53" s="1125"/>
      <c r="CZ53" s="1125"/>
      <c r="DA53" s="1125"/>
      <c r="DB53" s="1125"/>
      <c r="DC53" s="1125"/>
    </row>
    <row r="54" spans="1:109" ht="13" x14ac:dyDescent="0.2">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 x14ac:dyDescent="0.2">
      <c r="A55" s="293"/>
      <c r="B55" s="80"/>
      <c r="G55" s="1109"/>
      <c r="H55" s="1109"/>
      <c r="I55" s="1109"/>
      <c r="J55" s="1109"/>
      <c r="K55" s="1123"/>
      <c r="L55" s="1123"/>
      <c r="M55" s="1123"/>
      <c r="N55" s="1123"/>
      <c r="AN55" s="1111" t="s">
        <v>516</v>
      </c>
      <c r="AO55" s="1111"/>
      <c r="AP55" s="1111"/>
      <c r="AQ55" s="1111"/>
      <c r="AR55" s="1111"/>
      <c r="AS55" s="1111"/>
      <c r="AT55" s="1111"/>
      <c r="AU55" s="1111"/>
      <c r="AV55" s="1111"/>
      <c r="AW55" s="1111"/>
      <c r="AX55" s="1111"/>
      <c r="AY55" s="1111"/>
      <c r="AZ55" s="1111"/>
      <c r="BA55" s="1111"/>
      <c r="BB55" s="1124" t="s">
        <v>550</v>
      </c>
      <c r="BC55" s="1124"/>
      <c r="BD55" s="1124"/>
      <c r="BE55" s="1124"/>
      <c r="BF55" s="1124"/>
      <c r="BG55" s="1124"/>
      <c r="BH55" s="1124"/>
      <c r="BI55" s="1124"/>
      <c r="BJ55" s="1124"/>
      <c r="BK55" s="1124"/>
      <c r="BL55" s="1124"/>
      <c r="BM55" s="1124"/>
      <c r="BN55" s="1124"/>
      <c r="BO55" s="1124"/>
      <c r="BP55" s="1125">
        <v>48</v>
      </c>
      <c r="BQ55" s="1125"/>
      <c r="BR55" s="1125"/>
      <c r="BS55" s="1125"/>
      <c r="BT55" s="1125"/>
      <c r="BU55" s="1125"/>
      <c r="BV55" s="1125"/>
      <c r="BW55" s="1125"/>
      <c r="BX55" s="1125">
        <v>49.1</v>
      </c>
      <c r="BY55" s="1125"/>
      <c r="BZ55" s="1125"/>
      <c r="CA55" s="1125"/>
      <c r="CB55" s="1125"/>
      <c r="CC55" s="1125"/>
      <c r="CD55" s="1125"/>
      <c r="CE55" s="1125"/>
      <c r="CF55" s="1125">
        <v>41.5</v>
      </c>
      <c r="CG55" s="1125"/>
      <c r="CH55" s="1125"/>
      <c r="CI55" s="1125"/>
      <c r="CJ55" s="1125"/>
      <c r="CK55" s="1125"/>
      <c r="CL55" s="1125"/>
      <c r="CM55" s="1125"/>
      <c r="CN55" s="1125">
        <v>25.2</v>
      </c>
      <c r="CO55" s="1125"/>
      <c r="CP55" s="1125"/>
      <c r="CQ55" s="1125"/>
      <c r="CR55" s="1125"/>
      <c r="CS55" s="1125"/>
      <c r="CT55" s="1125"/>
      <c r="CU55" s="1125"/>
      <c r="CV55" s="1125">
        <v>15.7</v>
      </c>
      <c r="CW55" s="1125"/>
      <c r="CX55" s="1125"/>
      <c r="CY55" s="1125"/>
      <c r="CZ55" s="1125"/>
      <c r="DA55" s="1125"/>
      <c r="DB55" s="1125"/>
      <c r="DC55" s="1125"/>
    </row>
    <row r="56" spans="1:109" ht="13" x14ac:dyDescent="0.2">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ht="13" x14ac:dyDescent="0.2">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551</v>
      </c>
      <c r="BC57" s="1124"/>
      <c r="BD57" s="1124"/>
      <c r="BE57" s="1124"/>
      <c r="BF57" s="1124"/>
      <c r="BG57" s="1124"/>
      <c r="BH57" s="1124"/>
      <c r="BI57" s="1124"/>
      <c r="BJ57" s="1124"/>
      <c r="BK57" s="1124"/>
      <c r="BL57" s="1124"/>
      <c r="BM57" s="1124"/>
      <c r="BN57" s="1124"/>
      <c r="BO57" s="1124"/>
      <c r="BP57" s="1125">
        <v>60.8</v>
      </c>
      <c r="BQ57" s="1125"/>
      <c r="BR57" s="1125"/>
      <c r="BS57" s="1125"/>
      <c r="BT57" s="1125"/>
      <c r="BU57" s="1125"/>
      <c r="BV57" s="1125"/>
      <c r="BW57" s="1125"/>
      <c r="BX57" s="1125">
        <v>61</v>
      </c>
      <c r="BY57" s="1125"/>
      <c r="BZ57" s="1125"/>
      <c r="CA57" s="1125"/>
      <c r="CB57" s="1125"/>
      <c r="CC57" s="1125"/>
      <c r="CD57" s="1125"/>
      <c r="CE57" s="1125"/>
      <c r="CF57" s="1125">
        <v>61.7</v>
      </c>
      <c r="CG57" s="1125"/>
      <c r="CH57" s="1125"/>
      <c r="CI57" s="1125"/>
      <c r="CJ57" s="1125"/>
      <c r="CK57" s="1125"/>
      <c r="CL57" s="1125"/>
      <c r="CM57" s="1125"/>
      <c r="CN57" s="1125">
        <v>62.5</v>
      </c>
      <c r="CO57" s="1125"/>
      <c r="CP57" s="1125"/>
      <c r="CQ57" s="1125"/>
      <c r="CR57" s="1125"/>
      <c r="CS57" s="1125"/>
      <c r="CT57" s="1125"/>
      <c r="CU57" s="1125"/>
      <c r="CV57" s="1125">
        <v>65</v>
      </c>
      <c r="CW57" s="1125"/>
      <c r="CX57" s="1125"/>
      <c r="CY57" s="1125"/>
      <c r="CZ57" s="1125"/>
      <c r="DA57" s="1125"/>
      <c r="DB57" s="1125"/>
      <c r="DC57" s="1125"/>
      <c r="DD57" s="317"/>
      <c r="DE57" s="299"/>
    </row>
    <row r="58" spans="1:109" s="293" customFormat="1" ht="13" x14ac:dyDescent="0.2">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ht="13" x14ac:dyDescent="0.2">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ht="13" x14ac:dyDescent="0.2">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ht="13" x14ac:dyDescent="0.2">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ht="13" x14ac:dyDescent="0.2">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6.5" x14ac:dyDescent="0.2">
      <c r="B63" s="88" t="s">
        <v>334</v>
      </c>
    </row>
    <row r="64" spans="1:109" ht="13" x14ac:dyDescent="0.2">
      <c r="B64" s="80"/>
      <c r="G64" s="302"/>
      <c r="N64" s="315"/>
      <c r="AM64" s="302"/>
      <c r="AN64" s="302" t="s">
        <v>546</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ht="13" x14ac:dyDescent="0.2">
      <c r="B65" s="80"/>
      <c r="AN65" s="1112" t="s">
        <v>549</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ht="13" x14ac:dyDescent="0.2">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ht="13" x14ac:dyDescent="0.2">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ht="13" x14ac:dyDescent="0.2">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ht="13" x14ac:dyDescent="0.2">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ht="13" x14ac:dyDescent="0.2">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ht="13" x14ac:dyDescent="0.2">
      <c r="B71" s="80"/>
      <c r="G71" s="303"/>
      <c r="I71" s="306"/>
      <c r="J71" s="307"/>
      <c r="K71" s="307"/>
      <c r="L71" s="311"/>
      <c r="M71" s="307"/>
      <c r="N71" s="311"/>
      <c r="AM71" s="303"/>
      <c r="AN71" s="46" t="s">
        <v>168</v>
      </c>
    </row>
    <row r="72" spans="2:107" ht="13" x14ac:dyDescent="0.2">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529</v>
      </c>
      <c r="BQ72" s="1111"/>
      <c r="BR72" s="1111"/>
      <c r="BS72" s="1111"/>
      <c r="BT72" s="1111"/>
      <c r="BU72" s="1111"/>
      <c r="BV72" s="1111"/>
      <c r="BW72" s="1111"/>
      <c r="BX72" s="1111" t="s">
        <v>530</v>
      </c>
      <c r="BY72" s="1111"/>
      <c r="BZ72" s="1111"/>
      <c r="CA72" s="1111"/>
      <c r="CB72" s="1111"/>
      <c r="CC72" s="1111"/>
      <c r="CD72" s="1111"/>
      <c r="CE72" s="1111"/>
      <c r="CF72" s="1111" t="s">
        <v>531</v>
      </c>
      <c r="CG72" s="1111"/>
      <c r="CH72" s="1111"/>
      <c r="CI72" s="1111"/>
      <c r="CJ72" s="1111"/>
      <c r="CK72" s="1111"/>
      <c r="CL72" s="1111"/>
      <c r="CM72" s="1111"/>
      <c r="CN72" s="1111" t="s">
        <v>532</v>
      </c>
      <c r="CO72" s="1111"/>
      <c r="CP72" s="1111"/>
      <c r="CQ72" s="1111"/>
      <c r="CR72" s="1111"/>
      <c r="CS72" s="1111"/>
      <c r="CT72" s="1111"/>
      <c r="CU72" s="1111"/>
      <c r="CV72" s="1111" t="s">
        <v>533</v>
      </c>
      <c r="CW72" s="1111"/>
      <c r="CX72" s="1111"/>
      <c r="CY72" s="1111"/>
      <c r="CZ72" s="1111"/>
      <c r="DA72" s="1111"/>
      <c r="DB72" s="1111"/>
      <c r="DC72" s="1111"/>
    </row>
    <row r="73" spans="2:107" ht="13" x14ac:dyDescent="0.2">
      <c r="B73" s="80"/>
      <c r="G73" s="1121"/>
      <c r="H73" s="1121"/>
      <c r="I73" s="1121"/>
      <c r="J73" s="1121"/>
      <c r="K73" s="1127"/>
      <c r="L73" s="1127"/>
      <c r="M73" s="1127"/>
      <c r="N73" s="1127"/>
      <c r="AM73" s="304"/>
      <c r="AN73" s="1124" t="s">
        <v>548</v>
      </c>
      <c r="AO73" s="1124"/>
      <c r="AP73" s="1124"/>
      <c r="AQ73" s="1124"/>
      <c r="AR73" s="1124"/>
      <c r="AS73" s="1124"/>
      <c r="AT73" s="1124"/>
      <c r="AU73" s="1124"/>
      <c r="AV73" s="1124"/>
      <c r="AW73" s="1124"/>
      <c r="AX73" s="1124"/>
      <c r="AY73" s="1124"/>
      <c r="AZ73" s="1124"/>
      <c r="BA73" s="1124"/>
      <c r="BB73" s="1124" t="s">
        <v>550</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ht="13" x14ac:dyDescent="0.2">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 x14ac:dyDescent="0.2">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410</v>
      </c>
      <c r="BC75" s="1124"/>
      <c r="BD75" s="1124"/>
      <c r="BE75" s="1124"/>
      <c r="BF75" s="1124"/>
      <c r="BG75" s="1124"/>
      <c r="BH75" s="1124"/>
      <c r="BI75" s="1124"/>
      <c r="BJ75" s="1124"/>
      <c r="BK75" s="1124"/>
      <c r="BL75" s="1124"/>
      <c r="BM75" s="1124"/>
      <c r="BN75" s="1124"/>
      <c r="BO75" s="1124"/>
      <c r="BP75" s="1125">
        <v>5.9</v>
      </c>
      <c r="BQ75" s="1125"/>
      <c r="BR75" s="1125"/>
      <c r="BS75" s="1125"/>
      <c r="BT75" s="1125"/>
      <c r="BU75" s="1125"/>
      <c r="BV75" s="1125"/>
      <c r="BW75" s="1125"/>
      <c r="BX75" s="1125">
        <v>6.5</v>
      </c>
      <c r="BY75" s="1125"/>
      <c r="BZ75" s="1125"/>
      <c r="CA75" s="1125"/>
      <c r="CB75" s="1125"/>
      <c r="CC75" s="1125"/>
      <c r="CD75" s="1125"/>
      <c r="CE75" s="1125"/>
      <c r="CF75" s="1125">
        <v>7.2</v>
      </c>
      <c r="CG75" s="1125"/>
      <c r="CH75" s="1125"/>
      <c r="CI75" s="1125"/>
      <c r="CJ75" s="1125"/>
      <c r="CK75" s="1125"/>
      <c r="CL75" s="1125"/>
      <c r="CM75" s="1125"/>
      <c r="CN75" s="1125">
        <v>7.7</v>
      </c>
      <c r="CO75" s="1125"/>
      <c r="CP75" s="1125"/>
      <c r="CQ75" s="1125"/>
      <c r="CR75" s="1125"/>
      <c r="CS75" s="1125"/>
      <c r="CT75" s="1125"/>
      <c r="CU75" s="1125"/>
      <c r="CV75" s="1125">
        <v>7.4</v>
      </c>
      <c r="CW75" s="1125"/>
      <c r="CX75" s="1125"/>
      <c r="CY75" s="1125"/>
      <c r="CZ75" s="1125"/>
      <c r="DA75" s="1125"/>
      <c r="DB75" s="1125"/>
      <c r="DC75" s="1125"/>
    </row>
    <row r="76" spans="2:107" ht="13" x14ac:dyDescent="0.2">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 x14ac:dyDescent="0.2">
      <c r="B77" s="80"/>
      <c r="G77" s="1109"/>
      <c r="H77" s="1109"/>
      <c r="I77" s="1109"/>
      <c r="J77" s="1109"/>
      <c r="K77" s="1127"/>
      <c r="L77" s="1127"/>
      <c r="M77" s="1127"/>
      <c r="N77" s="1127"/>
      <c r="AN77" s="1111" t="s">
        <v>516</v>
      </c>
      <c r="AO77" s="1111"/>
      <c r="AP77" s="1111"/>
      <c r="AQ77" s="1111"/>
      <c r="AR77" s="1111"/>
      <c r="AS77" s="1111"/>
      <c r="AT77" s="1111"/>
      <c r="AU77" s="1111"/>
      <c r="AV77" s="1111"/>
      <c r="AW77" s="1111"/>
      <c r="AX77" s="1111"/>
      <c r="AY77" s="1111"/>
      <c r="AZ77" s="1111"/>
      <c r="BA77" s="1111"/>
      <c r="BB77" s="1124" t="s">
        <v>550</v>
      </c>
      <c r="BC77" s="1124"/>
      <c r="BD77" s="1124"/>
      <c r="BE77" s="1124"/>
      <c r="BF77" s="1124"/>
      <c r="BG77" s="1124"/>
      <c r="BH77" s="1124"/>
      <c r="BI77" s="1124"/>
      <c r="BJ77" s="1124"/>
      <c r="BK77" s="1124"/>
      <c r="BL77" s="1124"/>
      <c r="BM77" s="1124"/>
      <c r="BN77" s="1124"/>
      <c r="BO77" s="1124"/>
      <c r="BP77" s="1125">
        <v>48</v>
      </c>
      <c r="BQ77" s="1125"/>
      <c r="BR77" s="1125"/>
      <c r="BS77" s="1125"/>
      <c r="BT77" s="1125"/>
      <c r="BU77" s="1125"/>
      <c r="BV77" s="1125"/>
      <c r="BW77" s="1125"/>
      <c r="BX77" s="1125">
        <v>49.1</v>
      </c>
      <c r="BY77" s="1125"/>
      <c r="BZ77" s="1125"/>
      <c r="CA77" s="1125"/>
      <c r="CB77" s="1125"/>
      <c r="CC77" s="1125"/>
      <c r="CD77" s="1125"/>
      <c r="CE77" s="1125"/>
      <c r="CF77" s="1125">
        <v>41.5</v>
      </c>
      <c r="CG77" s="1125"/>
      <c r="CH77" s="1125"/>
      <c r="CI77" s="1125"/>
      <c r="CJ77" s="1125"/>
      <c r="CK77" s="1125"/>
      <c r="CL77" s="1125"/>
      <c r="CM77" s="1125"/>
      <c r="CN77" s="1125">
        <v>25.2</v>
      </c>
      <c r="CO77" s="1125"/>
      <c r="CP77" s="1125"/>
      <c r="CQ77" s="1125"/>
      <c r="CR77" s="1125"/>
      <c r="CS77" s="1125"/>
      <c r="CT77" s="1125"/>
      <c r="CU77" s="1125"/>
      <c r="CV77" s="1125">
        <v>15.7</v>
      </c>
      <c r="CW77" s="1125"/>
      <c r="CX77" s="1125"/>
      <c r="CY77" s="1125"/>
      <c r="CZ77" s="1125"/>
      <c r="DA77" s="1125"/>
      <c r="DB77" s="1125"/>
      <c r="DC77" s="1125"/>
    </row>
    <row r="78" spans="2:107" ht="13" x14ac:dyDescent="0.2">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 x14ac:dyDescent="0.2">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410</v>
      </c>
      <c r="BC79" s="1124"/>
      <c r="BD79" s="1124"/>
      <c r="BE79" s="1124"/>
      <c r="BF79" s="1124"/>
      <c r="BG79" s="1124"/>
      <c r="BH79" s="1124"/>
      <c r="BI79" s="1124"/>
      <c r="BJ79" s="1124"/>
      <c r="BK79" s="1124"/>
      <c r="BL79" s="1124"/>
      <c r="BM79" s="1124"/>
      <c r="BN79" s="1124"/>
      <c r="BO79" s="1124"/>
      <c r="BP79" s="1125">
        <v>9.6</v>
      </c>
      <c r="BQ79" s="1125"/>
      <c r="BR79" s="1125"/>
      <c r="BS79" s="1125"/>
      <c r="BT79" s="1125"/>
      <c r="BU79" s="1125"/>
      <c r="BV79" s="1125"/>
      <c r="BW79" s="1125"/>
      <c r="BX79" s="1125">
        <v>9.5</v>
      </c>
      <c r="BY79" s="1125"/>
      <c r="BZ79" s="1125"/>
      <c r="CA79" s="1125"/>
      <c r="CB79" s="1125"/>
      <c r="CC79" s="1125"/>
      <c r="CD79" s="1125"/>
      <c r="CE79" s="1125"/>
      <c r="CF79" s="1125">
        <v>9.1999999999999993</v>
      </c>
      <c r="CG79" s="1125"/>
      <c r="CH79" s="1125"/>
      <c r="CI79" s="1125"/>
      <c r="CJ79" s="1125"/>
      <c r="CK79" s="1125"/>
      <c r="CL79" s="1125"/>
      <c r="CM79" s="1125"/>
      <c r="CN79" s="1125">
        <v>8.9</v>
      </c>
      <c r="CO79" s="1125"/>
      <c r="CP79" s="1125"/>
      <c r="CQ79" s="1125"/>
      <c r="CR79" s="1125"/>
      <c r="CS79" s="1125"/>
      <c r="CT79" s="1125"/>
      <c r="CU79" s="1125"/>
      <c r="CV79" s="1125">
        <v>8.9</v>
      </c>
      <c r="CW79" s="1125"/>
      <c r="CX79" s="1125"/>
      <c r="CY79" s="1125"/>
      <c r="CZ79" s="1125"/>
      <c r="DA79" s="1125"/>
      <c r="DB79" s="1125"/>
      <c r="DC79" s="1125"/>
    </row>
    <row r="80" spans="2:107" ht="13" x14ac:dyDescent="0.2">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 x14ac:dyDescent="0.2">
      <c r="B81" s="80"/>
    </row>
    <row r="82" spans="2:109" ht="16.5" x14ac:dyDescent="0.2">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 x14ac:dyDescent="0.2">
      <c r="DD84" s="90"/>
      <c r="DE84" s="90"/>
    </row>
    <row r="85" spans="2:109" ht="13" x14ac:dyDescent="0.2">
      <c r="DD85" s="90"/>
      <c r="DE85" s="90"/>
    </row>
  </sheetData>
  <sheetProtection algorithmName="SHA-512" hashValue="PP5VldFCMT5RHkAOvS911RLRok5y1JCvYz6eb0aRNm61yR2cN65QfWcffVy0MjsJAhVg7wf42OY+QDTywPjdwA==" saltValue="rNbtOydfBRTsqEdDvzpbn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vHRQUOfzodygGj4CDBStVxiPhajHL/ep7kXwkp1H6XhWWvh0PP3ML2mNL/MAdAg3dCLrlpx7HVJVDbLPEdF0Dg==" saltValue="QWaIr81SQgOg/Qhlh71pQ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Zkgv29E5h2H6X4LI5v7RYltmpIya6LPOx35lYdNlGgrTj3yxU0T6/un30N5uwW0N0p1s+6J90LHpqYOPj08rAQ==" saltValue="ljPSv2jmjYprxUBVrNq0f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319" customWidth="1"/>
    <col min="2" max="8" width="13.36328125" style="319" customWidth="1"/>
    <col min="9" max="16384" width="11.08984375" style="319"/>
  </cols>
  <sheetData>
    <row r="1" spans="1:8" x14ac:dyDescent="0.2">
      <c r="A1" s="97"/>
      <c r="B1" s="103"/>
      <c r="C1" s="107"/>
      <c r="D1" s="113"/>
      <c r="E1" s="123"/>
      <c r="F1" s="123"/>
      <c r="G1" s="123"/>
      <c r="H1" s="157"/>
    </row>
    <row r="2" spans="1:8" x14ac:dyDescent="0.2">
      <c r="A2" s="98"/>
      <c r="B2" s="104"/>
      <c r="C2" s="326"/>
      <c r="D2" s="114" t="s">
        <v>59</v>
      </c>
      <c r="E2" s="124"/>
      <c r="F2" s="334" t="s">
        <v>528</v>
      </c>
      <c r="G2" s="148"/>
      <c r="H2" s="158"/>
    </row>
    <row r="3" spans="1:8" x14ac:dyDescent="0.2">
      <c r="A3" s="114" t="s">
        <v>504</v>
      </c>
      <c r="B3" s="106"/>
      <c r="C3" s="327"/>
      <c r="D3" s="330">
        <v>96334</v>
      </c>
      <c r="E3" s="332"/>
      <c r="F3" s="335">
        <v>85173</v>
      </c>
      <c r="G3" s="337"/>
      <c r="H3" s="340"/>
    </row>
    <row r="4" spans="1:8" x14ac:dyDescent="0.2">
      <c r="A4" s="99"/>
      <c r="B4" s="105"/>
      <c r="C4" s="328"/>
      <c r="D4" s="331">
        <v>42205</v>
      </c>
      <c r="E4" s="333"/>
      <c r="F4" s="336">
        <v>43913</v>
      </c>
      <c r="G4" s="338"/>
      <c r="H4" s="341"/>
    </row>
    <row r="5" spans="1:8" x14ac:dyDescent="0.2">
      <c r="A5" s="114" t="s">
        <v>525</v>
      </c>
      <c r="B5" s="106"/>
      <c r="C5" s="327"/>
      <c r="D5" s="330">
        <v>116999</v>
      </c>
      <c r="E5" s="332"/>
      <c r="F5" s="335">
        <v>94081</v>
      </c>
      <c r="G5" s="337"/>
      <c r="H5" s="340"/>
    </row>
    <row r="6" spans="1:8" x14ac:dyDescent="0.2">
      <c r="A6" s="99"/>
      <c r="B6" s="105"/>
      <c r="C6" s="328"/>
      <c r="D6" s="331">
        <v>55754</v>
      </c>
      <c r="E6" s="333"/>
      <c r="F6" s="336">
        <v>48949</v>
      </c>
      <c r="G6" s="338"/>
      <c r="H6" s="341"/>
    </row>
    <row r="7" spans="1:8" x14ac:dyDescent="0.2">
      <c r="A7" s="114" t="s">
        <v>479</v>
      </c>
      <c r="B7" s="106"/>
      <c r="C7" s="327"/>
      <c r="D7" s="330">
        <v>148968</v>
      </c>
      <c r="E7" s="332"/>
      <c r="F7" s="335">
        <v>92632</v>
      </c>
      <c r="G7" s="337"/>
      <c r="H7" s="340"/>
    </row>
    <row r="8" spans="1:8" x14ac:dyDescent="0.2">
      <c r="A8" s="99"/>
      <c r="B8" s="105"/>
      <c r="C8" s="328"/>
      <c r="D8" s="331">
        <v>84715</v>
      </c>
      <c r="E8" s="333"/>
      <c r="F8" s="336">
        <v>47978</v>
      </c>
      <c r="G8" s="338"/>
      <c r="H8" s="341"/>
    </row>
    <row r="9" spans="1:8" x14ac:dyDescent="0.2">
      <c r="A9" s="114" t="s">
        <v>526</v>
      </c>
      <c r="B9" s="106"/>
      <c r="C9" s="327"/>
      <c r="D9" s="330">
        <v>154037</v>
      </c>
      <c r="E9" s="332"/>
      <c r="F9" s="335">
        <v>96469</v>
      </c>
      <c r="G9" s="337"/>
      <c r="H9" s="340"/>
    </row>
    <row r="10" spans="1:8" x14ac:dyDescent="0.2">
      <c r="A10" s="99"/>
      <c r="B10" s="105"/>
      <c r="C10" s="328"/>
      <c r="D10" s="331">
        <v>85276</v>
      </c>
      <c r="E10" s="333"/>
      <c r="F10" s="336">
        <v>49775</v>
      </c>
      <c r="G10" s="338"/>
      <c r="H10" s="341"/>
    </row>
    <row r="11" spans="1:8" x14ac:dyDescent="0.2">
      <c r="A11" s="114" t="s">
        <v>138</v>
      </c>
      <c r="B11" s="106"/>
      <c r="C11" s="327"/>
      <c r="D11" s="330">
        <v>159797</v>
      </c>
      <c r="E11" s="332"/>
      <c r="F11" s="335">
        <v>85743</v>
      </c>
      <c r="G11" s="337"/>
      <c r="H11" s="340"/>
    </row>
    <row r="12" spans="1:8" x14ac:dyDescent="0.2">
      <c r="A12" s="99"/>
      <c r="B12" s="105"/>
      <c r="C12" s="329"/>
      <c r="D12" s="331">
        <v>80565</v>
      </c>
      <c r="E12" s="333"/>
      <c r="F12" s="336">
        <v>45231</v>
      </c>
      <c r="G12" s="338"/>
      <c r="H12" s="341"/>
    </row>
    <row r="13" spans="1:8" x14ac:dyDescent="0.2">
      <c r="A13" s="114"/>
      <c r="B13" s="106"/>
      <c r="C13" s="327"/>
      <c r="D13" s="330">
        <v>135227</v>
      </c>
      <c r="E13" s="332"/>
      <c r="F13" s="335">
        <v>90820</v>
      </c>
      <c r="G13" s="339"/>
      <c r="H13" s="340"/>
    </row>
    <row r="14" spans="1:8" x14ac:dyDescent="0.2">
      <c r="A14" s="99"/>
      <c r="B14" s="105"/>
      <c r="C14" s="328"/>
      <c r="D14" s="331">
        <v>69703</v>
      </c>
      <c r="E14" s="333"/>
      <c r="F14" s="336">
        <v>47169</v>
      </c>
      <c r="G14" s="338"/>
      <c r="H14" s="341"/>
    </row>
    <row r="17" spans="1:11" x14ac:dyDescent="0.2">
      <c r="A17" s="319" t="s">
        <v>27</v>
      </c>
    </row>
    <row r="18" spans="1:11" x14ac:dyDescent="0.2">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2">
      <c r="A19" s="320" t="s">
        <v>85</v>
      </c>
      <c r="B19" s="320">
        <f>ROUND(VALUE(SUBSTITUTE(実質収支比率等に係る経年分析!F$48,"▲","-")),2)</f>
        <v>4.42</v>
      </c>
      <c r="C19" s="320">
        <f>ROUND(VALUE(SUBSTITUTE(実質収支比率等に係る経年分析!G$48,"▲","-")),2)</f>
        <v>5.01</v>
      </c>
      <c r="D19" s="320">
        <f>ROUND(VALUE(SUBSTITUTE(実質収支比率等に係る経年分析!H$48,"▲","-")),2)</f>
        <v>4.34</v>
      </c>
      <c r="E19" s="320">
        <f>ROUND(VALUE(SUBSTITUTE(実質収支比率等に係る経年分析!I$48,"▲","-")),2)</f>
        <v>5.87</v>
      </c>
      <c r="F19" s="320">
        <f>ROUND(VALUE(SUBSTITUTE(実質収支比率等に係る経年分析!J$48,"▲","-")),2)</f>
        <v>6.21</v>
      </c>
    </row>
    <row r="20" spans="1:11" x14ac:dyDescent="0.2">
      <c r="A20" s="320" t="s">
        <v>39</v>
      </c>
      <c r="B20" s="320">
        <f>ROUND(VALUE(SUBSTITUTE(実質収支比率等に係る経年分析!F$47,"▲","-")),2)</f>
        <v>22.99</v>
      </c>
      <c r="C20" s="320">
        <f>ROUND(VALUE(SUBSTITUTE(実質収支比率等に係る経年分析!G$47,"▲","-")),2)</f>
        <v>21.69</v>
      </c>
      <c r="D20" s="320">
        <f>ROUND(VALUE(SUBSTITUTE(実質収支比率等に係る経年分析!H$47,"▲","-")),2)</f>
        <v>22.77</v>
      </c>
      <c r="E20" s="320">
        <f>ROUND(VALUE(SUBSTITUTE(実質収支比率等に係る経年分析!I$47,"▲","-")),2)</f>
        <v>22.47</v>
      </c>
      <c r="F20" s="320">
        <f>ROUND(VALUE(SUBSTITUTE(実質収支比率等に係る経年分析!J$47,"▲","-")),2)</f>
        <v>23.85</v>
      </c>
    </row>
    <row r="21" spans="1:11" x14ac:dyDescent="0.2">
      <c r="A21" s="320" t="s">
        <v>109</v>
      </c>
      <c r="B21" s="320">
        <f>IF(ISNUMBER(VALUE(SUBSTITUTE(実質収支比率等に係る経年分析!F$49,"▲","-"))),ROUND(VALUE(SUBSTITUTE(実質収支比率等に係る経年分析!F$49,"▲","-")),2),NA())</f>
        <v>0.63</v>
      </c>
      <c r="C21" s="320">
        <f>IF(ISNUMBER(VALUE(SUBSTITUTE(実質収支比率等に係る経年分析!G$49,"▲","-"))),ROUND(VALUE(SUBSTITUTE(実質収支比率等に係る経年分析!G$49,"▲","-")),2),NA())</f>
        <v>-0.88</v>
      </c>
      <c r="D21" s="320">
        <f>IF(ISNUMBER(VALUE(SUBSTITUTE(実質収支比率等に係る経年分析!H$49,"▲","-"))),ROUND(VALUE(SUBSTITUTE(実質収支比率等に係る経年分析!H$49,"▲","-")),2),NA())</f>
        <v>0.73</v>
      </c>
      <c r="E21" s="320">
        <f>IF(ISNUMBER(VALUE(SUBSTITUTE(実質収支比率等に係る経年分析!I$49,"▲","-"))),ROUND(VALUE(SUBSTITUTE(実質収支比率等に係る経年分析!I$49,"▲","-")),2),NA())</f>
        <v>3.63</v>
      </c>
      <c r="F21" s="320">
        <f>IF(ISNUMBER(VALUE(SUBSTITUTE(実質収支比率等に係る経年分析!J$49,"▲","-"))),ROUND(VALUE(SUBSTITUTE(実質収支比率等に係る経年分析!J$49,"▲","-")),2),NA())</f>
        <v>3.27</v>
      </c>
    </row>
    <row r="24" spans="1:11" x14ac:dyDescent="0.2">
      <c r="A24" s="319" t="s">
        <v>97</v>
      </c>
    </row>
    <row r="25" spans="1:11" x14ac:dyDescent="0.2">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2">
      <c r="A26" s="321"/>
      <c r="B26" s="321" t="s">
        <v>111</v>
      </c>
      <c r="C26" s="321" t="s">
        <v>72</v>
      </c>
      <c r="D26" s="321" t="s">
        <v>111</v>
      </c>
      <c r="E26" s="321" t="s">
        <v>72</v>
      </c>
      <c r="F26" s="321" t="s">
        <v>111</v>
      </c>
      <c r="G26" s="321" t="s">
        <v>72</v>
      </c>
      <c r="H26" s="321" t="s">
        <v>111</v>
      </c>
      <c r="I26" s="321" t="s">
        <v>72</v>
      </c>
      <c r="J26" s="321" t="s">
        <v>111</v>
      </c>
      <c r="K26" s="321" t="s">
        <v>72</v>
      </c>
    </row>
    <row r="27" spans="1:11" x14ac:dyDescent="0.2">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0.3</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0.25</v>
      </c>
      <c r="F27" s="321" t="e">
        <f>IF(ROUND(VALUE(SUBSTITUTE(連結実質赤字比率に係る赤字・黒字の構成分析!H$43,"▲","-")),2)&lt;0,ABS(ROUND(VALUE(SUBSTITUTE(連結実質赤字比率に係る赤字・黒字の構成分析!H$43,"▲","-")),2)),NA())</f>
        <v>#VALUE!</v>
      </c>
      <c r="G27" s="321" t="e">
        <f>IF(ROUND(VALUE(SUBSTITUTE(連結実質赤字比率に係る赤字・黒字の構成分析!H$43,"▲","-")),2)&gt;=0,ABS(ROUND(VALUE(SUBSTITUTE(連結実質赤字比率に係る赤字・黒字の構成分析!H$43,"▲","-")),2)),NA())</f>
        <v>#VALUE!</v>
      </c>
      <c r="H27" s="321" t="e">
        <f>IF(ROUND(VALUE(SUBSTITUTE(連結実質赤字比率に係る赤字・黒字の構成分析!I$43,"▲","-")),2)&lt;0,ABS(ROUND(VALUE(SUBSTITUTE(連結実質赤字比率に係る赤字・黒字の構成分析!I$43,"▲","-")),2)),NA())</f>
        <v>#VALUE!</v>
      </c>
      <c r="I27" s="321" t="e">
        <f>IF(ROUND(VALUE(SUBSTITUTE(連結実質赤字比率に係る赤字・黒字の構成分析!I$43,"▲","-")),2)&gt;=0,ABS(ROUND(VALUE(SUBSTITUTE(連結実質赤字比率に係る赤字・黒字の構成分析!I$43,"▲","-")),2)),NA())</f>
        <v>#VALUE!</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2">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2">
      <c r="A29" s="321" t="e">
        <f>IF(連結実質赤字比率に係る赤字・黒字の構成分析!C$41="",NA(),連結実質赤字比率に係る赤字・黒字の構成分析!C$41)</f>
        <v>#N/A</v>
      </c>
      <c r="B29" s="321" t="e">
        <f>IF(ROUND(VALUE(SUBSTITUTE(連結実質赤字比率に係る赤字・黒字の構成分析!F$41,"▲","-")),2)&lt;0,ABS(ROUND(VALUE(SUBSTITUTE(連結実質赤字比率に係る赤字・黒字の構成分析!F$41,"▲","-")),2)),NA())</f>
        <v>#VALUE!</v>
      </c>
      <c r="C29" s="321" t="e">
        <f>IF(ROUND(VALUE(SUBSTITUTE(連結実質赤字比率に係る赤字・黒字の構成分析!F$41,"▲","-")),2)&gt;=0,ABS(ROUND(VALUE(SUBSTITUTE(連結実質赤字比率に係る赤字・黒字の構成分析!F$41,"▲","-")),2)),NA())</f>
        <v>#VALUE!</v>
      </c>
      <c r="D29" s="321" t="e">
        <f>IF(ROUND(VALUE(SUBSTITUTE(連結実質赤字比率に係る赤字・黒字の構成分析!G$41,"▲","-")),2)&lt;0,ABS(ROUND(VALUE(SUBSTITUTE(連結実質赤字比率に係る赤字・黒字の構成分析!G$41,"▲","-")),2)),NA())</f>
        <v>#VALUE!</v>
      </c>
      <c r="E29" s="321" t="e">
        <f>IF(ROUND(VALUE(SUBSTITUTE(連結実質赤字比率に係る赤字・黒字の構成分析!G$41,"▲","-")),2)&gt;=0,ABS(ROUND(VALUE(SUBSTITUTE(連結実質赤字比率に係る赤字・黒字の構成分析!G$41,"▲","-")),2)),NA())</f>
        <v>#VALUE!</v>
      </c>
      <c r="F29" s="321" t="e">
        <f>IF(ROUND(VALUE(SUBSTITUTE(連結実質赤字比率に係る赤字・黒字の構成分析!H$41,"▲","-")),2)&lt;0,ABS(ROUND(VALUE(SUBSTITUTE(連結実質赤字比率に係る赤字・黒字の構成分析!H$41,"▲","-")),2)),NA())</f>
        <v>#VALUE!</v>
      </c>
      <c r="G29" s="321" t="e">
        <f>IF(ROUND(VALUE(SUBSTITUTE(連結実質赤字比率に係る赤字・黒字の構成分析!H$41,"▲","-")),2)&gt;=0,ABS(ROUND(VALUE(SUBSTITUTE(連結実質赤字比率に係る赤字・黒字の構成分析!H$41,"▲","-")),2)),NA())</f>
        <v>#VALUE!</v>
      </c>
      <c r="H29" s="321" t="e">
        <f>IF(ROUND(VALUE(SUBSTITUTE(連結実質赤字比率に係る赤字・黒字の構成分析!I$41,"▲","-")),2)&lt;0,ABS(ROUND(VALUE(SUBSTITUTE(連結実質赤字比率に係る赤字・黒字の構成分析!I$41,"▲","-")),2)),NA())</f>
        <v>#VALUE!</v>
      </c>
      <c r="I29" s="321" t="e">
        <f>IF(ROUND(VALUE(SUBSTITUTE(連結実質赤字比率に係る赤字・黒字の構成分析!I$41,"▲","-")),2)&gt;=0,ABS(ROUND(VALUE(SUBSTITUTE(連結実質赤字比率に係る赤字・黒字の構成分析!I$41,"▲","-")),2)),NA())</f>
        <v>#VALUE!</v>
      </c>
      <c r="J29" s="321" t="e">
        <f>IF(ROUND(VALUE(SUBSTITUTE(連結実質赤字比率に係る赤字・黒字の構成分析!J$41,"▲","-")),2)&lt;0,ABS(ROUND(VALUE(SUBSTITUTE(連結実質赤字比率に係る赤字・黒字の構成分析!J$41,"▲","-")),2)),NA())</f>
        <v>#VALUE!</v>
      </c>
      <c r="K29" s="321" t="e">
        <f>IF(ROUND(VALUE(SUBSTITUTE(連結実質赤字比率に係る赤字・黒字の構成分析!J$41,"▲","-")),2)&gt;=0,ABS(ROUND(VALUE(SUBSTITUTE(連結実質赤字比率に係る赤字・黒字の構成分析!J$41,"▲","-")),2)),NA())</f>
        <v>#VALUE!</v>
      </c>
    </row>
    <row r="30" spans="1:11" x14ac:dyDescent="0.2">
      <c r="A30" s="321" t="str">
        <f>IF(連結実質赤字比率に係る赤字・黒字の構成分析!C$40="",NA(),連結実質赤字比率に係る赤字・黒字の構成分析!C$40)</f>
        <v>後期高齢者医療特別会計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0.01</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0.01</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0.01</v>
      </c>
    </row>
    <row r="31" spans="1:11" x14ac:dyDescent="0.2">
      <c r="A31" s="321" t="str">
        <f>IF(連結実質赤字比率に係る赤字・黒字の構成分析!C$39="",NA(),連結実質赤字比率に係る赤字・黒字の構成分析!C$39)</f>
        <v>生活排水処理事業特別会計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0.01</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0.02</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0.02</v>
      </c>
    </row>
    <row r="32" spans="1:11" x14ac:dyDescent="0.2">
      <c r="A32" s="321" t="str">
        <f>IF(連結実質赤字比率に係る赤字・黒字の構成分析!C$38="",NA(),連結実質赤字比率に係る赤字・黒字の構成分析!C$38)</f>
        <v>公共下水道事業会計</v>
      </c>
      <c r="B32" s="321" t="e">
        <f>IF(ROUND(VALUE(SUBSTITUTE(連結実質赤字比率に係る赤字・黒字の構成分析!F$38,"▲","-")),2)&lt;0,ABS(ROUND(VALUE(SUBSTITUTE(連結実質赤字比率に係る赤字・黒字の構成分析!F$38,"▲","-")),2)),NA())</f>
        <v>#VALUE!</v>
      </c>
      <c r="C32" s="321" t="e">
        <f>IF(ROUND(VALUE(SUBSTITUTE(連結実質赤字比率に係る赤字・黒字の構成分析!F$38,"▲","-")),2)&gt;=0,ABS(ROUND(VALUE(SUBSTITUTE(連結実質赤字比率に係る赤字・黒字の構成分析!F$38,"▲","-")),2)),NA())</f>
        <v>#VALUE!</v>
      </c>
      <c r="D32" s="321" t="e">
        <f>IF(ROUND(VALUE(SUBSTITUTE(連結実質赤字比率に係る赤字・黒字の構成分析!G$38,"▲","-")),2)&lt;0,ABS(ROUND(VALUE(SUBSTITUTE(連結実質赤字比率に係る赤字・黒字の構成分析!G$38,"▲","-")),2)),NA())</f>
        <v>#VALUE!</v>
      </c>
      <c r="E32" s="321" t="e">
        <f>IF(ROUND(VALUE(SUBSTITUTE(連結実質赤字比率に係る赤字・黒字の構成分析!G$38,"▲","-")),2)&gt;=0,ABS(ROUND(VALUE(SUBSTITUTE(連結実質赤字比率に係る赤字・黒字の構成分析!G$38,"▲","-")),2)),NA())</f>
        <v>#VALUE!</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0.35</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0.42</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0.41</v>
      </c>
    </row>
    <row r="33" spans="1:16" x14ac:dyDescent="0.2">
      <c r="A33" s="321" t="str">
        <f>IF(連結実質赤字比率に係る赤字・黒字の構成分析!C$37="",NA(),連結実質赤字比率に係る赤字・黒字の構成分析!C$37)</f>
        <v>国民健康保険特別会計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1.1499999999999999</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0.91</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0.76</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1.54</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1.71</v>
      </c>
    </row>
    <row r="34" spans="1:16" x14ac:dyDescent="0.2">
      <c r="A34" s="321" t="str">
        <f>IF(連結実質赤字比率に係る赤字・黒字の構成分析!C$36="",NA(),連結実質赤字比率に係る赤字・黒字の構成分析!C$36)</f>
        <v>介護保険特別会計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1.85</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0.67</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0.54</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2.14</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3.75</v>
      </c>
    </row>
    <row r="35" spans="1:16" x14ac:dyDescent="0.2">
      <c r="A35" s="321" t="str">
        <f>IF(連結実質赤字比率に係る赤字・黒字の構成分析!C$35="",NA(),連結実質赤字比率に係る赤字・黒字の構成分析!C$35)</f>
        <v>一般会計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4.41</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5</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4.33</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5.87</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6.2</v>
      </c>
    </row>
    <row r="36" spans="1:16" x14ac:dyDescent="0.2">
      <c r="A36" s="321" t="str">
        <f>IF(連結実質赤字比率に係る赤字・黒字の構成分析!C$34="",NA(),連結実質赤字比率に係る赤字・黒字の構成分析!C$34)</f>
        <v>水道事業会計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9.0299999999999994</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10.07</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10.18</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9.89</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9.1999999999999993</v>
      </c>
    </row>
    <row r="39" spans="1:16" x14ac:dyDescent="0.2">
      <c r="A39" s="319" t="s">
        <v>14</v>
      </c>
    </row>
    <row r="40" spans="1:16" x14ac:dyDescent="0.2">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2">
      <c r="A41" s="322"/>
      <c r="B41" s="322" t="s">
        <v>112</v>
      </c>
      <c r="C41" s="322"/>
      <c r="D41" s="322" t="s">
        <v>114</v>
      </c>
      <c r="E41" s="322" t="s">
        <v>112</v>
      </c>
      <c r="F41" s="322"/>
      <c r="G41" s="322" t="s">
        <v>114</v>
      </c>
      <c r="H41" s="322" t="s">
        <v>112</v>
      </c>
      <c r="I41" s="322"/>
      <c r="J41" s="322" t="s">
        <v>114</v>
      </c>
      <c r="K41" s="322" t="s">
        <v>112</v>
      </c>
      <c r="L41" s="322"/>
      <c r="M41" s="322" t="s">
        <v>114</v>
      </c>
      <c r="N41" s="322" t="s">
        <v>112</v>
      </c>
      <c r="O41" s="322"/>
      <c r="P41" s="322" t="s">
        <v>114</v>
      </c>
    </row>
    <row r="42" spans="1:16" x14ac:dyDescent="0.2">
      <c r="A42" s="322" t="s">
        <v>115</v>
      </c>
      <c r="B42" s="322"/>
      <c r="C42" s="322"/>
      <c r="D42" s="322">
        <f>'実質公債費比率（分子）の構造'!K$52</f>
        <v>2692</v>
      </c>
      <c r="E42" s="322"/>
      <c r="F42" s="322"/>
      <c r="G42" s="322">
        <f>'実質公債費比率（分子）の構造'!L$52</f>
        <v>2633</v>
      </c>
      <c r="H42" s="322"/>
      <c r="I42" s="322"/>
      <c r="J42" s="322">
        <f>'実質公債費比率（分子）の構造'!M$52</f>
        <v>2548</v>
      </c>
      <c r="K42" s="322"/>
      <c r="L42" s="322"/>
      <c r="M42" s="322">
        <f>'実質公債費比率（分子）の構造'!N$52</f>
        <v>2483</v>
      </c>
      <c r="N42" s="322"/>
      <c r="O42" s="322"/>
      <c r="P42" s="322">
        <f>'実質公債費比率（分子）の構造'!O$52</f>
        <v>2379</v>
      </c>
    </row>
    <row r="43" spans="1:16" x14ac:dyDescent="0.2">
      <c r="A43" s="322" t="s">
        <v>43</v>
      </c>
      <c r="B43" s="322" t="str">
        <f>'実質公債費比率（分子）の構造'!K$51</f>
        <v>-</v>
      </c>
      <c r="C43" s="322"/>
      <c r="D43" s="322"/>
      <c r="E43" s="322" t="str">
        <f>'実質公債費比率（分子）の構造'!L$51</f>
        <v>-</v>
      </c>
      <c r="F43" s="322"/>
      <c r="G43" s="322"/>
      <c r="H43" s="322" t="str">
        <f>'実質公債費比率（分子）の構造'!M$51</f>
        <v>-</v>
      </c>
      <c r="I43" s="322"/>
      <c r="J43" s="322"/>
      <c r="K43" s="322" t="str">
        <f>'実質公債費比率（分子）の構造'!N$51</f>
        <v>-</v>
      </c>
      <c r="L43" s="322"/>
      <c r="M43" s="322"/>
      <c r="N43" s="322" t="str">
        <f>'実質公債費比率（分子）の構造'!O$51</f>
        <v>-</v>
      </c>
      <c r="O43" s="322"/>
      <c r="P43" s="322"/>
    </row>
    <row r="44" spans="1:16" x14ac:dyDescent="0.2">
      <c r="A44" s="322" t="s">
        <v>41</v>
      </c>
      <c r="B44" s="322">
        <f>'実質公債費比率（分子）の構造'!K$50</f>
        <v>33</v>
      </c>
      <c r="C44" s="322"/>
      <c r="D44" s="322"/>
      <c r="E44" s="322">
        <f>'実質公債費比率（分子）の構造'!L$50</f>
        <v>33</v>
      </c>
      <c r="F44" s="322"/>
      <c r="G44" s="322"/>
      <c r="H44" s="322">
        <f>'実質公債費比率（分子）の構造'!M$50</f>
        <v>31</v>
      </c>
      <c r="I44" s="322"/>
      <c r="J44" s="322"/>
      <c r="K44" s="322">
        <f>'実質公債費比率（分子）の構造'!N$50</f>
        <v>26</v>
      </c>
      <c r="L44" s="322"/>
      <c r="M44" s="322"/>
      <c r="N44" s="322">
        <f>'実質公債費比率（分子）の構造'!O$50</f>
        <v>20</v>
      </c>
      <c r="O44" s="322"/>
      <c r="P44" s="322"/>
    </row>
    <row r="45" spans="1:16" x14ac:dyDescent="0.2">
      <c r="A45" s="322" t="s">
        <v>0</v>
      </c>
      <c r="B45" s="322">
        <f>'実質公債費比率（分子）の構造'!K$49</f>
        <v>21</v>
      </c>
      <c r="C45" s="322"/>
      <c r="D45" s="322"/>
      <c r="E45" s="322">
        <f>'実質公債費比率（分子）の構造'!L$49</f>
        <v>23</v>
      </c>
      <c r="F45" s="322"/>
      <c r="G45" s="322"/>
      <c r="H45" s="322">
        <f>'実質公債費比率（分子）の構造'!M$49</f>
        <v>22</v>
      </c>
      <c r="I45" s="322"/>
      <c r="J45" s="322"/>
      <c r="K45" s="322">
        <f>'実質公債費比率（分子）の構造'!N$49</f>
        <v>28</v>
      </c>
      <c r="L45" s="322"/>
      <c r="M45" s="322"/>
      <c r="N45" s="322">
        <f>'実質公債費比率（分子）の構造'!O$49</f>
        <v>25</v>
      </c>
      <c r="O45" s="322"/>
      <c r="P45" s="322"/>
    </row>
    <row r="46" spans="1:16" x14ac:dyDescent="0.2">
      <c r="A46" s="322" t="s">
        <v>36</v>
      </c>
      <c r="B46" s="322">
        <f>'実質公債費比率（分子）の構造'!K$48</f>
        <v>146</v>
      </c>
      <c r="C46" s="322"/>
      <c r="D46" s="322"/>
      <c r="E46" s="322">
        <f>'実質公債費比率（分子）の構造'!L$48</f>
        <v>136</v>
      </c>
      <c r="F46" s="322"/>
      <c r="G46" s="322"/>
      <c r="H46" s="322">
        <f>'実質公債費比率（分子）の構造'!M$48</f>
        <v>145</v>
      </c>
      <c r="I46" s="322"/>
      <c r="J46" s="322"/>
      <c r="K46" s="322">
        <f>'実質公債費比率（分子）の構造'!N$48</f>
        <v>166</v>
      </c>
      <c r="L46" s="322"/>
      <c r="M46" s="322"/>
      <c r="N46" s="322">
        <f>'実質公債費比率（分子）の構造'!O$48</f>
        <v>165</v>
      </c>
      <c r="O46" s="322"/>
      <c r="P46" s="322"/>
    </row>
    <row r="47" spans="1:16" x14ac:dyDescent="0.2">
      <c r="A47" s="322" t="s">
        <v>33</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2">
      <c r="A48" s="322" t="s">
        <v>117</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2">
      <c r="A49" s="322" t="s">
        <v>26</v>
      </c>
      <c r="B49" s="322">
        <f>'実質公債費比率（分子）の構造'!K$45</f>
        <v>3170</v>
      </c>
      <c r="C49" s="322"/>
      <c r="D49" s="322"/>
      <c r="E49" s="322">
        <f>'実質公債費比率（分子）の構造'!L$45</f>
        <v>3168</v>
      </c>
      <c r="F49" s="322"/>
      <c r="G49" s="322"/>
      <c r="H49" s="322">
        <f>'実質公債費比率（分子）の構造'!M$45</f>
        <v>3188</v>
      </c>
      <c r="I49" s="322"/>
      <c r="J49" s="322"/>
      <c r="K49" s="322">
        <f>'実質公債費比率（分子）の構造'!N$45</f>
        <v>3137</v>
      </c>
      <c r="L49" s="322"/>
      <c r="M49" s="322"/>
      <c r="N49" s="322">
        <f>'実質公債費比率（分子）の構造'!O$45</f>
        <v>2814</v>
      </c>
      <c r="O49" s="322"/>
      <c r="P49" s="322"/>
    </row>
    <row r="50" spans="1:16" x14ac:dyDescent="0.2">
      <c r="A50" s="322" t="s">
        <v>53</v>
      </c>
      <c r="B50" s="322" t="e">
        <f>NA()</f>
        <v>#N/A</v>
      </c>
      <c r="C50" s="322">
        <f>IF(ISNUMBER('実質公債費比率（分子）の構造'!K$53),'実質公債費比率（分子）の構造'!K$53,NA())</f>
        <v>678</v>
      </c>
      <c r="D50" s="322" t="e">
        <f>NA()</f>
        <v>#N/A</v>
      </c>
      <c r="E50" s="322" t="e">
        <f>NA()</f>
        <v>#N/A</v>
      </c>
      <c r="F50" s="322">
        <f>IF(ISNUMBER('実質公債費比率（分子）の構造'!L$53),'実質公債費比率（分子）の構造'!L$53,NA())</f>
        <v>727</v>
      </c>
      <c r="G50" s="322" t="e">
        <f>NA()</f>
        <v>#N/A</v>
      </c>
      <c r="H50" s="322" t="e">
        <f>NA()</f>
        <v>#N/A</v>
      </c>
      <c r="I50" s="322">
        <f>IF(ISNUMBER('実質公債費比率（分子）の構造'!M$53),'実質公債費比率（分子）の構造'!M$53,NA())</f>
        <v>838</v>
      </c>
      <c r="J50" s="322" t="e">
        <f>NA()</f>
        <v>#N/A</v>
      </c>
      <c r="K50" s="322" t="e">
        <f>NA()</f>
        <v>#N/A</v>
      </c>
      <c r="L50" s="322">
        <f>IF(ISNUMBER('実質公債費比率（分子）の構造'!N$53),'実質公債費比率（分子）の構造'!N$53,NA())</f>
        <v>874</v>
      </c>
      <c r="M50" s="322" t="e">
        <f>NA()</f>
        <v>#N/A</v>
      </c>
      <c r="N50" s="322" t="e">
        <f>NA()</f>
        <v>#N/A</v>
      </c>
      <c r="O50" s="322">
        <f>IF(ISNUMBER('実質公債費比率（分子）の構造'!O$53),'実質公債費比率（分子）の構造'!O$53,NA())</f>
        <v>645</v>
      </c>
      <c r="P50" s="322" t="e">
        <f>NA()</f>
        <v>#N/A</v>
      </c>
    </row>
    <row r="53" spans="1:16" x14ac:dyDescent="0.2">
      <c r="A53" s="319" t="s">
        <v>121</v>
      </c>
    </row>
    <row r="54" spans="1:16" x14ac:dyDescent="0.2">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2">
      <c r="A55" s="321"/>
      <c r="B55" s="321" t="s">
        <v>124</v>
      </c>
      <c r="C55" s="321"/>
      <c r="D55" s="321" t="s">
        <v>127</v>
      </c>
      <c r="E55" s="321" t="s">
        <v>124</v>
      </c>
      <c r="F55" s="321"/>
      <c r="G55" s="321" t="s">
        <v>127</v>
      </c>
      <c r="H55" s="321" t="s">
        <v>124</v>
      </c>
      <c r="I55" s="321"/>
      <c r="J55" s="321" t="s">
        <v>127</v>
      </c>
      <c r="K55" s="321" t="s">
        <v>124</v>
      </c>
      <c r="L55" s="321"/>
      <c r="M55" s="321" t="s">
        <v>127</v>
      </c>
      <c r="N55" s="321" t="s">
        <v>124</v>
      </c>
      <c r="O55" s="321"/>
      <c r="P55" s="321" t="s">
        <v>127</v>
      </c>
    </row>
    <row r="56" spans="1:16" x14ac:dyDescent="0.2">
      <c r="A56" s="321" t="s">
        <v>45</v>
      </c>
      <c r="B56" s="321"/>
      <c r="C56" s="321"/>
      <c r="D56" s="321">
        <f>'将来負担比率（分子）の構造'!I$52</f>
        <v>20418</v>
      </c>
      <c r="E56" s="321"/>
      <c r="F56" s="321"/>
      <c r="G56" s="321">
        <f>'将来負担比率（分子）の構造'!J$52</f>
        <v>20166</v>
      </c>
      <c r="H56" s="321"/>
      <c r="I56" s="321"/>
      <c r="J56" s="321">
        <f>'将来負担比率（分子）の構造'!K$52</f>
        <v>20430</v>
      </c>
      <c r="K56" s="321"/>
      <c r="L56" s="321"/>
      <c r="M56" s="321">
        <f>'将来負担比率（分子）の構造'!L$52</f>
        <v>21094</v>
      </c>
      <c r="N56" s="321"/>
      <c r="O56" s="321"/>
      <c r="P56" s="321">
        <f>'将来負担比率（分子）の構造'!M$52</f>
        <v>20843</v>
      </c>
    </row>
    <row r="57" spans="1:16" x14ac:dyDescent="0.2">
      <c r="A57" s="321" t="s">
        <v>92</v>
      </c>
      <c r="B57" s="321"/>
      <c r="C57" s="321"/>
      <c r="D57" s="321">
        <f>'将来負担比率（分子）の構造'!I$51</f>
        <v>139</v>
      </c>
      <c r="E57" s="321"/>
      <c r="F57" s="321"/>
      <c r="G57" s="321">
        <f>'将来負担比率（分子）の構造'!J$51</f>
        <v>86</v>
      </c>
      <c r="H57" s="321"/>
      <c r="I57" s="321"/>
      <c r="J57" s="321">
        <f>'将来負担比率（分子）の構造'!K$51</f>
        <v>230</v>
      </c>
      <c r="K57" s="321"/>
      <c r="L57" s="321"/>
      <c r="M57" s="321">
        <f>'将来負担比率（分子）の構造'!L$51</f>
        <v>270</v>
      </c>
      <c r="N57" s="321"/>
      <c r="O57" s="321"/>
      <c r="P57" s="321">
        <f>'将来負担比率（分子）の構造'!M$51</f>
        <v>356</v>
      </c>
    </row>
    <row r="58" spans="1:16" x14ac:dyDescent="0.2">
      <c r="A58" s="321" t="s">
        <v>90</v>
      </c>
      <c r="B58" s="321"/>
      <c r="C58" s="321"/>
      <c r="D58" s="321">
        <f>'将来負担比率（分子）の構造'!I$50</f>
        <v>11232</v>
      </c>
      <c r="E58" s="321"/>
      <c r="F58" s="321"/>
      <c r="G58" s="321">
        <f>'将来負担比率（分子）の構造'!J$50</f>
        <v>11422</v>
      </c>
      <c r="H58" s="321"/>
      <c r="I58" s="321"/>
      <c r="J58" s="321">
        <f>'将来負担比率（分子）の構造'!K$50</f>
        <v>11668</v>
      </c>
      <c r="K58" s="321"/>
      <c r="L58" s="321"/>
      <c r="M58" s="321">
        <f>'将来負担比率（分子）の構造'!L$50</f>
        <v>11795</v>
      </c>
      <c r="N58" s="321"/>
      <c r="O58" s="321"/>
      <c r="P58" s="321">
        <f>'将来負担比率（分子）の構造'!M$50</f>
        <v>11917</v>
      </c>
    </row>
    <row r="59" spans="1:16" x14ac:dyDescent="0.2">
      <c r="A59" s="321" t="s">
        <v>87</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2">
      <c r="A60" s="321" t="s">
        <v>55</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2">
      <c r="A61" s="321" t="s">
        <v>80</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2">
      <c r="A62" s="321" t="s">
        <v>81</v>
      </c>
      <c r="B62" s="321">
        <f>'将来負担比率（分子）の構造'!I$45</f>
        <v>2067</v>
      </c>
      <c r="C62" s="321"/>
      <c r="D62" s="321"/>
      <c r="E62" s="321">
        <f>'将来負担比率（分子）の構造'!J$45</f>
        <v>1948</v>
      </c>
      <c r="F62" s="321"/>
      <c r="G62" s="321"/>
      <c r="H62" s="321">
        <f>'将来負担比率（分子）の構造'!K$45</f>
        <v>1848</v>
      </c>
      <c r="I62" s="321"/>
      <c r="J62" s="321"/>
      <c r="K62" s="321">
        <f>'将来負担比率（分子）の構造'!L$45</f>
        <v>1781</v>
      </c>
      <c r="L62" s="321"/>
      <c r="M62" s="321"/>
      <c r="N62" s="321">
        <f>'将来負担比率（分子）の構造'!M$45</f>
        <v>1706</v>
      </c>
      <c r="O62" s="321"/>
      <c r="P62" s="321"/>
    </row>
    <row r="63" spans="1:16" x14ac:dyDescent="0.2">
      <c r="A63" s="321" t="s">
        <v>19</v>
      </c>
      <c r="B63" s="321">
        <f>'将来負担比率（分子）の構造'!I$44</f>
        <v>156</v>
      </c>
      <c r="C63" s="321"/>
      <c r="D63" s="321"/>
      <c r="E63" s="321">
        <f>'将来負担比率（分子）の構造'!J$44</f>
        <v>132</v>
      </c>
      <c r="F63" s="321"/>
      <c r="G63" s="321"/>
      <c r="H63" s="321">
        <f>'将来負担比率（分子）の構造'!K$44</f>
        <v>121</v>
      </c>
      <c r="I63" s="321"/>
      <c r="J63" s="321"/>
      <c r="K63" s="321">
        <f>'将来負担比率（分子）の構造'!L$44</f>
        <v>93</v>
      </c>
      <c r="L63" s="321"/>
      <c r="M63" s="321"/>
      <c r="N63" s="321">
        <f>'将来負担比率（分子）の構造'!M$44</f>
        <v>95</v>
      </c>
      <c r="O63" s="321"/>
      <c r="P63" s="321"/>
    </row>
    <row r="64" spans="1:16" x14ac:dyDescent="0.2">
      <c r="A64" s="321" t="s">
        <v>78</v>
      </c>
      <c r="B64" s="321">
        <f>'将来負担比率（分子）の構造'!I$43</f>
        <v>1987</v>
      </c>
      <c r="C64" s="321"/>
      <c r="D64" s="321"/>
      <c r="E64" s="321">
        <f>'将来負担比率（分子）の構造'!J$43</f>
        <v>1839</v>
      </c>
      <c r="F64" s="321"/>
      <c r="G64" s="321"/>
      <c r="H64" s="321">
        <f>'将来負担比率（分子）の構造'!K$43</f>
        <v>1840</v>
      </c>
      <c r="I64" s="321"/>
      <c r="J64" s="321"/>
      <c r="K64" s="321">
        <f>'将来負担比率（分子）の構造'!L$43</f>
        <v>1801</v>
      </c>
      <c r="L64" s="321"/>
      <c r="M64" s="321"/>
      <c r="N64" s="321">
        <f>'将来負担比率（分子）の構造'!M$43</f>
        <v>1785</v>
      </c>
      <c r="O64" s="321"/>
      <c r="P64" s="321"/>
    </row>
    <row r="65" spans="1:16" x14ac:dyDescent="0.2">
      <c r="A65" s="321" t="s">
        <v>76</v>
      </c>
      <c r="B65" s="321">
        <f>'将来負担比率（分子）の構造'!I$42</f>
        <v>172</v>
      </c>
      <c r="C65" s="321"/>
      <c r="D65" s="321"/>
      <c r="E65" s="321">
        <f>'将来負担比率（分子）の構造'!J$42</f>
        <v>1164</v>
      </c>
      <c r="F65" s="321"/>
      <c r="G65" s="321"/>
      <c r="H65" s="321">
        <f>'将来負担比率（分子）の構造'!K$42</f>
        <v>123</v>
      </c>
      <c r="I65" s="321"/>
      <c r="J65" s="321"/>
      <c r="K65" s="321">
        <f>'将来負担比率（分子）の構造'!L$42</f>
        <v>102</v>
      </c>
      <c r="L65" s="321"/>
      <c r="M65" s="321"/>
      <c r="N65" s="321">
        <f>'将来負担比率（分子）の構造'!M$42</f>
        <v>84</v>
      </c>
      <c r="O65" s="321"/>
      <c r="P65" s="321"/>
    </row>
    <row r="66" spans="1:16" x14ac:dyDescent="0.2">
      <c r="A66" s="321" t="s">
        <v>70</v>
      </c>
      <c r="B66" s="321">
        <f>'将来負担比率（分子）の構造'!I$41</f>
        <v>24856</v>
      </c>
      <c r="C66" s="321"/>
      <c r="D66" s="321"/>
      <c r="E66" s="321">
        <f>'将来負担比率（分子）の構造'!J$41</f>
        <v>24787</v>
      </c>
      <c r="F66" s="321"/>
      <c r="G66" s="321"/>
      <c r="H66" s="321">
        <f>'将来負担比率（分子）の構造'!K$41</f>
        <v>25775</v>
      </c>
      <c r="I66" s="321"/>
      <c r="J66" s="321"/>
      <c r="K66" s="321">
        <f>'将来負担比率（分子）の構造'!L$41</f>
        <v>25679</v>
      </c>
      <c r="L66" s="321"/>
      <c r="M66" s="321"/>
      <c r="N66" s="321">
        <f>'将来負担比率（分子）の構造'!M$41</f>
        <v>26187</v>
      </c>
      <c r="O66" s="321"/>
      <c r="P66" s="321"/>
    </row>
    <row r="67" spans="1:16" x14ac:dyDescent="0.2">
      <c r="A67" s="321" t="s">
        <v>96</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2">
      <c r="A70" s="324" t="s">
        <v>128</v>
      </c>
      <c r="B70" s="324"/>
      <c r="C70" s="324"/>
      <c r="D70" s="324"/>
      <c r="E70" s="324"/>
      <c r="F70" s="324"/>
    </row>
    <row r="71" spans="1:16" x14ac:dyDescent="0.2">
      <c r="A71" s="323"/>
      <c r="B71" s="323" t="str">
        <f>基金残高に係る経年分析!F54</f>
        <v>R02</v>
      </c>
      <c r="C71" s="323" t="str">
        <f>基金残高に係る経年分析!G54</f>
        <v>R03</v>
      </c>
      <c r="D71" s="323" t="str">
        <f>基金残高に係る経年分析!H54</f>
        <v>R04</v>
      </c>
    </row>
    <row r="72" spans="1:16" x14ac:dyDescent="0.2">
      <c r="A72" s="323" t="s">
        <v>130</v>
      </c>
      <c r="B72" s="325">
        <f>基金残高に係る経年分析!F55</f>
        <v>2960</v>
      </c>
      <c r="C72" s="325">
        <f>基金残高に係る経年分析!G55</f>
        <v>2994</v>
      </c>
      <c r="D72" s="325">
        <f>基金残高に係る経年分析!H55</f>
        <v>3041</v>
      </c>
    </row>
    <row r="73" spans="1:16" x14ac:dyDescent="0.2">
      <c r="A73" s="323" t="s">
        <v>132</v>
      </c>
      <c r="B73" s="325">
        <f>基金残高に係る経年分析!F56</f>
        <v>711</v>
      </c>
      <c r="C73" s="325">
        <f>基金残高に係る経年分析!G56</f>
        <v>711</v>
      </c>
      <c r="D73" s="325">
        <f>基金残高に係る経年分析!H56</f>
        <v>711</v>
      </c>
    </row>
    <row r="74" spans="1:16" x14ac:dyDescent="0.2">
      <c r="A74" s="323" t="s">
        <v>134</v>
      </c>
      <c r="B74" s="325">
        <f>基金残高に係る経年分析!F57</f>
        <v>6685</v>
      </c>
      <c r="C74" s="325">
        <f>基金残高に係る経年分析!G57</f>
        <v>6851</v>
      </c>
      <c r="D74" s="325">
        <f>基金残高に係る経年分析!H57</f>
        <v>6896</v>
      </c>
    </row>
  </sheetData>
  <sheetProtection algorithmName="SHA-512" hashValue="Ig2QYXiDoScAMXgNZqcvf4MvKxOgxJwY0i82rQz8NEYnInMedra/dQYeBCQS9d2XFxTH87lzCrO2mTc/v4aF8A==" saltValue="OAhS4E4zf2wjwcrBNjvRR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dcterms:created xsi:type="dcterms:W3CDTF">2024-02-05T03:57:55Z</dcterms:created>
  <dcterms:modified xsi:type="dcterms:W3CDTF">2024-09-20T06:54:26Z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3.1.4.0</vt:lpwstr>
    </vt:vector>
  </property>
  <property fmtid="{DCFEDD21-7773-49B2-8022-6FC58DB5260B}" pid="3" name="LastSavedVersion">
    <vt:lpwstr>3.1.3.0</vt:lpwstr>
  </property>
  <property fmtid="{DCFEDD21-7773-49B2-8022-6FC58DB5260B}" pid="4" name="LastSavedDate">
    <vt:filetime>2024-09-10T01:08:57Z</vt:filetime>
  </property>
</Properties>
</file>