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13_係員確認後データ\"/>
    </mc:Choice>
  </mc:AlternateContent>
  <xr:revisionPtr revIDLastSave="0" documentId="13_ncr:1_{19612B03-BDD2-4036-AB2F-9F18F8966402}" xr6:coauthVersionLast="36" xr6:coauthVersionMax="36" xr10:uidLastSave="{00000000-0000-0000-0000-000000000000}"/>
  <bookViews>
    <workbookView xWindow="0" yWindow="0" windowWidth="28800" windowHeight="1204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AM38" i="10"/>
  <c r="U38" i="10"/>
  <c r="C38" i="10"/>
  <c r="CO37" i="10"/>
  <c r="AM37" i="10"/>
  <c r="C37" i="10"/>
  <c r="CO36" i="10"/>
  <c r="AM36" i="10"/>
  <c r="C36" i="10"/>
  <c r="AM35" i="10"/>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E36" i="10" s="1"/>
  <c r="BE37" i="10" s="1"/>
  <c r="BE38" i="10" s="1"/>
  <c r="BW34" i="10" l="1"/>
  <c r="BW35" i="10" s="1"/>
  <c r="BW36" i="10" s="1"/>
  <c r="BW37" i="10" s="1"/>
  <c r="BW38" i="10" s="1"/>
  <c r="BW39" i="10" s="1"/>
  <c r="BW40" i="10" s="1"/>
  <c r="BW41" i="10" s="1"/>
  <c r="CO34" i="10" l="1"/>
  <c r="CO35" i="10" s="1"/>
</calcChain>
</file>

<file path=xl/sharedStrings.xml><?xml version="1.0" encoding="utf-8"?>
<sst xmlns="http://schemas.openxmlformats.org/spreadsheetml/2006/main" count="1139" uniqueCount="626">
  <si>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</si>
  <si>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</si>
  <si>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</si>
  <si>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</si>
  <si>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</si>
  <si>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</si>
  <si>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</si>
  <si>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</si>
  <si>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</si>
  <si>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</si>
  <si>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</si>
  <si>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</si>
  <si>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</si>
  <si>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</si>
  <si>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</si>
  <si>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</si>
  <si>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</si>
  <si>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</si>
  <si>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</si>
  <si>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</si>
  <si>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</si>
  <si>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</si>
  <si>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</si>
  <si>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</si>
  <si>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</si>
  <si>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</si>
  <si>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</si>
  <si>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</si>
  <si>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</si>
  <si>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</si>
  <si>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</si>
  <si>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</si>
  <si>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</si>
  <si>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</si>
  <si>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</si>
  <si>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</si>
  <si>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</si>
  <si>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</si>
  <si>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</si>
  <si>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</si>
  <si>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</si>
  <si>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</si>
  <si>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</si>
  <si>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</si>
  <si>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</si>
  <si>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</si>
  <si>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</si>
  <si>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</si>
  <si>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</si>
  <si>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</si>
  <si>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</si>
  <si>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</si>
  <si>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</si>
  <si>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</si>
  <si>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</si>
  <si>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</si>
  <si>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</si>
  <si>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</si>
  <si>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</si>
  <si>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</si>
  <si>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</si>
  <si>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</si>
  <si>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</si>
  <si>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</si>
  <si>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</si>
  <si>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</si>
  <si>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</si>
  <si>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</si>
  <si>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</si>
  <si>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</si>
  <si>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</si>
  <si>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</si>
  <si>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</si>
  <si>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</si>
  <si>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</si>
  <si>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</si>
  <si>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</si>
  <si>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</si>
  <si>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</si>
  <si>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</si>
  <si>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</si>
  <si>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</si>
  <si>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</si>
  <si>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</si>
  <si>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</si>
  <si>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</si>
  <si>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</si>
  <si>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</si>
  <si>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</si>
  <si>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</si>
  <si>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</si>
  <si>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</si>
  <si>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</si>
  <si>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</si>
  <si>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</si>
  <si>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</si>
  <si>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</si>
  <si>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瀬戸内町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</si>
  <si>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</si>
  <si>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</si>
  <si>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</si>
  <si>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</si>
  <si>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</si>
  <si>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</si>
  <si>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</si>
  <si>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</si>
  <si>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</si>
  <si>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</si>
  <si>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</si>
  <si>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</si>
  <si>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</si>
  <si>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</si>
  <si>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</si>
  <si>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</si>
  <si>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</si>
  <si>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</si>
  <si>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</si>
  <si>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</si>
  <si>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</si>
  <si>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</si>
  <si>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</si>
  <si>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</si>
  <si>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</si>
  <si>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</si>
  <si>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</si>
  <si>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</si>
  <si>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</si>
  <si>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</si>
  <si>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</si>
  <si>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</si>
  <si>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</si>
  <si>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</si>
  <si>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</si>
  <si>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</si>
  <si>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</si>
  <si>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</si>
  <si>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</si>
  <si>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</si>
  <si>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</si>
  <si>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</si>
  <si>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</si>
  <si>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</si>
  <si>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</si>
  <si>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</si>
  <si>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</si>
  <si>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</si>
  <si>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</si>
  <si>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</si>
  <si>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</si>
  <si>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</si>
  <si>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</si>
  <si>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</si>
  <si>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</si>
  <si>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</si>
  <si>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</si>
  <si>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</si>
  <si>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</si>
  <si>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</si>
  <si>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</si>
  <si>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</si>
  <si>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</si>
  <si>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</si>
  <si>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</si>
  <si>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</si>
  <si>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</si>
  <si>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</si>
  <si>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</si>
  <si>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</si>
  <si>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</si>
  <si>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</si>
  <si>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</si>
  <si>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</si>
  <si>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</si>
  <si>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</si>
  <si>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</si>
  <si>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</si>
  <si>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</si>
  <si>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</si>
  <si>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</si>
  <si>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</si>
  <si>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</si>
  <si>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</si>
  <si>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</si>
  <si>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</si>
  <si>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</si>
  <si>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</si>
  <si>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</si>
  <si>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</si>
  <si>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</si>
  <si>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</si>
  <si>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</si>
  <si>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</si>
  <si>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</si>
  <si>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</si>
  <si>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</si>
  <si>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</si>
  <si>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</si>
  <si>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</si>
  <si>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</si>
  <si>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</si>
  <si>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</si>
  <si>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</si>
  <si>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</si>
  <si>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</si>
  <si>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</si>
  <si>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</si>
  <si>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</si>
  <si>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</si>
  <si>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</si>
  <si>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</si>
  <si>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</si>
  <si>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</si>
  <si>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鹿児島県瀬戸内町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</si>
  <si>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</si>
  <si>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</si>
  <si>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</si>
  <si>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</si>
  <si>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</si>
  <si>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</si>
  <si>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</si>
  <si>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</si>
  <si>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</si>
  <si>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</si>
  <si>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</si>
  <si>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</si>
  <si>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</si>
  <si>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</si>
  <si>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</si>
  <si>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</si>
  <si>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</si>
  <si>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</si>
  <si>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</si>
  <si>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</si>
  <si>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</si>
  <si>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</si>
  <si>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</si>
  <si>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</si>
  <si>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</si>
  <si>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</si>
  <si>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</si>
  <si>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</si>
  <si>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</si>
  <si>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</si>
  <si>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</si>
  <si>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</si>
  <si>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</si>
  <si>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</si>
  <si>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</si>
  <si>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</si>
  <si>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</si>
  <si>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</si>
  <si>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</si>
  <si>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</si>
  <si>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</si>
  <si>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</si>
  <si>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</si>
  <si>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</si>
  <si>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</si>
  <si>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</si>
  <si>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</si>
  <si>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</si>
  <si>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</si>
  <si>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</si>
  <si>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</si>
  <si>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</si>
  <si>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</si>
  <si>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</si>
  <si>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</si>
  <si>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</si>
  <si>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</si>
  <si>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</si>
  <si>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</si>
  <si>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</si>
  <si>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</si>
  <si>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</si>
  <si>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</si>
  <si>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</si>
  <si>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</si>
  <si>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</si>
  <si>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</si>
  <si>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</si>
  <si>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</si>
  <si>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</si>
  <si>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</si>
  <si>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</si>
  <si>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</si>
  <si>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</si>
  <si>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</si>
  <si>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</si>
  <si>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</si>
  <si>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</si>
  <si>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</si>
  <si>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</si>
  <si>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</si>
  <si>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</si>
  <si>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</si>
  <si>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</si>
  <si>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</si>
  <si>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</si>
  <si>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</si>
  <si>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</si>
  <si>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</si>
  <si>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</si>
  <si>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</si>
  <si>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</si>
  <si>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</si>
  <si>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</si>
  <si>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</si>
  <si>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</si>
  <si>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</si>
  <si>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</si>
  <si>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</si>
  <si>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</si>
  <si>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</si>
  <si>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</si>
  <si>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</si>
  <si>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</si>
  <si>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</si>
  <si>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</si>
  <si>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</si>
  <si>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</si>
  <si>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</si>
  <si>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</si>
  <si>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</si>
  <si>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</si>
  <si>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</si>
  <si>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</si>
  <si>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</si>
  <si>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</si>
  <si>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</si>
  <si>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</si>
  <si>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</si>
  <si>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</si>
  <si>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</si>
  <si>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</si>
  <si>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</si>
  <si>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交通</t>
    <phoneticPr fontId="5"/>
  </si>
  <si>
    <t>被保険者数(人)</t>
  </si>
  <si>
    <t>　積立金</t>
    <phoneticPr fontId="5"/>
  </si>
  <si>
    <t>地方債</t>
  </si>
  <si>
    <t>下水道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</si>
  <si>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</si>
  <si>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</si>
  <si>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</si>
  <si>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</si>
  <si>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</si>
  <si>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</si>
  <si>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</si>
  <si>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</si>
  <si>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</si>
  <si>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</si>
  <si>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</si>
  <si>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</si>
  <si>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</si>
  <si>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</si>
  <si>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</si>
  <si>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</si>
  <si>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</si>
  <si>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</si>
  <si>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</si>
  <si>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</si>
  <si>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</si>
  <si>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</si>
  <si>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</si>
  <si>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</si>
  <si>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</si>
  <si>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鹿児島県瀬戸内町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</si>
  <si>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</si>
  <si>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</si>
  <si>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</si>
  <si>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</si>
  <si>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</si>
  <si>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</si>
  <si>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</si>
  <si>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</si>
  <si>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</si>
  <si>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</si>
  <si>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</si>
  <si>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</si>
  <si>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</si>
  <si>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</si>
  <si>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</si>
  <si>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</si>
  <si>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</si>
  <si>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</si>
  <si>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</si>
  <si>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</si>
  <si>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瀬戸内町巡回診療施設特別会計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</si>
  <si>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</si>
  <si>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</si>
  <si>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</si>
  <si>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</si>
  <si>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</si>
  <si>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</si>
  <si>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</si>
  <si>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</si>
  <si>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</si>
  <si>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</si>
  <si>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</si>
  <si>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</si>
  <si>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</si>
  <si>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</si>
  <si>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瀬戸内町国民健康保険（事業勘定）特別会計</t>
    <phoneticPr fontId="5"/>
  </si>
  <si>
    <t>瀬戸内町国民健康保険（直営診療勘定）特別会計</t>
    <phoneticPr fontId="5"/>
  </si>
  <si>
    <t>瀬戸内町介護保険特別会計</t>
    <phoneticPr fontId="5"/>
  </si>
  <si>
    <t>瀬戸内町後期高齢者医療事業特別会計</t>
    <phoneticPr fontId="5"/>
  </si>
  <si>
    <t>瀬戸内町水道事業会計</t>
    <phoneticPr fontId="5"/>
  </si>
  <si>
    <t>法適用企業</t>
    <phoneticPr fontId="5"/>
  </si>
  <si>
    <t>瀬戸内町簡易水道事業特別会計</t>
    <phoneticPr fontId="5"/>
  </si>
  <si>
    <t>-</t>
    <phoneticPr fontId="5"/>
  </si>
  <si>
    <t>法非適用企業</t>
    <phoneticPr fontId="5"/>
  </si>
  <si>
    <t>瀬戸内町船舶交通事業特別会計</t>
    <phoneticPr fontId="5"/>
  </si>
  <si>
    <t>瀬戸内町古仁屋港上屋事業特別会計</t>
    <phoneticPr fontId="5"/>
  </si>
  <si>
    <t>法非適用企業</t>
    <phoneticPr fontId="5"/>
  </si>
  <si>
    <t>瀬戸内町屠畜場事業特別会計</t>
    <phoneticPr fontId="5"/>
  </si>
  <si>
    <t>法非適用企業</t>
    <phoneticPr fontId="5"/>
  </si>
  <si>
    <t>瀬戸内町農業集落排水事業特別会計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</si>
  <si>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</si>
  <si>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</si>
  <si>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</si>
  <si>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</si>
  <si>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</si>
  <si>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</si>
  <si>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</si>
  <si>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</si>
  <si>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</si>
  <si>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</si>
  <si>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</si>
  <si>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</si>
  <si>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</si>
  <si>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</si>
  <si>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</si>
  <si>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</si>
  <si>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</si>
  <si>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</si>
  <si>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</si>
  <si>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</si>
  <si>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</si>
  <si>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</si>
  <si>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</si>
  <si>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</si>
  <si>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</si>
  <si>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</si>
  <si>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</si>
  <si>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</si>
  <si>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</si>
  <si>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</si>
  <si>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</si>
  <si>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</si>
  <si>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</si>
  <si>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</si>
  <si>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</si>
  <si>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</si>
  <si>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</si>
  <si>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</si>
  <si>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</si>
  <si>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</si>
  <si>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</si>
  <si>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</si>
  <si>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</si>
  <si>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</si>
  <si>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</si>
  <si>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</si>
  <si>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</si>
  <si>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</si>
  <si>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</si>
  <si>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</si>
  <si>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</si>
  <si>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</si>
  <si>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</si>
  <si>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</si>
  <si>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</si>
  <si>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</si>
  <si>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</si>
  <si>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</si>
  <si>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瀬戸内町簡易水道事業特別会計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</si>
  <si>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</si>
  <si>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</si>
  <si>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瀬戸内町農業集落排水事業特別会計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</si>
  <si>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</si>
  <si>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瀬戸内町水道事業会計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</si>
  <si>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</si>
  <si>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</si>
  <si>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</si>
  <si>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</si>
  <si>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</si>
  <si>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</si>
  <si>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</si>
  <si>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</si>
  <si>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</si>
  <si>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</si>
  <si>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</si>
  <si>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</si>
  <si>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</si>
  <si>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</si>
  <si>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</si>
  <si>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</si>
  <si>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</si>
  <si>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</si>
  <si>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</si>
  <si>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</si>
  <si>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</si>
  <si>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</si>
  <si>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</si>
  <si>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</si>
  <si>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</si>
  <si>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</si>
  <si>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</si>
  <si>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</si>
  <si>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</si>
  <si>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</si>
  <si>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</si>
  <si>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</si>
  <si>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</si>
  <si>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</si>
  <si>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</si>
  <si>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</si>
  <si>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</si>
  <si>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</si>
  <si>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</si>
  <si>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</si>
  <si>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</si>
  <si>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</si>
  <si>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</si>
  <si>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</si>
  <si>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</si>
  <si>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</si>
  <si>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</si>
  <si>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</si>
  <si>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</si>
  <si>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</si>
  <si>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</si>
  <si>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</si>
  <si>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</si>
  <si>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</si>
  <si>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</si>
  <si>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</si>
  <si>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</si>
  <si>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</si>
  <si>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</si>
  <si>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</si>
  <si>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</si>
  <si>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</si>
  <si>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</si>
  <si>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</si>
  <si>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</si>
  <si>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</si>
  <si>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</si>
  <si>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</si>
  <si>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</si>
  <si>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</si>
  <si>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</si>
  <si>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</si>
  <si>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</si>
  <si>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</si>
  <si>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</si>
  <si>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</si>
  <si>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</si>
  <si>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</si>
  <si>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</si>
  <si>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</si>
  <si>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</si>
  <si>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</si>
  <si>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</si>
  <si>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</si>
  <si>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</si>
  <si>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0.90</t>
  </si>
  <si>
    <t>一般会計</t>
  </si>
  <si>
    <t>瀬戸内町水道事業会計</t>
  </si>
  <si>
    <t>瀬戸内町介護保険特別会計</t>
  </si>
  <si>
    <t>瀬戸内町国民健康保険（事業勘定）特別会計</t>
  </si>
  <si>
    <t>瀬戸内町船舶交通事業特別会計</t>
  </si>
  <si>
    <t>瀬戸内町後期高齢者医療事業特別会計</t>
  </si>
  <si>
    <t>瀬戸内町国民健康保険（直営診療勘定）特別会計</t>
  </si>
  <si>
    <t>瀬戸内町巡回診療施設特別会計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</si>
  <si>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</si>
  <si>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</si>
  <si>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</si>
  <si>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</si>
  <si>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</si>
  <si>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</si>
  <si>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</si>
  <si>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</si>
  <si>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</si>
  <si>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</si>
  <si>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</si>
  <si>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t>
    <phoneticPr fontId="2"/>
  </si>
  <si>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</si>
  <si>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</si>
  <si>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</si>
  <si>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大島地区衛生組合</t>
    <rPh sb="0" eb="2">
      <t>オオシマ</t>
    </rPh>
    <rPh sb="2" eb="4">
      <t>チク</t>
    </rPh>
    <rPh sb="4" eb="6">
      <t>エイセイ</t>
    </rPh>
    <rPh sb="6" eb="8">
      <t>クミアイ</t>
    </rPh>
    <phoneticPr fontId="2"/>
  </si>
  <si>
    <t>大島地区消防組合</t>
    <rPh sb="0" eb="2">
      <t>オオシマ</t>
    </rPh>
    <rPh sb="2" eb="4">
      <t>チク</t>
    </rPh>
    <rPh sb="4" eb="6">
      <t>ショウボウ</t>
    </rPh>
    <rPh sb="6" eb="8">
      <t>クミアイ</t>
    </rPh>
    <phoneticPr fontId="2"/>
  </si>
  <si>
    <t>奄美群島広域事務組合</t>
    <rPh sb="0" eb="2">
      <t>アマミ</t>
    </rPh>
    <rPh sb="2" eb="4">
      <t>グントウ</t>
    </rPh>
    <rPh sb="4" eb="6">
      <t>コウイキ</t>
    </rPh>
    <rPh sb="6" eb="8">
      <t>ジム</t>
    </rPh>
    <rPh sb="8" eb="10">
      <t>クミアイ</t>
    </rPh>
    <phoneticPr fontId="2"/>
  </si>
  <si>
    <t>奄美大島地区介護保険一部事務組合</t>
    <rPh sb="0" eb="2">
      <t>アマミ</t>
    </rPh>
    <rPh sb="2" eb="4">
      <t>オオシマ</t>
    </rPh>
    <rPh sb="4" eb="6">
      <t>チク</t>
    </rPh>
    <rPh sb="6" eb="8">
      <t>カイゴ</t>
    </rPh>
    <rPh sb="8" eb="10">
      <t>ホケン</t>
    </rPh>
    <rPh sb="10" eb="12">
      <t>イチブ</t>
    </rPh>
    <rPh sb="12" eb="14">
      <t>ジム</t>
    </rPh>
    <rPh sb="14" eb="16">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</si>
  <si>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</si>
  <si>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</si>
  <si>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</si>
  <si>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t>
    <phoneticPr fontId="2"/>
  </si>
  <si>
    <t>○</t>
    <phoneticPr fontId="2"/>
  </si>
  <si>
    <t>○</t>
    <phoneticPr fontId="2"/>
  </si>
  <si>
    <t>奄美海運</t>
    <rPh sb="0" eb="2">
      <t>アマミ</t>
    </rPh>
    <rPh sb="2" eb="4">
      <t>カイウン</t>
    </rPh>
    <phoneticPr fontId="2"/>
  </si>
  <si>
    <t>加計呂麻バス</t>
    <rPh sb="0" eb="4">
      <t>カケロマ</t>
    </rPh>
    <phoneticPr fontId="2"/>
  </si>
  <si>
    <t>－</t>
    <phoneticPr fontId="2"/>
  </si>
  <si>
    <t>－</t>
    <phoneticPr fontId="2"/>
  </si>
  <si>
    <t>－</t>
    <phoneticPr fontId="2"/>
  </si>
  <si>
    <t>－</t>
    <phoneticPr fontId="2"/>
  </si>
  <si>
    <t>公共施設維持管理基金</t>
    <rPh sb="0" eb="2">
      <t>コウキョウ</t>
    </rPh>
    <rPh sb="2" eb="4">
      <t>シセツ</t>
    </rPh>
    <rPh sb="4" eb="6">
      <t>イジ</t>
    </rPh>
    <rPh sb="6" eb="8">
      <t>カンリ</t>
    </rPh>
    <rPh sb="8" eb="10">
      <t>キキン</t>
    </rPh>
    <phoneticPr fontId="5"/>
  </si>
  <si>
    <t>ふるさと応援基金</t>
    <rPh sb="4" eb="6">
      <t>オウエン</t>
    </rPh>
    <rPh sb="6" eb="8">
      <t>キキン</t>
    </rPh>
    <phoneticPr fontId="5"/>
  </si>
  <si>
    <t>水・土保全基金</t>
    <rPh sb="0" eb="1">
      <t>ミズ</t>
    </rPh>
    <rPh sb="2" eb="3">
      <t>ツチ</t>
    </rPh>
    <rPh sb="3" eb="5">
      <t>ホゼン</t>
    </rPh>
    <rPh sb="5" eb="7">
      <t>キキン</t>
    </rPh>
    <phoneticPr fontId="5"/>
  </si>
  <si>
    <t>災害対策準備基金</t>
    <rPh sb="0" eb="2">
      <t>サイガイ</t>
    </rPh>
    <rPh sb="2" eb="4">
      <t>タイサク</t>
    </rPh>
    <rPh sb="4" eb="6">
      <t>ジュンビ</t>
    </rPh>
    <rPh sb="6" eb="8">
      <t>キキン</t>
    </rPh>
    <phoneticPr fontId="5"/>
  </si>
  <si>
    <t>地域振興基金</t>
    <rPh sb="0" eb="2">
      <t>チイキ</t>
    </rPh>
    <rPh sb="2" eb="4">
      <t>シンコウ</t>
    </rPh>
    <rPh sb="4" eb="6">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</si>
  <si>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</si>
  <si>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</si>
  <si>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</si>
  <si>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有形固定資産減価償却率は類似団体平均値を下回っているが上昇傾向にある。また、基金等の積立てにより、充当可能財源が将来負担額を上回り、将来負担比率は該当しなくなった。
今後も地方債残高と発行のバランスを見ながら公共施設等総合管理計画に基づき、施設の老朽化対策に取り組む。</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</si>
  <si>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</si>
  <si>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</si>
  <si>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</si>
  <si>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</si>
  <si>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</si>
  <si>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</si>
  <si>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実質公債費比率は改善し、類似団体平均値と同値となった。また、将来負担比率は、基金等の積立てにより、充当可能財源が将来負担額を上回り、Ｒ02年度から該当しなくなった。
今後も大型事業が計画されている中で事業の平準化により起債発行額を調整し、実質公債費比率の改善に努める。</t>
    <phoneticPr fontId="5"/>
  </si>
  <si>
    <t>実質公債費比率</t>
    <phoneticPr fontId="5"/>
  </si>
  <si>
    <t>類似団体内平均値</t>
    <phoneticPr fontId="5"/>
  </si>
  <si>
    <t>将来負担比率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</si>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</sst>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40"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00000000-0005-0000-0000-00000E000000}"/>
    <cellStyle name="標準_【レイアウト】（県）資料３（Ｐ２）　歳出比較分析表" xfId="16" xr:uid="{00000000-0005-0000-0000-00000F000000}"/>
    <cellStyle name="標準_【レイアウト】（市）資料３（Ｐ２）　歳出比較分析表" xfId="17" xr:uid="{00000000-0005-0000-0000-000010000000}"/>
    <cellStyle name="標準_APAHO251300" xfId="18" xr:uid="{00000000-0005-0000-0000-000011000000}"/>
    <cellStyle name="標準_APAHO252300" xfId="19" xr:uid="{00000000-0005-0000-0000-000012000000}"/>
    <cellStyle name="標準_Book1" xfId="13" xr:uid="{00000000-0005-0000-0000-000013000000}"/>
    <cellStyle name="標準_O-JJ0722-001-3_決算状況カード(各会計・関係団体)_O-JJ1016-001-3_財政状況資料集(決算状況カード(各会計・関係団体))(Rev2)2" xfId="14" xr:uid="{00000000-0005-0000-0000-000014000000}"/>
    <cellStyle name="標準_O-JJ0722-001-8_連結実質赤字比率に係る赤字・黒字の構成分析" xfId="2" xr:uid="{00000000-0005-0000-0000-00001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EC19-4E05-AC84-5796CE51BDC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244280</c:v>
                </c:pt>
                <c:pt idx="1">
                  <c:v>290553</c:v>
                </c:pt>
                <c:pt idx="2">
                  <c:v>278233</c:v>
                </c:pt>
                <c:pt idx="3">
                  <c:v>259237</c:v>
                </c:pt>
                <c:pt idx="4">
                  <c:v>350446</c:v>
                </c:pt>
              </c:numCache>
            </c:numRef>
          </c:val>
          <c:smooth val="0"/>
          <c:extLst>
            <c:ext xmlns:c16="http://schemas.microsoft.com/office/drawing/2014/chart" uri="{C3380CC4-5D6E-409C-BE32-E72D297353CC}">
              <c16:uniqueId val="{00000001-EC19-4E05-AC84-5796CE51BDC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8.9600000000000009</c:v>
                </c:pt>
                <c:pt idx="1">
                  <c:v>8.59</c:v>
                </c:pt>
                <c:pt idx="2">
                  <c:v>8.58</c:v>
                </c:pt>
                <c:pt idx="3">
                  <c:v>9.4600000000000009</c:v>
                </c:pt>
                <c:pt idx="4">
                  <c:v>12.63</c:v>
                </c:pt>
              </c:numCache>
            </c:numRef>
          </c:val>
          <c:extLst>
            <c:ext xmlns:c16="http://schemas.microsoft.com/office/drawing/2014/chart" uri="{C3380CC4-5D6E-409C-BE32-E72D297353CC}">
              <c16:uniqueId val="{00000000-9FFB-4762-9553-F97E345E6F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26.44</c:v>
                </c:pt>
                <c:pt idx="1">
                  <c:v>29.12</c:v>
                </c:pt>
                <c:pt idx="2">
                  <c:v>28.82</c:v>
                </c:pt>
                <c:pt idx="3">
                  <c:v>28.05</c:v>
                </c:pt>
                <c:pt idx="4">
                  <c:v>30.61</c:v>
                </c:pt>
              </c:numCache>
            </c:numRef>
          </c:val>
          <c:extLst>
            <c:ext xmlns:c16="http://schemas.microsoft.com/office/drawing/2014/chart" uri="{C3380CC4-5D6E-409C-BE32-E72D297353CC}">
              <c16:uniqueId val="{00000001-9FFB-4762-9553-F97E345E6F3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-0.9</c:v>
                </c:pt>
                <c:pt idx="1">
                  <c:v>2.0099999999999998</c:v>
                </c:pt>
                <c:pt idx="2">
                  <c:v>0.14000000000000001</c:v>
                </c:pt>
                <c:pt idx="3">
                  <c:v>1.1100000000000001</c:v>
                </c:pt>
                <c:pt idx="4">
                  <c:v>8.2100000000000009</c:v>
                </c:pt>
              </c:numCache>
            </c:numRef>
          </c:val>
          <c:smooth val="0"/>
          <c:extLst>
            <c:ext xmlns:c16="http://schemas.microsoft.com/office/drawing/2014/chart" uri="{C3380CC4-5D6E-409C-BE32-E72D297353CC}">
              <c16:uniqueId val="{00000002-9FFB-4762-9553-F97E345E6F3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013-40AB-9503-815612556D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013-40AB-9503-815612556DA9}"/>
            </c:ext>
          </c:extLst>
        </c:ser>
        <c:ser>
          <c:idx val="2"/>
          <c:order val="2"/>
          <c:tx>
            <c:strRef>
              <c:f>データシート!$A$29</c:f>
              <c:strCache>
                <c:ptCount val="1"/>
                <c:pt idx="0">
                  <c:v>瀬戸内町巡回診療施設特別会計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013-40AB-9503-815612556DA9}"/>
            </c:ext>
          </c:extLst>
        </c:ser>
        <c:ser>
          <c:idx val="3"/>
          <c:order val="3"/>
          <c:tx>
            <c:strRef>
              <c:f>データシート!$A$30</c:f>
              <c:strCache>
                <c:ptCount val="1"/>
                <c:pt idx="0">
                  <c:v>瀬戸内町国民健康保険（直営診療勘定）特別会計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0.01</c:v>
                </c:pt>
                <c:pt idx="8">
                  <c:v>#N/A</c:v>
                </c:pt>
                <c:pt idx="9">
                  <c:v>0.02</c:v>
                </c:pt>
              </c:numCache>
            </c:numRef>
          </c:val>
          <c:extLst>
            <c:ext xmlns:c16="http://schemas.microsoft.com/office/drawing/2014/chart" uri="{C3380CC4-5D6E-409C-BE32-E72D297353CC}">
              <c16:uniqueId val="{00000003-C013-40AB-9503-815612556DA9}"/>
            </c:ext>
          </c:extLst>
        </c:ser>
        <c:ser>
          <c:idx val="4"/>
          <c:order val="4"/>
          <c:tx>
            <c:strRef>
              <c:f>データシート!$A$31</c:f>
              <c:strCache>
                <c:ptCount val="1"/>
                <c:pt idx="0">
                  <c:v>瀬戸内町後期高齢者医療事業特別会計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0.02</c:v>
                </c:pt>
                <c:pt idx="4">
                  <c:v>#N/A</c:v>
                </c:pt>
                <c:pt idx="5">
                  <c:v>0.03</c:v>
                </c:pt>
                <c:pt idx="6">
                  <c:v>#N/A</c:v>
                </c:pt>
                <c:pt idx="7">
                  <c:v>0.02</c:v>
                </c:pt>
                <c:pt idx="8">
                  <c:v>#N/A</c:v>
                </c:pt>
                <c:pt idx="9">
                  <c:v>0.02</c:v>
                </c:pt>
              </c:numCache>
            </c:numRef>
          </c:val>
          <c:extLst>
            <c:ext xmlns:c16="http://schemas.microsoft.com/office/drawing/2014/chart" uri="{C3380CC4-5D6E-409C-BE32-E72D297353CC}">
              <c16:uniqueId val="{00000004-C013-40AB-9503-815612556DA9}"/>
            </c:ext>
          </c:extLst>
        </c:ser>
        <c:ser>
          <c:idx val="5"/>
          <c:order val="5"/>
          <c:tx>
            <c:strRef>
              <c:f>データシート!$A$32</c:f>
              <c:strCache>
                <c:ptCount val="1"/>
                <c:pt idx="0">
                  <c:v>瀬戸内町船舶交通事業特別会計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0.48</c:v>
                </c:pt>
                <c:pt idx="2">
                  <c:v>#N/A</c:v>
                </c:pt>
                <c:pt idx="3">
                  <c:v>0.39</c:v>
                </c:pt>
                <c:pt idx="4">
                  <c:v>#N/A</c:v>
                </c:pt>
                <c:pt idx="5">
                  <c:v>0.49</c:v>
                </c:pt>
                <c:pt idx="6">
                  <c:v>#N/A</c:v>
                </c:pt>
                <c:pt idx="7">
                  <c:v>0</c:v>
                </c:pt>
                <c:pt idx="8">
                  <c:v>#N/A</c:v>
                </c:pt>
                <c:pt idx="9">
                  <c:v>0.03</c:v>
                </c:pt>
              </c:numCache>
            </c:numRef>
          </c:val>
          <c:extLst>
            <c:ext xmlns:c16="http://schemas.microsoft.com/office/drawing/2014/chart" uri="{C3380CC4-5D6E-409C-BE32-E72D297353CC}">
              <c16:uniqueId val="{00000005-C013-40AB-9503-815612556DA9}"/>
            </c:ext>
          </c:extLst>
        </c:ser>
        <c:ser>
          <c:idx val="6"/>
          <c:order val="6"/>
          <c:tx>
            <c:strRef>
              <c:f>データシート!$A$33</c:f>
              <c:strCache>
                <c:ptCount val="1"/>
                <c:pt idx="0">
                  <c:v>瀬戸内町国民健康保険（事業勘定）特別会計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0.17</c:v>
                </c:pt>
                <c:pt idx="2">
                  <c:v>#N/A</c:v>
                </c:pt>
                <c:pt idx="3">
                  <c:v>7.0000000000000007E-2</c:v>
                </c:pt>
                <c:pt idx="4">
                  <c:v>#N/A</c:v>
                </c:pt>
                <c:pt idx="5">
                  <c:v>0.14000000000000001</c:v>
                </c:pt>
                <c:pt idx="6">
                  <c:v>#N/A</c:v>
                </c:pt>
                <c:pt idx="7">
                  <c:v>0.62</c:v>
                </c:pt>
                <c:pt idx="8">
                  <c:v>#N/A</c:v>
                </c:pt>
                <c:pt idx="9">
                  <c:v>0.4</c:v>
                </c:pt>
              </c:numCache>
            </c:numRef>
          </c:val>
          <c:extLst>
            <c:ext xmlns:c16="http://schemas.microsoft.com/office/drawing/2014/chart" uri="{C3380CC4-5D6E-409C-BE32-E72D297353CC}">
              <c16:uniqueId val="{00000006-C013-40AB-9503-815612556DA9}"/>
            </c:ext>
          </c:extLst>
        </c:ser>
        <c:ser>
          <c:idx val="7"/>
          <c:order val="7"/>
          <c:tx>
            <c:strRef>
              <c:f>データシート!$A$34</c:f>
              <c:strCache>
                <c:ptCount val="1"/>
                <c:pt idx="0">
                  <c:v>瀬戸内町介護保険特別会計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1.18</c:v>
                </c:pt>
                <c:pt idx="2">
                  <c:v>#N/A</c:v>
                </c:pt>
                <c:pt idx="3">
                  <c:v>1.56</c:v>
                </c:pt>
                <c:pt idx="4">
                  <c:v>#N/A</c:v>
                </c:pt>
                <c:pt idx="5">
                  <c:v>1.34</c:v>
                </c:pt>
                <c:pt idx="6">
                  <c:v>#N/A</c:v>
                </c:pt>
                <c:pt idx="7">
                  <c:v>0.96</c:v>
                </c:pt>
                <c:pt idx="8">
                  <c:v>#N/A</c:v>
                </c:pt>
                <c:pt idx="9">
                  <c:v>1.0900000000000001</c:v>
                </c:pt>
              </c:numCache>
            </c:numRef>
          </c:val>
          <c:extLst>
            <c:ext xmlns:c16="http://schemas.microsoft.com/office/drawing/2014/chart" uri="{C3380CC4-5D6E-409C-BE32-E72D297353CC}">
              <c16:uniqueId val="{00000007-C013-40AB-9503-815612556DA9}"/>
            </c:ext>
          </c:extLst>
        </c:ser>
        <c:ser>
          <c:idx val="8"/>
          <c:order val="8"/>
          <c:tx>
            <c:strRef>
              <c:f>データシート!$A$35</c:f>
              <c:strCache>
                <c:ptCount val="1"/>
                <c:pt idx="0">
                  <c:v>瀬戸内町水道事業会計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5.49</c:v>
                </c:pt>
                <c:pt idx="2">
                  <c:v>#N/A</c:v>
                </c:pt>
                <c:pt idx="3">
                  <c:v>0</c:v>
                </c:pt>
                <c:pt idx="4">
                  <c:v>#N/A</c:v>
                </c:pt>
                <c:pt idx="5">
                  <c:v>6.29</c:v>
                </c:pt>
                <c:pt idx="6">
                  <c:v>#N/A</c:v>
                </c:pt>
                <c:pt idx="7">
                  <c:v>6.83</c:v>
                </c:pt>
                <c:pt idx="8">
                  <c:v>#N/A</c:v>
                </c:pt>
                <c:pt idx="9">
                  <c:v>6.62</c:v>
                </c:pt>
              </c:numCache>
            </c:numRef>
          </c:val>
          <c:extLst>
            <c:ext xmlns:c16="http://schemas.microsoft.com/office/drawing/2014/chart" uri="{C3380CC4-5D6E-409C-BE32-E72D297353CC}">
              <c16:uniqueId val="{00000008-C013-40AB-9503-815612556DA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8.9499999999999993</c:v>
                </c:pt>
                <c:pt idx="2">
                  <c:v>#N/A</c:v>
                </c:pt>
                <c:pt idx="3">
                  <c:v>8.58</c:v>
                </c:pt>
                <c:pt idx="4">
                  <c:v>#N/A</c:v>
                </c:pt>
                <c:pt idx="5">
                  <c:v>8.57</c:v>
                </c:pt>
                <c:pt idx="6">
                  <c:v>#N/A</c:v>
                </c:pt>
                <c:pt idx="7">
                  <c:v>9.4499999999999993</c:v>
                </c:pt>
                <c:pt idx="8">
                  <c:v>#N/A</c:v>
                </c:pt>
                <c:pt idx="9">
                  <c:v>12.62</c:v>
                </c:pt>
              </c:numCache>
            </c:numRef>
          </c:val>
          <c:extLst>
            <c:ext xmlns:c16="http://schemas.microsoft.com/office/drawing/2014/chart" uri="{C3380CC4-5D6E-409C-BE32-E72D297353CC}">
              <c16:uniqueId val="{00000009-C013-40AB-9503-815612556DA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1130</c:v>
                </c:pt>
                <c:pt idx="5">
                  <c:v>1125</c:v>
                </c:pt>
                <c:pt idx="8">
                  <c:v>1151</c:v>
                </c:pt>
                <c:pt idx="11">
                  <c:v>1111</c:v>
                </c:pt>
                <c:pt idx="14">
                  <c:v>1125</c:v>
                </c:pt>
              </c:numCache>
            </c:numRef>
          </c:val>
          <c:extLst>
            <c:ext xmlns:c16="http://schemas.microsoft.com/office/drawing/2014/chart" uri="{C3380CC4-5D6E-409C-BE32-E72D297353CC}">
              <c16:uniqueId val="{00000000-75B3-49A1-88C7-E563B13CA6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5B3-49A1-88C7-E563B13CA6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5B3-49A1-88C7-E563B13CA6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B3-49A1-88C7-E563B13CA6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70</c:v>
                </c:pt>
                <c:pt idx="3">
                  <c:v>50</c:v>
                </c:pt>
                <c:pt idx="6">
                  <c:v>51</c:v>
                </c:pt>
                <c:pt idx="9">
                  <c:v>52</c:v>
                </c:pt>
                <c:pt idx="12">
                  <c:v>49</c:v>
                </c:pt>
              </c:numCache>
            </c:numRef>
          </c:val>
          <c:extLst>
            <c:ext xmlns:c16="http://schemas.microsoft.com/office/drawing/2014/chart" uri="{C3380CC4-5D6E-409C-BE32-E72D297353CC}">
              <c16:uniqueId val="{00000004-75B3-49A1-88C7-E563B13CA6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B3-49A1-88C7-E563B13CA6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B3-49A1-88C7-E563B13CA6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1477</c:v>
                </c:pt>
                <c:pt idx="3">
                  <c:v>1467</c:v>
                </c:pt>
                <c:pt idx="6">
                  <c:v>1443</c:v>
                </c:pt>
                <c:pt idx="9">
                  <c:v>1416</c:v>
                </c:pt>
                <c:pt idx="12">
                  <c:v>1456</c:v>
                </c:pt>
              </c:numCache>
            </c:numRef>
          </c:val>
          <c:extLst>
            <c:ext xmlns:c16="http://schemas.microsoft.com/office/drawing/2014/chart" uri="{C3380CC4-5D6E-409C-BE32-E72D297353CC}">
              <c16:uniqueId val="{00000007-75B3-49A1-88C7-E563B13CA67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417</c:v>
                </c:pt>
                <c:pt idx="2">
                  <c:v>#N/A</c:v>
                </c:pt>
                <c:pt idx="3">
                  <c:v>#N/A</c:v>
                </c:pt>
                <c:pt idx="4">
                  <c:v>392</c:v>
                </c:pt>
                <c:pt idx="5">
                  <c:v>#N/A</c:v>
                </c:pt>
                <c:pt idx="6">
                  <c:v>#N/A</c:v>
                </c:pt>
                <c:pt idx="7">
                  <c:v>343</c:v>
                </c:pt>
                <c:pt idx="8">
                  <c:v>#N/A</c:v>
                </c:pt>
                <c:pt idx="9">
                  <c:v>#N/A</c:v>
                </c:pt>
                <c:pt idx="10">
                  <c:v>357</c:v>
                </c:pt>
                <c:pt idx="11">
                  <c:v>#N/A</c:v>
                </c:pt>
                <c:pt idx="12">
                  <c:v>#N/A</c:v>
                </c:pt>
                <c:pt idx="13">
                  <c:v>380</c:v>
                </c:pt>
                <c:pt idx="14">
                  <c:v>#N/A</c:v>
                </c:pt>
              </c:numCache>
            </c:numRef>
          </c:val>
          <c:smooth val="0"/>
          <c:extLst>
            <c:ext xmlns:c16="http://schemas.microsoft.com/office/drawing/2014/chart" uri="{C3380CC4-5D6E-409C-BE32-E72D297353CC}">
              <c16:uniqueId val="{00000008-75B3-49A1-88C7-E563B13CA67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8045</c:v>
                </c:pt>
                <c:pt idx="5">
                  <c:v>7923</c:v>
                </c:pt>
                <c:pt idx="8">
                  <c:v>7740</c:v>
                </c:pt>
                <c:pt idx="11">
                  <c:v>7397</c:v>
                </c:pt>
                <c:pt idx="14">
                  <c:v>7643</c:v>
                </c:pt>
              </c:numCache>
            </c:numRef>
          </c:val>
          <c:extLst>
            <c:ext xmlns:c16="http://schemas.microsoft.com/office/drawing/2014/chart" uri="{C3380CC4-5D6E-409C-BE32-E72D297353CC}">
              <c16:uniqueId val="{00000000-E471-450D-9A6A-8F42AB68B7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439</c:v>
                </c:pt>
                <c:pt idx="5">
                  <c:v>390</c:v>
                </c:pt>
                <c:pt idx="8">
                  <c:v>341</c:v>
                </c:pt>
                <c:pt idx="11">
                  <c:v>294</c:v>
                </c:pt>
                <c:pt idx="14">
                  <c:v>249</c:v>
                </c:pt>
              </c:numCache>
            </c:numRef>
          </c:val>
          <c:extLst>
            <c:ext xmlns:c16="http://schemas.microsoft.com/office/drawing/2014/chart" uri="{C3380CC4-5D6E-409C-BE32-E72D297353CC}">
              <c16:uniqueId val="{00000001-E471-450D-9A6A-8F42AB68B7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2041</c:v>
                </c:pt>
                <c:pt idx="5">
                  <c:v>2212</c:v>
                </c:pt>
                <c:pt idx="8">
                  <c:v>2238</c:v>
                </c:pt>
                <c:pt idx="11">
                  <c:v>2469</c:v>
                </c:pt>
                <c:pt idx="14">
                  <c:v>3270</c:v>
                </c:pt>
              </c:numCache>
            </c:numRef>
          </c:val>
          <c:extLst>
            <c:ext xmlns:c16="http://schemas.microsoft.com/office/drawing/2014/chart" uri="{C3380CC4-5D6E-409C-BE32-E72D297353CC}">
              <c16:uniqueId val="{00000002-E471-450D-9A6A-8F42AB68B7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71-450D-9A6A-8F42AB68B7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71-450D-9A6A-8F42AB68B7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161</c:v>
                </c:pt>
                <c:pt idx="3">
                  <c:v>156</c:v>
                </c:pt>
                <c:pt idx="6">
                  <c:v>164</c:v>
                </c:pt>
                <c:pt idx="9">
                  <c:v>181</c:v>
                </c:pt>
                <c:pt idx="12">
                  <c:v>242</c:v>
                </c:pt>
              </c:numCache>
            </c:numRef>
          </c:val>
          <c:extLst>
            <c:ext xmlns:c16="http://schemas.microsoft.com/office/drawing/2014/chart" uri="{C3380CC4-5D6E-409C-BE32-E72D297353CC}">
              <c16:uniqueId val="{00000005-E471-450D-9A6A-8F42AB68B7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950</c:v>
                </c:pt>
                <c:pt idx="3">
                  <c:v>962</c:v>
                </c:pt>
                <c:pt idx="6">
                  <c:v>817</c:v>
                </c:pt>
                <c:pt idx="9">
                  <c:v>721</c:v>
                </c:pt>
                <c:pt idx="12">
                  <c:v>616</c:v>
                </c:pt>
              </c:numCache>
            </c:numRef>
          </c:val>
          <c:extLst>
            <c:ext xmlns:c16="http://schemas.microsoft.com/office/drawing/2014/chart" uri="{C3380CC4-5D6E-409C-BE32-E72D297353CC}">
              <c16:uniqueId val="{00000006-E471-450D-9A6A-8F42AB68B7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471-450D-9A6A-8F42AB68B7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968</c:v>
                </c:pt>
                <c:pt idx="3">
                  <c:v>931</c:v>
                </c:pt>
                <c:pt idx="6">
                  <c:v>983</c:v>
                </c:pt>
                <c:pt idx="9">
                  <c:v>489</c:v>
                </c:pt>
                <c:pt idx="12">
                  <c:v>376</c:v>
                </c:pt>
              </c:numCache>
            </c:numRef>
          </c:val>
          <c:extLst>
            <c:ext xmlns:c16="http://schemas.microsoft.com/office/drawing/2014/chart" uri="{C3380CC4-5D6E-409C-BE32-E72D297353CC}">
              <c16:uniqueId val="{00000008-E471-450D-9A6A-8F42AB68B7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9-E471-450D-9A6A-8F42AB68B7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9438</c:v>
                </c:pt>
                <c:pt idx="3">
                  <c:v>9213</c:v>
                </c:pt>
                <c:pt idx="6">
                  <c:v>8908</c:v>
                </c:pt>
                <c:pt idx="9">
                  <c:v>8438</c:v>
                </c:pt>
                <c:pt idx="12">
                  <c:v>8728</c:v>
                </c:pt>
              </c:numCache>
            </c:numRef>
          </c:val>
          <c:extLst>
            <c:ext xmlns:c16="http://schemas.microsoft.com/office/drawing/2014/chart" uri="{C3380CC4-5D6E-409C-BE32-E72D297353CC}">
              <c16:uniqueId val="{0000000A-E471-450D-9A6A-8F42AB68B74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993</c:v>
                </c:pt>
                <c:pt idx="2">
                  <c:v>#N/A</c:v>
                </c:pt>
                <c:pt idx="3">
                  <c:v>#N/A</c:v>
                </c:pt>
                <c:pt idx="4">
                  <c:v>738</c:v>
                </c:pt>
                <c:pt idx="5">
                  <c:v>#N/A</c:v>
                </c:pt>
                <c:pt idx="6">
                  <c:v>#N/A</c:v>
                </c:pt>
                <c:pt idx="7">
                  <c:v>554</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471-450D-9A6A-8F42AB68B74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1500</c:v>
                </c:pt>
                <c:pt idx="1">
                  <c:v>1500</c:v>
                </c:pt>
                <c:pt idx="2">
                  <c:v>1753</c:v>
                </c:pt>
              </c:numCache>
            </c:numRef>
          </c:val>
          <c:extLst>
            <c:ext xmlns:c16="http://schemas.microsoft.com/office/drawing/2014/chart" uri="{C3380CC4-5D6E-409C-BE32-E72D297353CC}">
              <c16:uniqueId val="{00000000-7606-4BCF-9036-67620801A33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169</c:v>
                </c:pt>
                <c:pt idx="1">
                  <c:v>169</c:v>
                </c:pt>
                <c:pt idx="2">
                  <c:v>216</c:v>
                </c:pt>
              </c:numCache>
            </c:numRef>
          </c:val>
          <c:extLst>
            <c:ext xmlns:c16="http://schemas.microsoft.com/office/drawing/2014/chart" uri="{C3380CC4-5D6E-409C-BE32-E72D297353CC}">
              <c16:uniqueId val="{00000001-7606-4BCF-9036-67620801A33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369</c:v>
                </c:pt>
                <c:pt idx="1">
                  <c:v>553</c:v>
                </c:pt>
                <c:pt idx="2">
                  <c:v>987</c:v>
                </c:pt>
              </c:numCache>
            </c:numRef>
          </c:val>
          <c:extLst>
            <c:ext xmlns:c16="http://schemas.microsoft.com/office/drawing/2014/chart" uri="{C3380CC4-5D6E-409C-BE32-E72D297353CC}">
              <c16:uniqueId val="{00000002-7606-4BCF-9036-67620801A33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{31330749-79A1-40B4-AED9-E3E823C133D5}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E0F-4F62-BEE9-D0899B2130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{72BE564F-2518-4E9C-8096-100E2BE346D8}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0F-4F62-BEE9-D0899B2130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{6EEF702F-E86E-4306-B550-B47641E5CA81}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0F-4F62-BEE9-D0899B2130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{292C8A9A-53B1-4459-83DB-339807D29B27}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0F-4F62-BEE9-D0899B2130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{BBBEEC69-CA8B-4B9F-B33D-67B391B4049E}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0F-4F62-BEE9-D0899B21305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{80CADA75-B706-4CD8-B04C-3ABE9A6EF8F1}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E0F-4F62-BEE9-D0899B21305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{EF6B39CD-BF05-4542-B673-5322DFF29F80}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E0F-4F62-BEE9-D0899B21305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{3D2D8EB5-8B7D-4646-82AF-B58050D2C3EE}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E0F-4F62-BEE9-D0899B21305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{4055C760-2D58-49C1-8670-DD8587617672}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E0F-4F62-BEE9-D0899B2130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57.2</c:v>
                </c:pt>
                <c:pt idx="8">
                  <c:v>58.6</c:v>
                </c:pt>
                <c:pt idx="16">
                  <c:v>59.5</c:v>
                </c:pt>
                <c:pt idx="24">
                  <c:v>61.1</c:v>
                </c:pt>
                <c:pt idx="32">
                  <c:v>61.4</c:v>
                </c:pt>
              </c:numCache>
            </c:numRef>
          </c:xVal>
          <c:yVal>
            <c:numRef>
              <c:f>公会計指標分析・財政指標組合せ分析表!$BP$51:$DC$51</c:f>
              <c:numCache>
                <c:formatCode>#,##0.0;"▲ "#,##0.0</c:formatCode>
                <c:ptCount val="40"/>
                <c:pt idx="0">
                  <c:v>24.1</c:v>
                </c:pt>
                <c:pt idx="8">
                  <c:v>18.100000000000001</c:v>
                </c:pt>
                <c:pt idx="16">
                  <c:v>13.4</c:v>
                </c:pt>
              </c:numCache>
            </c:numRef>
          </c:yVal>
          <c:smooth val="0"/>
          <c:extLst>
            <c:ext xmlns:c16="http://schemas.microsoft.com/office/drawing/2014/chart" uri="{C3380CC4-5D6E-409C-BE32-E72D297353CC}">
              <c16:uniqueId val="{00000009-6E0F-4F62-BEE9-D0899B21305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{46DFF86F-D1D6-432C-A2AF-819762FABFDE}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E0F-4F62-BEE9-D0899B21305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{4FC960AA-245E-4712-9F03-FD65FFAF4A2D}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0F-4F62-BEE9-D0899B2130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{8E328BC5-5051-4597-9C3C-CCCB6C591322}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0F-4F62-BEE9-D0899B2130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{AED287F6-DF06-4B63-8D91-CD857FC119C5}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0F-4F62-BEE9-D0899B2130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{DCFB2484-FE5F-4C81-AF5C-BB05CE6C28DD}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0F-4F62-BEE9-D0899B21305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{DF01986C-6CE7-4757-8708-D117D81F2533}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E0F-4F62-BEE9-D0899B21305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{A5A4F3B3-8212-4F53-BEF1-2F0E7FA07509}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E0F-4F62-BEE9-D0899B21305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{6646A68D-C92E-4DE8-977D-6BEB089108D3}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E0F-4F62-BEE9-D0899B21305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{19DCCE36-1656-47C8-A473-8A01ED6FE530}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E0F-4F62-BEE9-D0899B2130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6E0F-4F62-BEE9-D0899B213054}"/>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{04333698-15D5-44B3-9AD5-03ED31E562CC}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2D8-41B7-BF47-158179C51D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{27F6EA13-DA8B-4F2E-BB59-D491FC8277A7}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D8-41B7-BF47-158179C51D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{260AF19F-ADA7-45B4-ABD5-BBF15A356B43}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D8-41B7-BF47-158179C51D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{65C4D61E-98A5-4B53-866B-1F6F41B6BD82}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D8-41B7-BF47-158179C51D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{C2AA6B6E-DF49-47E6-9D3D-859A702E427B}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D8-41B7-BF47-158179C51DF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{24145E3C-DDB7-4098-8AD7-27AB0CDAA529}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2D8-41B7-BF47-158179C51DF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{A4A8DAD2-71CA-44E2-B1E1-FE2C26D95FE0}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2D8-41B7-BF47-158179C51DF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{5AF770DD-CF43-4221-BB1C-E301A3E505E7}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2D8-41B7-BF47-158179C51DF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{C5B7F5FF-AE88-47DC-B91F-9E22373D2EDA}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2D8-41B7-BF47-158179C51D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9.9</c:v>
                </c:pt>
                <c:pt idx="16">
                  <c:v>9.4</c:v>
                </c:pt>
                <c:pt idx="24">
                  <c:v>8.8000000000000007</c:v>
                </c:pt>
                <c:pt idx="32">
                  <c:v>8.3000000000000007</c:v>
                </c:pt>
              </c:numCache>
            </c:numRef>
          </c:xVal>
          <c:yVal>
            <c:numRef>
              <c:f>公会計指標分析・財政指標組合せ分析表!$BP$73:$DC$73</c:f>
              <c:numCache>
                <c:formatCode>#,##0.0;"▲ "#,##0.0</c:formatCode>
                <c:ptCount val="40"/>
                <c:pt idx="0">
                  <c:v>24.1</c:v>
                </c:pt>
                <c:pt idx="8">
                  <c:v>18.100000000000001</c:v>
                </c:pt>
                <c:pt idx="16">
                  <c:v>13.4</c:v>
                </c:pt>
              </c:numCache>
            </c:numRef>
          </c:yVal>
          <c:smooth val="0"/>
          <c:extLst>
            <c:ext xmlns:c16="http://schemas.microsoft.com/office/drawing/2014/chart" uri="{C3380CC4-5D6E-409C-BE32-E72D297353CC}">
              <c16:uniqueId val="{00000009-E2D8-41B7-BF47-158179C51DF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{7350A87F-FBCD-4D88-BA69-EFB4024A5186}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2D8-41B7-BF47-158179C51DF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{08B7ED1D-C806-4419-ACAA-D3FECC931CBF}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D8-41B7-BF47-158179C51D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{387F6490-3061-41D6-9461-BD3C53674BF7}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D8-41B7-BF47-158179C51D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{2ACE3B5D-7A53-46EA-AE40-507E49A14B01}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D8-41B7-BF47-158179C51D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{830B6032-5EED-4D84-81F0-8A10D96E2AAA}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D8-41B7-BF47-158179C51DF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{7CC20847-9A85-4AF2-A3EA-AF8ECD9ACB48}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2D8-41B7-BF47-158179C51DF6}"/>
                </c:ext>
              </c:extLst>
            </c:dLbl>
            <c:dLbl>
              <c:idx val="16"/>
              <c:layout>
                <c:manualLayout>
                  <c:x val="0"/>
                  <c:y val="-1.502492967017762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{E3E4AEE9-211C-4804-B90D-1684DAECAB56}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2D8-41B7-BF47-158179C51DF6}"/>
                </c:ext>
              </c:extLst>
            </c:dLbl>
            <c:dLbl>
              <c:idx val="24"/>
              <c:layout>
                <c:manualLayout>
                  <c:x val="0"/>
                  <c:y val="1.502492967017762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{639C089C-CDF3-45E8-AED5-807A741E4E2C}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2D8-41B7-BF47-158179C51DF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{D73FCF80-24DB-4015-A17C-7025F2561227}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2D8-41B7-BF47-158179C51D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E2D8-41B7-BF47-158179C51DF6}"/>
            </c:ext>
          </c:extLst>
        </c:ser>
        <c:dLbls>
          <c:showLegendKey val="0"/>
          <c:showVal val="1"/>
          <c:showCatName val="0"/>
          <c:showSerName val="0"/>
          <c:showPercent val="0"/>
          <c:showBubbleSize val="0"/>
        </c:dLbls>
        <c:axId val="84219776"/>
        <c:axId val="84234240"/>
      </c:scatterChart>
      <c:valAx>
        <c:axId val="84219776"/>
        <c:scaling>
          <c:orientation val="maxMin"/>
          <c:max val="10"/>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鹿児島県瀬戸内町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実質公債費比率（分子）の増加の主な要因には、前年度決算に比べて、元利償還金の額が</a:t>
          </a:r>
          <a:r>
            <a:rPr kumimoji="1" lang="en-US" altLang="ja-JP" sz="1400">
              <a:latin typeface="ＭＳ ゴシック" pitchFamily="49" charset="-128"/>
              <a:ea typeface="ＭＳ ゴシック" pitchFamily="49" charset="-128"/>
            </a:rPr>
            <a:t>39,622</a:t>
          </a:r>
          <a:r>
            <a:rPr kumimoji="1" lang="ja-JP" altLang="en-US" sz="1400">
              <a:latin typeface="ＭＳ ゴシック" pitchFamily="49" charset="-128"/>
              <a:ea typeface="ＭＳ ゴシック" pitchFamily="49" charset="-128"/>
            </a:rPr>
            <a:t>千円増加したことによるものである。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今後も多くの施設の更新や、公共事業が予定されているが、地方債の発行と償還のバランスを考慮した財政運営に努める。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現在基金残高のうち、実質公債費比率の算定に用いる満期一括償還地方債の償還の財源として積み立てている額はない。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鹿児島県瀬戸内町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令和３年度においては、一般会計等に係る地方債残高は増加しているが、充当可能財源も増加しており将来負担比率の分子は減少となっている。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しかし、今後予定している大型公共施設の更新事業の影響により地方債残高の増加、将来負担比率の上昇は避けれないものと予想される。</a:t>
          </a:r>
        </a:p>
        <a:p>
          <a:r>
            <a:rPr kumimoji="1" lang="ja-JP" altLang="en-US" sz="1400">
              <a:latin typeface="ＭＳ ゴシック" pitchFamily="49" charset="-128"/>
              <a:ea typeface="ＭＳ ゴシック" pitchFamily="49" charset="-128"/>
            </a:rPr>
            <a:t>　今後は、地方債発行額の抑制や、公共事業全体の実施時期の平準化に努めるとともに、充当可能財源の更なる強化を図り、将来負担への影響を少なくするよう努める。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鹿児島県瀬戸内町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基金全体の残高が前年度決算より増加した理由は、財政調整基金、減債基金、その他特定目的基金において、積立て額が繰入額を上回っており、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733,681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は、主に財政調整基金への積み立てを行ってきたが、今後は老朽化を迎えている公共施設の整備に備えるための公共施設維持管理基金への積み立てや、毎年の地方債償還額を考慮した減債基金への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・公共施設維持管理基金：多くの施設が老朽化を迎えているため、施設の更新、補修を行い安全を確保する。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・ふるさと応援基金：本庁の発展を願い、応援する人々からの寄付金を適正に管理し、寄付金を財源として、寄付者の意向を反映した事業を推進する。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・水・土保全基金：土地改良施設の機能を適正に発揮させるための集落共同の強化に対する支援を行う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・災害対策準備基金：災害対策や災害復旧を迅速に行い、住民を災害から守る。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・地域振興基金：福祉活動の促進、快適な生活環境の形成等に資する。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131,890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544,029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千円の積立てを行ったため増となった。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51,762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千円の取り崩しを行ったが、寄付金により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73,418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千円の積立てを行ったため増となった。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・災害対策準備基金は、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千円の取り崩しを行ったため減となった。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くの施設が老朽化による更新の時期を迎えているため、予定している公共施設の改修や更新事業、また、急に発生する修繕等にも対応できるように、公共施設維持管理基金に１０億円を目標として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法定積立として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252,926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千円の積立てを行ったが、取り崩しを行わなかったため、基金残高は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1,752,926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その他目的基金の残高とのバランスをとりながら、収入の減少や災害などの思わぬ支出に備え、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億円程度を維持していきたい。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臨時財政対策債の償還分として交付された交付税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47,309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216,309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近年の地方債償還額が約１４億円となっているため、非常時等にも対応できるように１０億円を目標に積立を行う。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8,612
8,600
239.65
11,896,685
11,100,739
723,164
5,726,947
8,727,907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0000000-0008-0000-0D00-000018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0000000-0008-0000-0D00-00001D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0000000-0008-0000-0D00-00001E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00000000-0008-0000-0D00-000034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有形固定資産減価償却率は類似団体平均を下回っているが、公共施設のうち多くの面積を占める、公営住宅や、学校施設の減価償却率は特に高くなっている。今後は公共施設等総合管理計画の「延床面積の</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％削減」や「既存施設より規模を縮小」などの目標に基づき改修等を行い減価償却率が急激に上昇しないように取り組む。</a:t>
          </a: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D00-000046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flipV="1">
          <a:off x="4760595" y="5443401"/>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D00-000048000000}"/>
            </a:ext>
          </a:extLst>
        </xdr:cNvPr>
        <xdr:cNvSpPr txBox="1"/>
      </xdr:nvSpPr>
      <xdr:spPr>
        <a:xfrm>
          <a:off x="48133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685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D00-00004A000000}"/>
            </a:ext>
          </a:extLst>
        </xdr:cNvPr>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D00-00004C000000}"/>
            </a:ext>
          </a:extLst>
        </xdr:cNvPr>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3238500" y="623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2476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1714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92619</xdr:rowOff>
    </xdr:from>
    <xdr:to>
      <xdr:col>23</xdr:col>
      <xdr:colOff>136525</xdr:colOff>
      <xdr:row>32</xdr:row>
      <xdr:rowOff>22769</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711700" y="61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115496</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D00-000058000000}"/>
            </a:ext>
          </a:extLst>
        </xdr:cNvPr>
        <xdr:cNvSpPr txBox="1"/>
      </xdr:nvSpPr>
      <xdr:spPr>
        <a:xfrm>
          <a:off x="4813300" y="60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83367</xdr:rowOff>
    </xdr:from>
    <xdr:to>
      <xdr:col>19</xdr:col>
      <xdr:colOff>187325</xdr:colOff>
      <xdr:row>32</xdr:row>
      <xdr:rowOff>13517</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0005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134167</xdr:rowOff>
    </xdr:from>
    <xdr:to>
      <xdr:col>23</xdr:col>
      <xdr:colOff>85725</xdr:colOff>
      <xdr:row>31</xdr:row>
      <xdr:rowOff>143419</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4051300" y="6220642"/>
          <a:ext cx="7112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34018</xdr:rowOff>
    </xdr:from>
    <xdr:to>
      <xdr:col>15</xdr:col>
      <xdr:colOff>187325</xdr:colOff>
      <xdr:row>31</xdr:row>
      <xdr:rowOff>135618</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3238500" y="612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84818</xdr:rowOff>
    </xdr:from>
    <xdr:to>
      <xdr:col>19</xdr:col>
      <xdr:colOff>136525</xdr:colOff>
      <xdr:row>31</xdr:row>
      <xdr:rowOff>134167</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3289300" y="6171293"/>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6259</xdr:rowOff>
    </xdr:from>
    <xdr:to>
      <xdr:col>11</xdr:col>
      <xdr:colOff>187325</xdr:colOff>
      <xdr:row>31</xdr:row>
      <xdr:rowOff>107859</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2476500" y="609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57059</xdr:rowOff>
    </xdr:from>
    <xdr:to>
      <xdr:col>15</xdr:col>
      <xdr:colOff>136525</xdr:colOff>
      <xdr:row>31</xdr:row>
      <xdr:rowOff>84818</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2527300" y="6143534"/>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134529</xdr:rowOff>
    </xdr:from>
    <xdr:to>
      <xdr:col>7</xdr:col>
      <xdr:colOff>187325</xdr:colOff>
      <xdr:row>31</xdr:row>
      <xdr:rowOff>64679</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1714500" y="60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13879</xdr:rowOff>
    </xdr:from>
    <xdr:to>
      <xdr:col>11</xdr:col>
      <xdr:colOff>136525</xdr:colOff>
      <xdr:row>31</xdr:row>
      <xdr:rowOff>57059</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1765300" y="610035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57076</xdr:rowOff>
    </xdr:from>
    <xdr:ext cx="405111" cy="259045"/>
    <xdr:sp macro="" textlink="">
      <xdr:nvSpPr>
        <xdr:cNvPr id="97" name="n_1aveValue有形固定資産減価償却率">
          <a:extLst>
            <a:ext uri="{FF2B5EF4-FFF2-40B4-BE49-F238E27FC236}">
              <a16:creationId xmlns:a16="http://schemas.microsoft.com/office/drawing/2014/main" id="{00000000-0008-0000-0D00-000061000000}"/>
            </a:ext>
          </a:extLst>
        </xdr:cNvPr>
        <xdr:cNvSpPr txBox="1"/>
      </xdr:nvSpPr>
      <xdr:spPr>
        <a:xfrm>
          <a:off x="38360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72498</xdr:rowOff>
    </xdr:from>
    <xdr:ext cx="405111" cy="259045"/>
    <xdr:sp macro="" textlink="">
      <xdr:nvSpPr>
        <xdr:cNvPr id="98" name="n_2aveValue有形固定資産減価償却率">
          <a:extLst>
            <a:ext uri="{FF2B5EF4-FFF2-40B4-BE49-F238E27FC236}">
              <a16:creationId xmlns:a16="http://schemas.microsoft.com/office/drawing/2014/main" id="{00000000-0008-0000-0D00-000062000000}"/>
            </a:ext>
          </a:extLst>
        </xdr:cNvPr>
        <xdr:cNvSpPr txBox="1"/>
      </xdr:nvSpPr>
      <xdr:spPr>
        <a:xfrm>
          <a:off x="308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75582</xdr:rowOff>
    </xdr:from>
    <xdr:ext cx="405111" cy="259045"/>
    <xdr:sp macro="" textlink="">
      <xdr:nvSpPr>
        <xdr:cNvPr id="99" name="n_3aveValue有形固定資産減価償却率">
          <a:extLst>
            <a:ext uri="{FF2B5EF4-FFF2-40B4-BE49-F238E27FC236}">
              <a16:creationId xmlns:a16="http://schemas.microsoft.com/office/drawing/2014/main" id="{00000000-0008-0000-0D00-000063000000}"/>
            </a:ext>
          </a:extLst>
        </xdr:cNvPr>
        <xdr:cNvSpPr txBox="1"/>
      </xdr:nvSpPr>
      <xdr:spPr>
        <a:xfrm>
          <a:off x="2324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117492</xdr:rowOff>
    </xdr:from>
    <xdr:ext cx="405111" cy="259045"/>
    <xdr:sp macro="" textlink="">
      <xdr:nvSpPr>
        <xdr:cNvPr id="100" name="n_4aveValue有形固定資産減価償却率">
          <a:extLst>
            <a:ext uri="{FF2B5EF4-FFF2-40B4-BE49-F238E27FC236}">
              <a16:creationId xmlns:a16="http://schemas.microsoft.com/office/drawing/2014/main" id="{00000000-0008-0000-0D00-000064000000}"/>
            </a:ext>
          </a:extLst>
        </xdr:cNvPr>
        <xdr:cNvSpPr txBox="1"/>
      </xdr:nvSpPr>
      <xdr:spPr>
        <a:xfrm>
          <a:off x="1562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30044</xdr:rowOff>
    </xdr:from>
    <xdr:ext cx="405111" cy="259045"/>
    <xdr:sp macro="" textlink="">
      <xdr:nvSpPr>
        <xdr:cNvPr id="101" name="n_1mainValue有形固定資産減価償却率">
          <a:extLst>
            <a:ext uri="{FF2B5EF4-FFF2-40B4-BE49-F238E27FC236}">
              <a16:creationId xmlns:a16="http://schemas.microsoft.com/office/drawing/2014/main" id="{00000000-0008-0000-0D00-000065000000}"/>
            </a:ext>
          </a:extLst>
        </xdr:cNvPr>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152145</xdr:rowOff>
    </xdr:from>
    <xdr:ext cx="405111" cy="259045"/>
    <xdr:sp macro="" textlink="">
      <xdr:nvSpPr>
        <xdr:cNvPr id="102" name="n_2mainValue有形固定資産減価償却率">
          <a:extLst>
            <a:ext uri="{FF2B5EF4-FFF2-40B4-BE49-F238E27FC236}">
              <a16:creationId xmlns:a16="http://schemas.microsoft.com/office/drawing/2014/main" id="{00000000-0008-0000-0D00-000066000000}"/>
            </a:ext>
          </a:extLst>
        </xdr:cNvPr>
        <xdr:cNvSpPr txBox="1"/>
      </xdr:nvSpPr>
      <xdr:spPr>
        <a:xfrm>
          <a:off x="3086744" y="5895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124386</xdr:rowOff>
    </xdr:from>
    <xdr:ext cx="405111" cy="259045"/>
    <xdr:sp macro="" textlink="">
      <xdr:nvSpPr>
        <xdr:cNvPr id="103" name="n_3mainValue有形固定資産減価償却率">
          <a:extLst>
            <a:ext uri="{FF2B5EF4-FFF2-40B4-BE49-F238E27FC236}">
              <a16:creationId xmlns:a16="http://schemas.microsoft.com/office/drawing/2014/main" id="{00000000-0008-0000-0D00-000067000000}"/>
            </a:ext>
          </a:extLst>
        </xdr:cNvPr>
        <xdr:cNvSpPr txBox="1"/>
      </xdr:nvSpPr>
      <xdr:spPr>
        <a:xfrm>
          <a:off x="2324744" y="5867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81206</xdr:rowOff>
    </xdr:from>
    <xdr:ext cx="405111" cy="259045"/>
    <xdr:sp macro="" textlink="">
      <xdr:nvSpPr>
        <xdr:cNvPr id="104" name="n_4mainValue有形固定資産減価償却率">
          <a:extLst>
            <a:ext uri="{FF2B5EF4-FFF2-40B4-BE49-F238E27FC236}">
              <a16:creationId xmlns:a16="http://schemas.microsoft.com/office/drawing/2014/main" id="{00000000-0008-0000-0D00-000068000000}"/>
            </a:ext>
          </a:extLst>
        </xdr:cNvPr>
        <xdr:cNvSpPr txBox="1"/>
      </xdr:nvSpPr>
      <xdr:spPr>
        <a:xfrm>
          <a:off x="1562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を下回っている。地方債償還額を上回らない起債の発行とすることにより、地方債残高は減少しているが、今後、控えている公共事業でも大きく起債に頼ることなく、基金の積立や事業の平準化等をして安定した財政運営に努める。</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0000000-0008-0000-0D00-000086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flipV="1">
          <a:off x="14793595" y="5261428"/>
          <a:ext cx="1269"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36" name="債務償還比率最小値テキスト">
          <a:extLst>
            <a:ext uri="{FF2B5EF4-FFF2-40B4-BE49-F238E27FC236}">
              <a16:creationId xmlns:a16="http://schemas.microsoft.com/office/drawing/2014/main" id="{00000000-0008-0000-0D00-000088000000}"/>
            </a:ext>
          </a:extLst>
        </xdr:cNvPr>
        <xdr:cNvSpPr txBox="1"/>
      </xdr:nvSpPr>
      <xdr:spPr>
        <a:xfrm>
          <a:off x="14846300" y="672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706600" y="671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id="{00000000-0008-0000-0D00-00008A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146657</xdr:rowOff>
    </xdr:from>
    <xdr:ext cx="469744" cy="259045"/>
    <xdr:sp macro="" textlink="">
      <xdr:nvSpPr>
        <xdr:cNvPr id="140" name="債務償還比率平均値テキスト">
          <a:extLst>
            <a:ext uri="{FF2B5EF4-FFF2-40B4-BE49-F238E27FC236}">
              <a16:creationId xmlns:a16="http://schemas.microsoft.com/office/drawing/2014/main" id="{00000000-0008-0000-0D00-00008C000000}"/>
            </a:ext>
          </a:extLst>
        </xdr:cNvPr>
        <xdr:cNvSpPr txBox="1"/>
      </xdr:nvSpPr>
      <xdr:spPr>
        <a:xfrm>
          <a:off x="14846300" y="5718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4744700" y="574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4033500" y="59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3271500" y="59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2509500" y="602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1747500" y="608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83258</xdr:rowOff>
    </xdr:from>
    <xdr:to>
      <xdr:col>76</xdr:col>
      <xdr:colOff>73025</xdr:colOff>
      <xdr:row>29</xdr:row>
      <xdr:rowOff>13408</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4744700" y="565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106135</xdr:rowOff>
    </xdr:from>
    <xdr:ext cx="469744" cy="259045"/>
    <xdr:sp macro="" textlink="">
      <xdr:nvSpPr>
        <xdr:cNvPr id="152" name="債務償還比率該当値テキスト">
          <a:extLst>
            <a:ext uri="{FF2B5EF4-FFF2-40B4-BE49-F238E27FC236}">
              <a16:creationId xmlns:a16="http://schemas.microsoft.com/office/drawing/2014/main" id="{00000000-0008-0000-0D00-000098000000}"/>
            </a:ext>
          </a:extLst>
        </xdr:cNvPr>
        <xdr:cNvSpPr txBox="1"/>
      </xdr:nvSpPr>
      <xdr:spPr>
        <a:xfrm>
          <a:off x="14846300" y="550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25001</xdr:rowOff>
    </xdr:from>
    <xdr:to>
      <xdr:col>72</xdr:col>
      <xdr:colOff>123825</xdr:colOff>
      <xdr:row>29</xdr:row>
      <xdr:rowOff>126601</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4033500" y="576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134058</xdr:rowOff>
    </xdr:from>
    <xdr:to>
      <xdr:col>76</xdr:col>
      <xdr:colOff>22225</xdr:colOff>
      <xdr:row>29</xdr:row>
      <xdr:rowOff>75801</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4084300" y="5706183"/>
          <a:ext cx="711200" cy="1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138194</xdr:rowOff>
    </xdr:from>
    <xdr:to>
      <xdr:col>68</xdr:col>
      <xdr:colOff>123825</xdr:colOff>
      <xdr:row>30</xdr:row>
      <xdr:rowOff>68344</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3271500" y="588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75801</xdr:rowOff>
    </xdr:from>
    <xdr:to>
      <xdr:col>72</xdr:col>
      <xdr:colOff>73025</xdr:colOff>
      <xdr:row>30</xdr:row>
      <xdr:rowOff>17544</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3322300" y="5819376"/>
          <a:ext cx="762000" cy="1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168574</xdr:rowOff>
    </xdr:from>
    <xdr:to>
      <xdr:col>64</xdr:col>
      <xdr:colOff>123825</xdr:colOff>
      <xdr:row>30</xdr:row>
      <xdr:rowOff>98724</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2509500" y="591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17544</xdr:rowOff>
    </xdr:from>
    <xdr:to>
      <xdr:col>68</xdr:col>
      <xdr:colOff>73025</xdr:colOff>
      <xdr:row>30</xdr:row>
      <xdr:rowOff>47924</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2560300" y="5932569"/>
          <a:ext cx="762000" cy="3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154387</xdr:rowOff>
    </xdr:from>
    <xdr:to>
      <xdr:col>60</xdr:col>
      <xdr:colOff>123825</xdr:colOff>
      <xdr:row>30</xdr:row>
      <xdr:rowOff>84537</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1747500" y="589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33737</xdr:rowOff>
    </xdr:from>
    <xdr:to>
      <xdr:col>64</xdr:col>
      <xdr:colOff>73025</xdr:colOff>
      <xdr:row>30</xdr:row>
      <xdr:rowOff>47924</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a:off x="11798300" y="5948762"/>
          <a:ext cx="762000" cy="1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131797</xdr:rowOff>
    </xdr:from>
    <xdr:ext cx="469744" cy="259045"/>
    <xdr:sp macro="" textlink="">
      <xdr:nvSpPr>
        <xdr:cNvPr id="161" name="n_1aveValue債務償還比率">
          <a:extLst>
            <a:ext uri="{FF2B5EF4-FFF2-40B4-BE49-F238E27FC236}">
              <a16:creationId xmlns:a16="http://schemas.microsoft.com/office/drawing/2014/main" id="{00000000-0008-0000-0D00-0000A1000000}"/>
            </a:ext>
          </a:extLst>
        </xdr:cNvPr>
        <xdr:cNvSpPr txBox="1"/>
      </xdr:nvSpPr>
      <xdr:spPr>
        <a:xfrm>
          <a:off x="13836727" y="60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163874</xdr:rowOff>
    </xdr:from>
    <xdr:ext cx="469744" cy="259045"/>
    <xdr:sp macro="" textlink="">
      <xdr:nvSpPr>
        <xdr:cNvPr id="162" name="n_2aveValue債務償還比率">
          <a:extLst>
            <a:ext uri="{FF2B5EF4-FFF2-40B4-BE49-F238E27FC236}">
              <a16:creationId xmlns:a16="http://schemas.microsoft.com/office/drawing/2014/main" id="{00000000-0008-0000-0D00-0000A2000000}"/>
            </a:ext>
          </a:extLst>
        </xdr:cNvPr>
        <xdr:cNvSpPr txBox="1"/>
      </xdr:nvSpPr>
      <xdr:spPr>
        <a:xfrm>
          <a:off x="13087427" y="60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28973</xdr:rowOff>
    </xdr:from>
    <xdr:ext cx="469744" cy="259045"/>
    <xdr:sp macro="" textlink="">
      <xdr:nvSpPr>
        <xdr:cNvPr id="163" name="n_3aveValue債務償還比率">
          <a:extLst>
            <a:ext uri="{FF2B5EF4-FFF2-40B4-BE49-F238E27FC236}">
              <a16:creationId xmlns:a16="http://schemas.microsoft.com/office/drawing/2014/main" id="{00000000-0008-0000-0D00-0000A3000000}"/>
            </a:ext>
          </a:extLst>
        </xdr:cNvPr>
        <xdr:cNvSpPr txBox="1"/>
      </xdr:nvSpPr>
      <xdr:spPr>
        <a:xfrm>
          <a:off x="12325427" y="611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92355</xdr:rowOff>
    </xdr:from>
    <xdr:ext cx="469744" cy="259045"/>
    <xdr:sp macro="" textlink="">
      <xdr:nvSpPr>
        <xdr:cNvPr id="164" name="n_4aveValue債務償還比率">
          <a:extLst>
            <a:ext uri="{FF2B5EF4-FFF2-40B4-BE49-F238E27FC236}">
              <a16:creationId xmlns:a16="http://schemas.microsoft.com/office/drawing/2014/main" id="{00000000-0008-0000-0D00-0000A4000000}"/>
            </a:ext>
          </a:extLst>
        </xdr:cNvPr>
        <xdr:cNvSpPr txBox="1"/>
      </xdr:nvSpPr>
      <xdr:spPr>
        <a:xfrm>
          <a:off x="11563427" y="617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143128</xdr:rowOff>
    </xdr:from>
    <xdr:ext cx="469744" cy="259045"/>
    <xdr:sp macro="" textlink="">
      <xdr:nvSpPr>
        <xdr:cNvPr id="165" name="n_1mainValue債務償還比率">
          <a:extLst>
            <a:ext uri="{FF2B5EF4-FFF2-40B4-BE49-F238E27FC236}">
              <a16:creationId xmlns:a16="http://schemas.microsoft.com/office/drawing/2014/main" id="{00000000-0008-0000-0D00-0000A5000000}"/>
            </a:ext>
          </a:extLst>
        </xdr:cNvPr>
        <xdr:cNvSpPr txBox="1"/>
      </xdr:nvSpPr>
      <xdr:spPr>
        <a:xfrm>
          <a:off x="13836727" y="554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84871</xdr:rowOff>
    </xdr:from>
    <xdr:ext cx="469744" cy="259045"/>
    <xdr:sp macro="" textlink="">
      <xdr:nvSpPr>
        <xdr:cNvPr id="166" name="n_2mainValue債務償還比率">
          <a:extLst>
            <a:ext uri="{FF2B5EF4-FFF2-40B4-BE49-F238E27FC236}">
              <a16:creationId xmlns:a16="http://schemas.microsoft.com/office/drawing/2014/main" id="{00000000-0008-0000-0D00-0000A6000000}"/>
            </a:ext>
          </a:extLst>
        </xdr:cNvPr>
        <xdr:cNvSpPr txBox="1"/>
      </xdr:nvSpPr>
      <xdr:spPr>
        <a:xfrm>
          <a:off x="13087427" y="565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115251</xdr:rowOff>
    </xdr:from>
    <xdr:ext cx="469744" cy="259045"/>
    <xdr:sp macro="" textlink="">
      <xdr:nvSpPr>
        <xdr:cNvPr id="167" name="n_3mainValue債務償還比率">
          <a:extLst>
            <a:ext uri="{FF2B5EF4-FFF2-40B4-BE49-F238E27FC236}">
              <a16:creationId xmlns:a16="http://schemas.microsoft.com/office/drawing/2014/main" id="{00000000-0008-0000-0D00-0000A7000000}"/>
            </a:ext>
          </a:extLst>
        </xdr:cNvPr>
        <xdr:cNvSpPr txBox="1"/>
      </xdr:nvSpPr>
      <xdr:spPr>
        <a:xfrm>
          <a:off x="12325427" y="568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101064</xdr:rowOff>
    </xdr:from>
    <xdr:ext cx="469744" cy="259045"/>
    <xdr:sp macro="" textlink="">
      <xdr:nvSpPr>
        <xdr:cNvPr id="168" name="n_4mainValue債務償還比率">
          <a:extLst>
            <a:ext uri="{FF2B5EF4-FFF2-40B4-BE49-F238E27FC236}">
              <a16:creationId xmlns:a16="http://schemas.microsoft.com/office/drawing/2014/main" id="{00000000-0008-0000-0D00-0000A8000000}"/>
            </a:ext>
          </a:extLst>
        </xdr:cNvPr>
        <xdr:cNvSpPr txBox="1"/>
      </xdr:nvSpPr>
      <xdr:spPr>
        <a:xfrm>
          <a:off x="11563427" y="567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00000000-0008-0000-0D00-0000A9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00000000-0008-0000-0D00-0000AA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8,612
8,600
239.65
11,896,685
11,100,739
723,164
5,726,947
8,727,907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xdr:rowOff>
    </xdr:from>
    <xdr:to>
      <xdr:col>24</xdr:col>
      <xdr:colOff>114300</xdr:colOff>
      <xdr:row>37</xdr:row>
      <xdr:rowOff>109855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31132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xdr:rowOff>
    </xdr:from>
    <xdr:to>
      <xdr:col>20</xdr:col>
      <xdr:colOff>38100</xdr:colOff>
      <xdr:row>37</xdr:row>
      <xdr:rowOff>109855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59055</xdr:rowOff>
    </xdr:from>
    <xdr:to>
      <xdr:col>24</xdr:col>
      <xdr:colOff>63500</xdr:colOff>
      <xdr:row>37</xdr:row>
      <xdr:rowOff>59055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4027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141605</xdr:rowOff>
    </xdr:from>
    <xdr:to>
      <xdr:col>15</xdr:col>
      <xdr:colOff>101600</xdr:colOff>
      <xdr:row>37</xdr:row>
      <xdr:rowOff>71755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20955</xdr:rowOff>
    </xdr:from>
    <xdr:to>
      <xdr:col>19</xdr:col>
      <xdr:colOff>177800</xdr:colOff>
      <xdr:row>37</xdr:row>
      <xdr:rowOff>59055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3646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103505</xdr:rowOff>
    </xdr:from>
    <xdr:to>
      <xdr:col>10</xdr:col>
      <xdr:colOff>165100</xdr:colOff>
      <xdr:row>37</xdr:row>
      <xdr:rowOff>33655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154305</xdr:rowOff>
    </xdr:from>
    <xdr:to>
      <xdr:col>15</xdr:col>
      <xdr:colOff>50800</xdr:colOff>
      <xdr:row>37</xdr:row>
      <xdr:rowOff>20955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3265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61595</xdr:rowOff>
    </xdr:from>
    <xdr:to>
      <xdr:col>6</xdr:col>
      <xdr:colOff>38100</xdr:colOff>
      <xdr:row>36</xdr:row>
      <xdr:rowOff>163195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112395</xdr:rowOff>
    </xdr:from>
    <xdr:to>
      <xdr:col>10</xdr:col>
      <xdr:colOff>114300</xdr:colOff>
      <xdr:row>36</xdr:row>
      <xdr:rowOff>154305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2845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55262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126382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88282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50182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8272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974438"/>
          <a:ext cx="0" cy="123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21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20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7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97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47734</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905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92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9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92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92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93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138824</xdr:rowOff>
    </xdr:from>
    <xdr:to>
      <xdr:col>55</xdr:col>
      <xdr:colOff>50800</xdr:colOff>
      <xdr:row>40</xdr:row>
      <xdr:rowOff>68974</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8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161701</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6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146710</xdr:rowOff>
    </xdr:from>
    <xdr:to>
      <xdr:col>50</xdr:col>
      <xdr:colOff>165100</xdr:colOff>
      <xdr:row>40</xdr:row>
      <xdr:rowOff>76860</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83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18174</xdr:rowOff>
    </xdr:from>
    <xdr:to>
      <xdr:col>55</xdr:col>
      <xdr:colOff>0</xdr:colOff>
      <xdr:row>40</xdr:row>
      <xdr:rowOff>26060</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876174"/>
          <a:ext cx="8382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150688</xdr:rowOff>
    </xdr:from>
    <xdr:to>
      <xdr:col>46</xdr:col>
      <xdr:colOff>38100</xdr:colOff>
      <xdr:row>40</xdr:row>
      <xdr:rowOff>80838</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83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26060</xdr:rowOff>
    </xdr:from>
    <xdr:to>
      <xdr:col>50</xdr:col>
      <xdr:colOff>114300</xdr:colOff>
      <xdr:row>40</xdr:row>
      <xdr:rowOff>30038</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884060"/>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148356</xdr:rowOff>
    </xdr:from>
    <xdr:to>
      <xdr:col>41</xdr:col>
      <xdr:colOff>101600</xdr:colOff>
      <xdr:row>40</xdr:row>
      <xdr:rowOff>78506</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83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27706</xdr:rowOff>
    </xdr:from>
    <xdr:to>
      <xdr:col>45</xdr:col>
      <xdr:colOff>177800</xdr:colOff>
      <xdr:row>40</xdr:row>
      <xdr:rowOff>30038</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861300" y="6885706"/>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86664</xdr:rowOff>
    </xdr:from>
    <xdr:to>
      <xdr:col>36</xdr:col>
      <xdr:colOff>165100</xdr:colOff>
      <xdr:row>40</xdr:row>
      <xdr:rowOff>16814</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77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137464</xdr:rowOff>
    </xdr:from>
    <xdr:to>
      <xdr:col>41</xdr:col>
      <xdr:colOff>50800</xdr:colOff>
      <xdr:row>40</xdr:row>
      <xdr:rowOff>27706</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6972300" y="6824014"/>
          <a:ext cx="889000" cy="6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168503</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702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161302</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701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159648</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701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1617</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703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93387</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60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97365</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61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95033</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61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33341</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5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46826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505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37374</xdr:rowOff>
    </xdr:from>
    <xdr:to>
      <xdr:col>24</xdr:col>
      <xdr:colOff>114300</xdr:colOff>
      <xdr:row>57</xdr:row>
      <xdr:rowOff>138974</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98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60251</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966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24312</xdr:rowOff>
    </xdr:from>
    <xdr:to>
      <xdr:col>20</xdr:col>
      <xdr:colOff>38100</xdr:colOff>
      <xdr:row>57</xdr:row>
      <xdr:rowOff>125912</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97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75112</xdr:rowOff>
    </xdr:from>
    <xdr:to>
      <xdr:col>24</xdr:col>
      <xdr:colOff>63500</xdr:colOff>
      <xdr:row>57</xdr:row>
      <xdr:rowOff>88174</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984776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168003</xdr:rowOff>
    </xdr:from>
    <xdr:to>
      <xdr:col>15</xdr:col>
      <xdr:colOff>101600</xdr:colOff>
      <xdr:row>57</xdr:row>
      <xdr:rowOff>98153</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47353</xdr:rowOff>
    </xdr:from>
    <xdr:to>
      <xdr:col>19</xdr:col>
      <xdr:colOff>177800</xdr:colOff>
      <xdr:row>57</xdr:row>
      <xdr:rowOff>75112</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982000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140244</xdr:rowOff>
    </xdr:from>
    <xdr:to>
      <xdr:col>10</xdr:col>
      <xdr:colOff>165100</xdr:colOff>
      <xdr:row>57</xdr:row>
      <xdr:rowOff>70394</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974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19594</xdr:rowOff>
    </xdr:from>
    <xdr:to>
      <xdr:col>15</xdr:col>
      <xdr:colOff>50800</xdr:colOff>
      <xdr:row>57</xdr:row>
      <xdr:rowOff>47353</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979224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112485</xdr:rowOff>
    </xdr:from>
    <xdr:to>
      <xdr:col>6</xdr:col>
      <xdr:colOff>38100</xdr:colOff>
      <xdr:row>57</xdr:row>
      <xdr:rowOff>42635</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97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163285</xdr:rowOff>
    </xdr:from>
    <xdr:to>
      <xdr:col>10</xdr:col>
      <xdr:colOff>114300</xdr:colOff>
      <xdr:row>57</xdr:row>
      <xdr:rowOff>19594</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976448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141531</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131734</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128468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92546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142439</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957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114680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954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86921</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951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59162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948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65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8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6423</xdr:rowOff>
    </xdr:from>
    <xdr:to>
      <xdr:col>55</xdr:col>
      <xdr:colOff>50800</xdr:colOff>
      <xdr:row>64</xdr:row>
      <xdr:rowOff>108023</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97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92800</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89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7497</xdr:rowOff>
    </xdr:from>
    <xdr:to>
      <xdr:col>50</xdr:col>
      <xdr:colOff>165100</xdr:colOff>
      <xdr:row>64</xdr:row>
      <xdr:rowOff>109097</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98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57223</xdr:rowOff>
    </xdr:from>
    <xdr:to>
      <xdr:col>55</xdr:col>
      <xdr:colOff>0</xdr:colOff>
      <xdr:row>64</xdr:row>
      <xdr:rowOff>58297</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1030023"/>
          <a:ext cx="8382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7698</xdr:rowOff>
    </xdr:from>
    <xdr:to>
      <xdr:col>46</xdr:col>
      <xdr:colOff>38100</xdr:colOff>
      <xdr:row>64</xdr:row>
      <xdr:rowOff>109298</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98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58297</xdr:rowOff>
    </xdr:from>
    <xdr:to>
      <xdr:col>50</xdr:col>
      <xdr:colOff>114300</xdr:colOff>
      <xdr:row>64</xdr:row>
      <xdr:rowOff>58498</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1031097"/>
          <a:ext cx="88900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7534</xdr:rowOff>
    </xdr:from>
    <xdr:to>
      <xdr:col>41</xdr:col>
      <xdr:colOff>101600</xdr:colOff>
      <xdr:row>64</xdr:row>
      <xdr:rowOff>109134</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98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58334</xdr:rowOff>
    </xdr:from>
    <xdr:to>
      <xdr:col>45</xdr:col>
      <xdr:colOff>177800</xdr:colOff>
      <xdr:row>64</xdr:row>
      <xdr:rowOff>58498</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861300" y="11031134"/>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7879</xdr:rowOff>
    </xdr:from>
    <xdr:to>
      <xdr:col>36</xdr:col>
      <xdr:colOff>165100</xdr:colOff>
      <xdr:row>64</xdr:row>
      <xdr:rowOff>109479</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9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58334</xdr:rowOff>
    </xdr:from>
    <xdr:to>
      <xdr:col>41</xdr:col>
      <xdr:colOff>50800</xdr:colOff>
      <xdr:row>64</xdr:row>
      <xdr:rowOff>58679</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972300" y="11031134"/>
          <a:ext cx="8890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125531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58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149379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138878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100224</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59411" y="1107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100425</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83111" y="1107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100261</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94111" y="110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100606</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705111" y="110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101616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673600" y="1416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746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968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79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147320</xdr:rowOff>
    </xdr:from>
    <xdr:to>
      <xdr:col>24</xdr:col>
      <xdr:colOff>114300</xdr:colOff>
      <xdr:row>85</xdr:row>
      <xdr:rowOff>77470</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584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125747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673600"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130992</xdr:rowOff>
    </xdr:from>
    <xdr:to>
      <xdr:col>20</xdr:col>
      <xdr:colOff>38100</xdr:colOff>
      <xdr:row>85</xdr:row>
      <xdr:rowOff>61142</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746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10342</xdr:rowOff>
    </xdr:from>
    <xdr:to>
      <xdr:col>24</xdr:col>
      <xdr:colOff>63500</xdr:colOff>
      <xdr:row>85</xdr:row>
      <xdr:rowOff>26670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3797300" y="1458359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101600</xdr:rowOff>
    </xdr:from>
    <xdr:to>
      <xdr:col>15</xdr:col>
      <xdr:colOff>101600</xdr:colOff>
      <xdr:row>85</xdr:row>
      <xdr:rowOff>31750</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857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152400</xdr:rowOff>
    </xdr:from>
    <xdr:to>
      <xdr:col>19</xdr:col>
      <xdr:colOff>177800</xdr:colOff>
      <xdr:row>85</xdr:row>
      <xdr:rowOff>10342</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908300" y="1455420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85271</xdr:rowOff>
    </xdr:from>
    <xdr:to>
      <xdr:col>10</xdr:col>
      <xdr:colOff>165100</xdr:colOff>
      <xdr:row>85</xdr:row>
      <xdr:rowOff>15421</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968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136071</xdr:rowOff>
    </xdr:from>
    <xdr:to>
      <xdr:col>15</xdr:col>
      <xdr:colOff>50800</xdr:colOff>
      <xdr:row>84</xdr:row>
      <xdr:rowOff>152400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2019300" y="145378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24856</xdr:rowOff>
    </xdr:from>
    <xdr:to>
      <xdr:col>6</xdr:col>
      <xdr:colOff>38100</xdr:colOff>
      <xdr:row>84</xdr:row>
      <xdr:rowOff>126456</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79500" y="144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75656</xdr:rowOff>
    </xdr:from>
    <xdr:to>
      <xdr:col>10</xdr:col>
      <xdr:colOff>114300</xdr:colOff>
      <xdr:row>84</xdr:row>
      <xdr:rowOff>136071</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130300" y="14477456"/>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167476</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5820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705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152779</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816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125021</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927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52269</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582044" y="1462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22877</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705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6548</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816744"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117583</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92774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E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E00-00005B010000}"/>
            </a:ext>
          </a:extLst>
        </xdr:cNvPr>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a:extLst>
            <a:ext uri="{FF2B5EF4-FFF2-40B4-BE49-F238E27FC236}">
              <a16:creationId xmlns:a16="http://schemas.microsoft.com/office/drawing/2014/main" id="{00000000-0008-0000-0E00-00005D010000}"/>
            </a:ext>
          </a:extLst>
        </xdr:cNvPr>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14685</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E00-00005F010000}"/>
            </a:ext>
          </a:extLst>
        </xdr:cNvPr>
        <xdr:cNvSpPr txBox="1"/>
      </xdr:nvSpPr>
      <xdr:spPr>
        <a:xfrm>
          <a:off x="10515600" y="14416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9588500" y="144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7810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6921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71501</xdr:rowOff>
    </xdr:from>
    <xdr:to>
      <xdr:col>55</xdr:col>
      <xdr:colOff>50800</xdr:colOff>
      <xdr:row>82</xdr:row>
      <xdr:rowOff>1651</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10426700" y="1395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94378</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E00-00006B010000}"/>
            </a:ext>
          </a:extLst>
        </xdr:cNvPr>
        <xdr:cNvSpPr txBox="1"/>
      </xdr:nvSpPr>
      <xdr:spPr>
        <a:xfrm>
          <a:off x="10515600" y="1381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86361</xdr:rowOff>
    </xdr:from>
    <xdr:to>
      <xdr:col>50</xdr:col>
      <xdr:colOff>165100</xdr:colOff>
      <xdr:row>82</xdr:row>
      <xdr:rowOff>16511</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9588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122301</xdr:rowOff>
    </xdr:from>
    <xdr:to>
      <xdr:col>55</xdr:col>
      <xdr:colOff>0</xdr:colOff>
      <xdr:row>81</xdr:row>
      <xdr:rowOff>137161</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9639300" y="14009751"/>
          <a:ext cx="8382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95695</xdr:rowOff>
    </xdr:from>
    <xdr:to>
      <xdr:col>46</xdr:col>
      <xdr:colOff>38100</xdr:colOff>
      <xdr:row>82</xdr:row>
      <xdr:rowOff>25845</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8699500" y="1398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137161</xdr:rowOff>
    </xdr:from>
    <xdr:to>
      <xdr:col>50</xdr:col>
      <xdr:colOff>114300</xdr:colOff>
      <xdr:row>81</xdr:row>
      <xdr:rowOff>146495</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8750300" y="14024611"/>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95123</xdr:rowOff>
    </xdr:from>
    <xdr:to>
      <xdr:col>41</xdr:col>
      <xdr:colOff>101600</xdr:colOff>
      <xdr:row>82</xdr:row>
      <xdr:rowOff>25273</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7810500" y="1398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145923</xdr:rowOff>
    </xdr:from>
    <xdr:to>
      <xdr:col>45</xdr:col>
      <xdr:colOff>177800</xdr:colOff>
      <xdr:row>81</xdr:row>
      <xdr:rowOff>146495</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7861300" y="1403337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113792</xdr:rowOff>
    </xdr:from>
    <xdr:to>
      <xdr:col>36</xdr:col>
      <xdr:colOff>165100</xdr:colOff>
      <xdr:row>81</xdr:row>
      <xdr:rowOff>43942</xdr:rowOff>
    </xdr:to>
    <xdr:sp macro="" textlink="">
      <xdr:nvSpPr>
        <xdr:cNvPr id="370" name="楕円 369">
          <a:extLst>
            <a:ext uri="{FF2B5EF4-FFF2-40B4-BE49-F238E27FC236}">
              <a16:creationId xmlns:a16="http://schemas.microsoft.com/office/drawing/2014/main" id="{00000000-0008-0000-0E00-000072010000}"/>
            </a:ext>
          </a:extLst>
        </xdr:cNvPr>
        <xdr:cNvSpPr/>
      </xdr:nvSpPr>
      <xdr:spPr>
        <a:xfrm>
          <a:off x="6921500" y="1382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164592</xdr:rowOff>
    </xdr:from>
    <xdr:to>
      <xdr:col>41</xdr:col>
      <xdr:colOff>50800</xdr:colOff>
      <xdr:row>81</xdr:row>
      <xdr:rowOff>145923</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6972300" y="13880592"/>
          <a:ext cx="889000" cy="15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165561</xdr:rowOff>
    </xdr:from>
    <xdr:ext cx="469744" cy="259045"/>
    <xdr:sp macro="" textlink="">
      <xdr:nvSpPr>
        <xdr:cNvPr id="372" name="n_1aveValue【公営住宅】&#10;一人当たり面積">
          <a:extLst>
            <a:ext uri="{FF2B5EF4-FFF2-40B4-BE49-F238E27FC236}">
              <a16:creationId xmlns:a16="http://schemas.microsoft.com/office/drawing/2014/main" id="{00000000-0008-0000-0E00-000074010000}"/>
            </a:ext>
          </a:extLst>
        </xdr:cNvPr>
        <xdr:cNvSpPr txBox="1"/>
      </xdr:nvSpPr>
      <xdr:spPr>
        <a:xfrm>
          <a:off x="9391727" y="1456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148607</xdr:rowOff>
    </xdr:from>
    <xdr:ext cx="469744" cy="259045"/>
    <xdr:sp macro="" textlink="">
      <xdr:nvSpPr>
        <xdr:cNvPr id="373" name="n_2aveValue【公営住宅】&#10;一人当たり面積">
          <a:extLst>
            <a:ext uri="{FF2B5EF4-FFF2-40B4-BE49-F238E27FC236}">
              <a16:creationId xmlns:a16="http://schemas.microsoft.com/office/drawing/2014/main" id="{00000000-0008-0000-0E00-000075010000}"/>
            </a:ext>
          </a:extLst>
        </xdr:cNvPr>
        <xdr:cNvSpPr txBox="1"/>
      </xdr:nvSpPr>
      <xdr:spPr>
        <a:xfrm>
          <a:off x="8515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134890</xdr:rowOff>
    </xdr:from>
    <xdr:ext cx="469744" cy="259045"/>
    <xdr:sp macro="" textlink="">
      <xdr:nvSpPr>
        <xdr:cNvPr id="374" name="n_3aveValue【公営住宅】&#10;一人当たり面積">
          <a:extLst>
            <a:ext uri="{FF2B5EF4-FFF2-40B4-BE49-F238E27FC236}">
              <a16:creationId xmlns:a16="http://schemas.microsoft.com/office/drawing/2014/main" id="{00000000-0008-0000-0E00-000076010000}"/>
            </a:ext>
          </a:extLst>
        </xdr:cNvPr>
        <xdr:cNvSpPr txBox="1"/>
      </xdr:nvSpPr>
      <xdr:spPr>
        <a:xfrm>
          <a:off x="7626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167085</xdr:rowOff>
    </xdr:from>
    <xdr:ext cx="469744" cy="259045"/>
    <xdr:sp macro="" textlink="">
      <xdr:nvSpPr>
        <xdr:cNvPr id="375" name="n_4aveValue【公営住宅】&#10;一人当たり面積">
          <a:extLst>
            <a:ext uri="{FF2B5EF4-FFF2-40B4-BE49-F238E27FC236}">
              <a16:creationId xmlns:a16="http://schemas.microsoft.com/office/drawing/2014/main" id="{00000000-0008-0000-0E00-000077010000}"/>
            </a:ext>
          </a:extLst>
        </xdr:cNvPr>
        <xdr:cNvSpPr txBox="1"/>
      </xdr:nvSpPr>
      <xdr:spPr>
        <a:xfrm>
          <a:off x="67374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33038</xdr:rowOff>
    </xdr:from>
    <xdr:ext cx="469744" cy="259045"/>
    <xdr:sp macro="" textlink="">
      <xdr:nvSpPr>
        <xdr:cNvPr id="376" name="n_1mainValue【公営住宅】&#10;一人当たり面積">
          <a:extLst>
            <a:ext uri="{FF2B5EF4-FFF2-40B4-BE49-F238E27FC236}">
              <a16:creationId xmlns:a16="http://schemas.microsoft.com/office/drawing/2014/main" id="{00000000-0008-0000-0E00-000078010000}"/>
            </a:ext>
          </a:extLst>
        </xdr:cNvPr>
        <xdr:cNvSpPr txBox="1"/>
      </xdr:nvSpPr>
      <xdr:spPr>
        <a:xfrm>
          <a:off x="9391727" y="1374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42372</xdr:rowOff>
    </xdr:from>
    <xdr:ext cx="469744" cy="259045"/>
    <xdr:sp macro="" textlink="">
      <xdr:nvSpPr>
        <xdr:cNvPr id="377" name="n_2mainValue【公営住宅】&#10;一人当たり面積">
          <a:extLst>
            <a:ext uri="{FF2B5EF4-FFF2-40B4-BE49-F238E27FC236}">
              <a16:creationId xmlns:a16="http://schemas.microsoft.com/office/drawing/2014/main" id="{00000000-0008-0000-0E00-000079010000}"/>
            </a:ext>
          </a:extLst>
        </xdr:cNvPr>
        <xdr:cNvSpPr txBox="1"/>
      </xdr:nvSpPr>
      <xdr:spPr>
        <a:xfrm>
          <a:off x="8515427" y="1375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41800</xdr:rowOff>
    </xdr:from>
    <xdr:ext cx="469744" cy="259045"/>
    <xdr:sp macro="" textlink="">
      <xdr:nvSpPr>
        <xdr:cNvPr id="378" name="n_3mainValue【公営住宅】&#10;一人当たり面積">
          <a:extLst>
            <a:ext uri="{FF2B5EF4-FFF2-40B4-BE49-F238E27FC236}">
              <a16:creationId xmlns:a16="http://schemas.microsoft.com/office/drawing/2014/main" id="{00000000-0008-0000-0E00-00007A010000}"/>
            </a:ext>
          </a:extLst>
        </xdr:cNvPr>
        <xdr:cNvSpPr txBox="1"/>
      </xdr:nvSpPr>
      <xdr:spPr>
        <a:xfrm>
          <a:off x="7626427" y="1375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60469</xdr:rowOff>
    </xdr:from>
    <xdr:ext cx="469744" cy="259045"/>
    <xdr:sp macro="" textlink="">
      <xdr:nvSpPr>
        <xdr:cNvPr id="379" name="n_4mainValue【公営住宅】&#10;一人当たり面積">
          <a:extLst>
            <a:ext uri="{FF2B5EF4-FFF2-40B4-BE49-F238E27FC236}">
              <a16:creationId xmlns:a16="http://schemas.microsoft.com/office/drawing/2014/main" id="{00000000-0008-0000-0E00-00007B010000}"/>
            </a:ext>
          </a:extLst>
        </xdr:cNvPr>
        <xdr:cNvSpPr txBox="1"/>
      </xdr:nvSpPr>
      <xdr:spPr>
        <a:xfrm>
          <a:off x="6737427" y="1360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a:extLst>
            <a:ext uri="{FF2B5EF4-FFF2-40B4-BE49-F238E27FC236}">
              <a16:creationId xmlns:a16="http://schemas.microsoft.com/office/drawing/2014/main" id="{00000000-0008-0000-0E00-000094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108</xdr:row>
      <xdr:rowOff>90895</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flipV="1">
          <a:off x="4634865" y="17188543"/>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94722</xdr:rowOff>
    </xdr:from>
    <xdr:ext cx="405111" cy="259045"/>
    <xdr:sp macro="" textlink="">
      <xdr:nvSpPr>
        <xdr:cNvPr id="406" name="【港湾・漁港】&#10;有形固定資産減価償却率最小値テキスト">
          <a:extLst>
            <a:ext uri="{FF2B5EF4-FFF2-40B4-BE49-F238E27FC236}">
              <a16:creationId xmlns:a16="http://schemas.microsoft.com/office/drawing/2014/main" id="{00000000-0008-0000-0E00-000096010000}"/>
            </a:ext>
          </a:extLst>
        </xdr:cNvPr>
        <xdr:cNvSpPr txBox="1"/>
      </xdr:nvSpPr>
      <xdr:spPr>
        <a:xfrm>
          <a:off x="4673600" y="1861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90895</xdr:rowOff>
    </xdr:from>
    <xdr:to>
      <xdr:col>24</xdr:col>
      <xdr:colOff>152400</xdr:colOff>
      <xdr:row>108</xdr:row>
      <xdr:rowOff>90895</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4546600" y="1860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408" name="【港湾・漁港】&#10;有形固定資産減価償却率最大値テキスト">
          <a:extLst>
            <a:ext uri="{FF2B5EF4-FFF2-40B4-BE49-F238E27FC236}">
              <a16:creationId xmlns:a16="http://schemas.microsoft.com/office/drawing/2014/main" id="{00000000-0008-0000-0E00-000098010000}"/>
            </a:ext>
          </a:extLst>
        </xdr:cNvPr>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106697</xdr:rowOff>
    </xdr:from>
    <xdr:ext cx="405111" cy="259045"/>
    <xdr:sp macro="" textlink="">
      <xdr:nvSpPr>
        <xdr:cNvPr id="410" name="【港湾・漁港】&#10;有形固定資産減価償却率平均値テキスト">
          <a:extLst>
            <a:ext uri="{FF2B5EF4-FFF2-40B4-BE49-F238E27FC236}">
              <a16:creationId xmlns:a16="http://schemas.microsoft.com/office/drawing/2014/main" id="{00000000-0008-0000-0E00-00009A010000}"/>
            </a:ext>
          </a:extLst>
        </xdr:cNvPr>
        <xdr:cNvSpPr txBox="1"/>
      </xdr:nvSpPr>
      <xdr:spPr>
        <a:xfrm>
          <a:off x="4673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4584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2857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97245</xdr:rowOff>
    </xdr:from>
    <xdr:to>
      <xdr:col>10</xdr:col>
      <xdr:colOff>165100</xdr:colOff>
      <xdr:row>105</xdr:row>
      <xdr:rowOff>27395</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1968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84182</xdr:rowOff>
    </xdr:from>
    <xdr:to>
      <xdr:col>6</xdr:col>
      <xdr:colOff>38100</xdr:colOff>
      <xdr:row>105</xdr:row>
      <xdr:rowOff>14332</xdr:rowOff>
    </xdr:to>
    <xdr:sp macro="" textlink="">
      <xdr:nvSpPr>
        <xdr:cNvPr id="415" name="フローチャート: 判断 414">
          <a:extLst>
            <a:ext uri="{FF2B5EF4-FFF2-40B4-BE49-F238E27FC236}">
              <a16:creationId xmlns:a16="http://schemas.microsoft.com/office/drawing/2014/main" id="{00000000-0008-0000-0E00-00009F010000}"/>
            </a:ext>
          </a:extLst>
        </xdr:cNvPr>
        <xdr:cNvSpPr/>
      </xdr:nvSpPr>
      <xdr:spPr>
        <a:xfrm>
          <a:off x="1079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30299</xdr:rowOff>
    </xdr:from>
    <xdr:to>
      <xdr:col>24</xdr:col>
      <xdr:colOff>114300</xdr:colOff>
      <xdr:row>104</xdr:row>
      <xdr:rowOff>131899</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4584700" y="17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53176</xdr:rowOff>
    </xdr:from>
    <xdr:ext cx="405111" cy="259045"/>
    <xdr:sp macro="" textlink="">
      <xdr:nvSpPr>
        <xdr:cNvPr id="422" name="【港湾・漁港】&#10;有形固定資産減価償却率該当値テキスト">
          <a:extLst>
            <a:ext uri="{FF2B5EF4-FFF2-40B4-BE49-F238E27FC236}">
              <a16:creationId xmlns:a16="http://schemas.microsoft.com/office/drawing/2014/main" id="{00000000-0008-0000-0E00-0000A6010000}"/>
            </a:ext>
          </a:extLst>
        </xdr:cNvPr>
        <xdr:cNvSpPr txBox="1"/>
      </xdr:nvSpPr>
      <xdr:spPr>
        <a:xfrm>
          <a:off x="4673600" y="17712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7438</xdr:rowOff>
    </xdr:from>
    <xdr:to>
      <xdr:col>20</xdr:col>
      <xdr:colOff>38100</xdr:colOff>
      <xdr:row>104</xdr:row>
      <xdr:rowOff>109038</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37465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58238</xdr:rowOff>
    </xdr:from>
    <xdr:to>
      <xdr:col>24</xdr:col>
      <xdr:colOff>63500</xdr:colOff>
      <xdr:row>104</xdr:row>
      <xdr:rowOff>81099</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3797300" y="1788903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146231</xdr:rowOff>
    </xdr:from>
    <xdr:to>
      <xdr:col>15</xdr:col>
      <xdr:colOff>101600</xdr:colOff>
      <xdr:row>104</xdr:row>
      <xdr:rowOff>76381</xdr:rowOff>
    </xdr:to>
    <xdr:sp macro="" textlink="">
      <xdr:nvSpPr>
        <xdr:cNvPr id="425" name="楕円 424">
          <a:extLst>
            <a:ext uri="{FF2B5EF4-FFF2-40B4-BE49-F238E27FC236}">
              <a16:creationId xmlns:a16="http://schemas.microsoft.com/office/drawing/2014/main" id="{00000000-0008-0000-0E00-0000A9010000}"/>
            </a:ext>
          </a:extLst>
        </xdr:cNvPr>
        <xdr:cNvSpPr/>
      </xdr:nvSpPr>
      <xdr:spPr>
        <a:xfrm>
          <a:off x="2857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25581</xdr:rowOff>
    </xdr:from>
    <xdr:to>
      <xdr:col>19</xdr:col>
      <xdr:colOff>177800</xdr:colOff>
      <xdr:row>104</xdr:row>
      <xdr:rowOff>58238</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2908300" y="178563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113574</xdr:rowOff>
    </xdr:from>
    <xdr:to>
      <xdr:col>10</xdr:col>
      <xdr:colOff>165100</xdr:colOff>
      <xdr:row>104</xdr:row>
      <xdr:rowOff>43724</xdr:rowOff>
    </xdr:to>
    <xdr:sp macro="" textlink="">
      <xdr:nvSpPr>
        <xdr:cNvPr id="427" name="楕円 426">
          <a:extLst>
            <a:ext uri="{FF2B5EF4-FFF2-40B4-BE49-F238E27FC236}">
              <a16:creationId xmlns:a16="http://schemas.microsoft.com/office/drawing/2014/main" id="{00000000-0008-0000-0E00-0000AB010000}"/>
            </a:ext>
          </a:extLst>
        </xdr:cNvPr>
        <xdr:cNvSpPr/>
      </xdr:nvSpPr>
      <xdr:spPr>
        <a:xfrm>
          <a:off x="1968500" y="177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164374</xdr:rowOff>
    </xdr:from>
    <xdr:to>
      <xdr:col>15</xdr:col>
      <xdr:colOff>50800</xdr:colOff>
      <xdr:row>104</xdr:row>
      <xdr:rowOff>25581</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2019300" y="178237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80918</xdr:rowOff>
    </xdr:from>
    <xdr:to>
      <xdr:col>6</xdr:col>
      <xdr:colOff>38100</xdr:colOff>
      <xdr:row>104</xdr:row>
      <xdr:rowOff>11068</xdr:rowOff>
    </xdr:to>
    <xdr:sp macro="" textlink="">
      <xdr:nvSpPr>
        <xdr:cNvPr id="429" name="楕円 428">
          <a:extLst>
            <a:ext uri="{FF2B5EF4-FFF2-40B4-BE49-F238E27FC236}">
              <a16:creationId xmlns:a16="http://schemas.microsoft.com/office/drawing/2014/main" id="{00000000-0008-0000-0E00-0000AD010000}"/>
            </a:ext>
          </a:extLst>
        </xdr:cNvPr>
        <xdr:cNvSpPr/>
      </xdr:nvSpPr>
      <xdr:spPr>
        <a:xfrm>
          <a:off x="1079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131718</xdr:rowOff>
    </xdr:from>
    <xdr:to>
      <xdr:col>10</xdr:col>
      <xdr:colOff>114300</xdr:colOff>
      <xdr:row>103</xdr:row>
      <xdr:rowOff>164374</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130300" y="1779106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113228</xdr:rowOff>
    </xdr:from>
    <xdr:ext cx="405111" cy="259045"/>
    <xdr:sp macro="" textlink="">
      <xdr:nvSpPr>
        <xdr:cNvPr id="431" name="n_1aveValue【港湾・漁港】&#10;有形固定資産減価償却率">
          <a:extLst>
            <a:ext uri="{FF2B5EF4-FFF2-40B4-BE49-F238E27FC236}">
              <a16:creationId xmlns:a16="http://schemas.microsoft.com/office/drawing/2014/main" id="{00000000-0008-0000-0E00-0000AF010000}"/>
            </a:ext>
          </a:extLst>
        </xdr:cNvPr>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87103</xdr:rowOff>
    </xdr:from>
    <xdr:ext cx="405111" cy="259045"/>
    <xdr:sp macro="" textlink="">
      <xdr:nvSpPr>
        <xdr:cNvPr id="432" name="n_2aveValue【港湾・漁港】&#10;有形固定資産減価償却率">
          <a:extLst>
            <a:ext uri="{FF2B5EF4-FFF2-40B4-BE49-F238E27FC236}">
              <a16:creationId xmlns:a16="http://schemas.microsoft.com/office/drawing/2014/main" id="{00000000-0008-0000-0E00-0000B0010000}"/>
            </a:ext>
          </a:extLst>
        </xdr:cNvPr>
        <xdr:cNvSpPr txBox="1"/>
      </xdr:nvSpPr>
      <xdr:spPr>
        <a:xfrm>
          <a:off x="27057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18522</xdr:rowOff>
    </xdr:from>
    <xdr:ext cx="405111" cy="259045"/>
    <xdr:sp macro="" textlink="">
      <xdr:nvSpPr>
        <xdr:cNvPr id="433" name="n_3aveValue【港湾・漁港】&#10;有形固定資産減価償却率">
          <a:extLst>
            <a:ext uri="{FF2B5EF4-FFF2-40B4-BE49-F238E27FC236}">
              <a16:creationId xmlns:a16="http://schemas.microsoft.com/office/drawing/2014/main" id="{00000000-0008-0000-0E00-0000B1010000}"/>
            </a:ext>
          </a:extLst>
        </xdr:cNvPr>
        <xdr:cNvSpPr txBox="1"/>
      </xdr:nvSpPr>
      <xdr:spPr>
        <a:xfrm>
          <a:off x="1816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5459</xdr:rowOff>
    </xdr:from>
    <xdr:ext cx="405111" cy="259045"/>
    <xdr:sp macro="" textlink="">
      <xdr:nvSpPr>
        <xdr:cNvPr id="434" name="n_4aveValue【港湾・漁港】&#10;有形固定資産減価償却率">
          <a:extLst>
            <a:ext uri="{FF2B5EF4-FFF2-40B4-BE49-F238E27FC236}">
              <a16:creationId xmlns:a16="http://schemas.microsoft.com/office/drawing/2014/main" id="{00000000-0008-0000-0E00-0000B2010000}"/>
            </a:ext>
          </a:extLst>
        </xdr:cNvPr>
        <xdr:cNvSpPr txBox="1"/>
      </xdr:nvSpPr>
      <xdr:spPr>
        <a:xfrm>
          <a:off x="927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125565</xdr:rowOff>
    </xdr:from>
    <xdr:ext cx="405111" cy="259045"/>
    <xdr:sp macro="" textlink="">
      <xdr:nvSpPr>
        <xdr:cNvPr id="435" name="n_1mainValue【港湾・漁港】&#10;有形固定資産減価償却率">
          <a:extLst>
            <a:ext uri="{FF2B5EF4-FFF2-40B4-BE49-F238E27FC236}">
              <a16:creationId xmlns:a16="http://schemas.microsoft.com/office/drawing/2014/main" id="{00000000-0008-0000-0E00-0000B3010000}"/>
            </a:ext>
          </a:extLst>
        </xdr:cNvPr>
        <xdr:cNvSpPr txBox="1"/>
      </xdr:nvSpPr>
      <xdr:spPr>
        <a:xfrm>
          <a:off x="3582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436" name="n_2mainValue【港湾・漁港】&#10;有形固定資産減価償却率">
          <a:extLst>
            <a:ext uri="{FF2B5EF4-FFF2-40B4-BE49-F238E27FC236}">
              <a16:creationId xmlns:a16="http://schemas.microsoft.com/office/drawing/2014/main" id="{00000000-0008-0000-0E00-0000B4010000}"/>
            </a:ext>
          </a:extLst>
        </xdr:cNvPr>
        <xdr:cNvSpPr txBox="1"/>
      </xdr:nvSpPr>
      <xdr:spPr>
        <a:xfrm>
          <a:off x="2705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60251</xdr:rowOff>
    </xdr:from>
    <xdr:ext cx="405111" cy="259045"/>
    <xdr:sp macro="" textlink="">
      <xdr:nvSpPr>
        <xdr:cNvPr id="437" name="n_3mainValue【港湾・漁港】&#10;有形固定資産減価償却率">
          <a:extLst>
            <a:ext uri="{FF2B5EF4-FFF2-40B4-BE49-F238E27FC236}">
              <a16:creationId xmlns:a16="http://schemas.microsoft.com/office/drawing/2014/main" id="{00000000-0008-0000-0E00-0000B5010000}"/>
            </a:ext>
          </a:extLst>
        </xdr:cNvPr>
        <xdr:cNvSpPr txBox="1"/>
      </xdr:nvSpPr>
      <xdr:spPr>
        <a:xfrm>
          <a:off x="1816744" y="1754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27595</xdr:rowOff>
    </xdr:from>
    <xdr:ext cx="405111" cy="259045"/>
    <xdr:sp macro="" textlink="">
      <xdr:nvSpPr>
        <xdr:cNvPr id="438" name="n_4mainValue【港湾・漁港】&#10;有形固定資産減価償却率">
          <a:extLst>
            <a:ext uri="{FF2B5EF4-FFF2-40B4-BE49-F238E27FC236}">
              <a16:creationId xmlns:a16="http://schemas.microsoft.com/office/drawing/2014/main" id="{00000000-0008-0000-0E00-0000B6010000}"/>
            </a:ext>
          </a:extLst>
        </xdr:cNvPr>
        <xdr:cNvSpPr txBox="1"/>
      </xdr:nvSpPr>
      <xdr:spPr>
        <a:xfrm>
          <a:off x="927744" y="1751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a:extLst>
            <a:ext uri="{FF2B5EF4-FFF2-40B4-BE49-F238E27FC236}">
              <a16:creationId xmlns:a16="http://schemas.microsoft.com/office/drawing/2014/main" id="{00000000-0008-0000-0E00-0000C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86086</xdr:rowOff>
    </xdr:from>
    <xdr:to>
      <xdr:col>54</xdr:col>
      <xdr:colOff>189865</xdr:colOff>
      <xdr:row>108</xdr:row>
      <xdr:rowOff>151197</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flipV="1">
          <a:off x="10476865" y="17402536"/>
          <a:ext cx="0" cy="1265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155024</xdr:rowOff>
    </xdr:from>
    <xdr:ext cx="469744" cy="259045"/>
    <xdr:sp macro="" textlink="">
      <xdr:nvSpPr>
        <xdr:cNvPr id="463" name="【港湾・漁港】&#10;一人当たり有形固定資産（償却資産）額最小値テキスト">
          <a:extLst>
            <a:ext uri="{FF2B5EF4-FFF2-40B4-BE49-F238E27FC236}">
              <a16:creationId xmlns:a16="http://schemas.microsoft.com/office/drawing/2014/main" id="{00000000-0008-0000-0E00-0000CF010000}"/>
            </a:ext>
          </a:extLst>
        </xdr:cNvPr>
        <xdr:cNvSpPr txBox="1"/>
      </xdr:nvSpPr>
      <xdr:spPr>
        <a:xfrm>
          <a:off x="10515600" y="1867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151197</xdr:rowOff>
    </xdr:from>
    <xdr:to>
      <xdr:col>55</xdr:col>
      <xdr:colOff>88900</xdr:colOff>
      <xdr:row>108</xdr:row>
      <xdr:rowOff>151197</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0388600" y="186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32763</xdr:rowOff>
    </xdr:from>
    <xdr:ext cx="690189" cy="259045"/>
    <xdr:sp macro="" textlink="">
      <xdr:nvSpPr>
        <xdr:cNvPr id="465" name="【港湾・漁港】&#10;一人当たり有形固定資産（償却資産）額最大値テキスト">
          <a:extLst>
            <a:ext uri="{FF2B5EF4-FFF2-40B4-BE49-F238E27FC236}">
              <a16:creationId xmlns:a16="http://schemas.microsoft.com/office/drawing/2014/main" id="{00000000-0008-0000-0E00-0000D1010000}"/>
            </a:ext>
          </a:extLst>
        </xdr:cNvPr>
        <xdr:cNvSpPr txBox="1"/>
      </xdr:nvSpPr>
      <xdr:spPr>
        <a:xfrm>
          <a:off x="10515600" y="171777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86086</xdr:rowOff>
    </xdr:from>
    <xdr:to>
      <xdr:col>55</xdr:col>
      <xdr:colOff>88900</xdr:colOff>
      <xdr:row>101</xdr:row>
      <xdr:rowOff>86086</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0388600" y="1740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145155</xdr:rowOff>
    </xdr:from>
    <xdr:ext cx="599010" cy="259045"/>
    <xdr:sp macro="" textlink="">
      <xdr:nvSpPr>
        <xdr:cNvPr id="467" name="【港湾・漁港】&#10;一人当たり有形固定資産（償却資産）額平均値テキスト">
          <a:extLst>
            <a:ext uri="{FF2B5EF4-FFF2-40B4-BE49-F238E27FC236}">
              <a16:creationId xmlns:a16="http://schemas.microsoft.com/office/drawing/2014/main" id="{00000000-0008-0000-0E00-0000D3010000}"/>
            </a:ext>
          </a:extLst>
        </xdr:cNvPr>
        <xdr:cNvSpPr txBox="1"/>
      </xdr:nvSpPr>
      <xdr:spPr>
        <a:xfrm>
          <a:off x="10515600" y="18318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166728</xdr:rowOff>
    </xdr:from>
    <xdr:to>
      <xdr:col>55</xdr:col>
      <xdr:colOff>50800</xdr:colOff>
      <xdr:row>107</xdr:row>
      <xdr:rowOff>96878</xdr:rowOff>
    </xdr:to>
    <xdr:sp macro="" textlink="">
      <xdr:nvSpPr>
        <xdr:cNvPr id="468" name="フローチャート: 判断 467">
          <a:extLst>
            <a:ext uri="{FF2B5EF4-FFF2-40B4-BE49-F238E27FC236}">
              <a16:creationId xmlns:a16="http://schemas.microsoft.com/office/drawing/2014/main" id="{00000000-0008-0000-0E00-0000D4010000}"/>
            </a:ext>
          </a:extLst>
        </xdr:cNvPr>
        <xdr:cNvSpPr/>
      </xdr:nvSpPr>
      <xdr:spPr>
        <a:xfrm>
          <a:off x="10426700" y="1834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10562</xdr:rowOff>
    </xdr:from>
    <xdr:to>
      <xdr:col>50</xdr:col>
      <xdr:colOff>165100</xdr:colOff>
      <xdr:row>107</xdr:row>
      <xdr:rowOff>112162</xdr:rowOff>
    </xdr:to>
    <xdr:sp macro="" textlink="">
      <xdr:nvSpPr>
        <xdr:cNvPr id="469" name="フローチャート: 判断 468">
          <a:extLst>
            <a:ext uri="{FF2B5EF4-FFF2-40B4-BE49-F238E27FC236}">
              <a16:creationId xmlns:a16="http://schemas.microsoft.com/office/drawing/2014/main" id="{00000000-0008-0000-0E00-0000D5010000}"/>
            </a:ext>
          </a:extLst>
        </xdr:cNvPr>
        <xdr:cNvSpPr/>
      </xdr:nvSpPr>
      <xdr:spPr>
        <a:xfrm>
          <a:off x="9588500" y="1835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171005</xdr:rowOff>
    </xdr:from>
    <xdr:to>
      <xdr:col>46</xdr:col>
      <xdr:colOff>38100</xdr:colOff>
      <xdr:row>107</xdr:row>
      <xdr:rowOff>101155</xdr:rowOff>
    </xdr:to>
    <xdr:sp macro="" textlink="">
      <xdr:nvSpPr>
        <xdr:cNvPr id="470" name="フローチャート: 判断 469">
          <a:extLst>
            <a:ext uri="{FF2B5EF4-FFF2-40B4-BE49-F238E27FC236}">
              <a16:creationId xmlns:a16="http://schemas.microsoft.com/office/drawing/2014/main" id="{00000000-0008-0000-0E00-0000D6010000}"/>
            </a:ext>
          </a:extLst>
        </xdr:cNvPr>
        <xdr:cNvSpPr/>
      </xdr:nvSpPr>
      <xdr:spPr>
        <a:xfrm>
          <a:off x="8699500" y="1834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127758</xdr:rowOff>
    </xdr:from>
    <xdr:to>
      <xdr:col>41</xdr:col>
      <xdr:colOff>101600</xdr:colOff>
      <xdr:row>107</xdr:row>
      <xdr:rowOff>57908</xdr:rowOff>
    </xdr:to>
    <xdr:sp macro="" textlink="">
      <xdr:nvSpPr>
        <xdr:cNvPr id="471" name="フローチャート: 判断 470">
          <a:extLst>
            <a:ext uri="{FF2B5EF4-FFF2-40B4-BE49-F238E27FC236}">
              <a16:creationId xmlns:a16="http://schemas.microsoft.com/office/drawing/2014/main" id="{00000000-0008-0000-0E00-0000D7010000}"/>
            </a:ext>
          </a:extLst>
        </xdr:cNvPr>
        <xdr:cNvSpPr/>
      </xdr:nvSpPr>
      <xdr:spPr>
        <a:xfrm>
          <a:off x="7810500" y="183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154392</xdr:rowOff>
    </xdr:from>
    <xdr:to>
      <xdr:col>36</xdr:col>
      <xdr:colOff>165100</xdr:colOff>
      <xdr:row>107</xdr:row>
      <xdr:rowOff>84542</xdr:rowOff>
    </xdr:to>
    <xdr:sp macro="" textlink="">
      <xdr:nvSpPr>
        <xdr:cNvPr id="472" name="フローチャート: 判断 471">
          <a:extLst>
            <a:ext uri="{FF2B5EF4-FFF2-40B4-BE49-F238E27FC236}">
              <a16:creationId xmlns:a16="http://schemas.microsoft.com/office/drawing/2014/main" id="{00000000-0008-0000-0E00-0000D8010000}"/>
            </a:ext>
          </a:extLst>
        </xdr:cNvPr>
        <xdr:cNvSpPr/>
      </xdr:nvSpPr>
      <xdr:spPr>
        <a:xfrm>
          <a:off x="6921500" y="183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35286</xdr:rowOff>
    </xdr:from>
    <xdr:to>
      <xdr:col>55</xdr:col>
      <xdr:colOff>50800</xdr:colOff>
      <xdr:row>101</xdr:row>
      <xdr:rowOff>136886</xdr:rowOff>
    </xdr:to>
    <xdr:sp macro="" textlink="">
      <xdr:nvSpPr>
        <xdr:cNvPr id="478" name="楕円 477">
          <a:extLst>
            <a:ext uri="{FF2B5EF4-FFF2-40B4-BE49-F238E27FC236}">
              <a16:creationId xmlns:a16="http://schemas.microsoft.com/office/drawing/2014/main" id="{00000000-0008-0000-0E00-0000DE010000}"/>
            </a:ext>
          </a:extLst>
        </xdr:cNvPr>
        <xdr:cNvSpPr/>
      </xdr:nvSpPr>
      <xdr:spPr>
        <a:xfrm>
          <a:off x="10426700" y="1735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159763</xdr:rowOff>
    </xdr:from>
    <xdr:ext cx="690189" cy="259045"/>
    <xdr:sp macro="" textlink="">
      <xdr:nvSpPr>
        <xdr:cNvPr id="479" name="【港湾・漁港】&#10;一人当たり有形固定資産（償却資産）額該当値テキスト">
          <a:extLst>
            <a:ext uri="{FF2B5EF4-FFF2-40B4-BE49-F238E27FC236}">
              <a16:creationId xmlns:a16="http://schemas.microsoft.com/office/drawing/2014/main" id="{00000000-0008-0000-0E00-0000DF010000}"/>
            </a:ext>
          </a:extLst>
        </xdr:cNvPr>
        <xdr:cNvSpPr txBox="1"/>
      </xdr:nvSpPr>
      <xdr:spPr>
        <a:xfrm>
          <a:off x="10515600" y="173047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80621</xdr:rowOff>
    </xdr:from>
    <xdr:to>
      <xdr:col>50</xdr:col>
      <xdr:colOff>165100</xdr:colOff>
      <xdr:row>102</xdr:row>
      <xdr:rowOff>10771</xdr:rowOff>
    </xdr:to>
    <xdr:sp macro="" textlink="">
      <xdr:nvSpPr>
        <xdr:cNvPr id="480" name="楕円 479">
          <a:extLst>
            <a:ext uri="{FF2B5EF4-FFF2-40B4-BE49-F238E27FC236}">
              <a16:creationId xmlns:a16="http://schemas.microsoft.com/office/drawing/2014/main" id="{00000000-0008-0000-0E00-0000E0010000}"/>
            </a:ext>
          </a:extLst>
        </xdr:cNvPr>
        <xdr:cNvSpPr/>
      </xdr:nvSpPr>
      <xdr:spPr>
        <a:xfrm>
          <a:off x="9588500" y="173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86086</xdr:rowOff>
    </xdr:from>
    <xdr:to>
      <xdr:col>55</xdr:col>
      <xdr:colOff>0</xdr:colOff>
      <xdr:row>101</xdr:row>
      <xdr:rowOff>131421</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flipV="1">
          <a:off x="9639300" y="17402536"/>
          <a:ext cx="838200" cy="4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94386</xdr:rowOff>
    </xdr:from>
    <xdr:to>
      <xdr:col>46</xdr:col>
      <xdr:colOff>38100</xdr:colOff>
      <xdr:row>102</xdr:row>
      <xdr:rowOff>24536</xdr:rowOff>
    </xdr:to>
    <xdr:sp macro="" textlink="">
      <xdr:nvSpPr>
        <xdr:cNvPr id="482" name="楕円 481">
          <a:extLst>
            <a:ext uri="{FF2B5EF4-FFF2-40B4-BE49-F238E27FC236}">
              <a16:creationId xmlns:a16="http://schemas.microsoft.com/office/drawing/2014/main" id="{00000000-0008-0000-0E00-0000E2010000}"/>
            </a:ext>
          </a:extLst>
        </xdr:cNvPr>
        <xdr:cNvSpPr/>
      </xdr:nvSpPr>
      <xdr:spPr>
        <a:xfrm>
          <a:off x="8699500" y="1741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131421</xdr:rowOff>
    </xdr:from>
    <xdr:to>
      <xdr:col>50</xdr:col>
      <xdr:colOff>114300</xdr:colOff>
      <xdr:row>101</xdr:row>
      <xdr:rowOff>145186</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flipV="1">
          <a:off x="8750300" y="17447871"/>
          <a:ext cx="889000" cy="1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82184</xdr:rowOff>
    </xdr:from>
    <xdr:to>
      <xdr:col>41</xdr:col>
      <xdr:colOff>101600</xdr:colOff>
      <xdr:row>102</xdr:row>
      <xdr:rowOff>12334</xdr:rowOff>
    </xdr:to>
    <xdr:sp macro="" textlink="">
      <xdr:nvSpPr>
        <xdr:cNvPr id="484" name="楕円 483">
          <a:extLst>
            <a:ext uri="{FF2B5EF4-FFF2-40B4-BE49-F238E27FC236}">
              <a16:creationId xmlns:a16="http://schemas.microsoft.com/office/drawing/2014/main" id="{00000000-0008-0000-0E00-0000E4010000}"/>
            </a:ext>
          </a:extLst>
        </xdr:cNvPr>
        <xdr:cNvSpPr/>
      </xdr:nvSpPr>
      <xdr:spPr>
        <a:xfrm>
          <a:off x="7810500" y="1739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132984</xdr:rowOff>
    </xdr:from>
    <xdr:to>
      <xdr:col>45</xdr:col>
      <xdr:colOff>177800</xdr:colOff>
      <xdr:row>101</xdr:row>
      <xdr:rowOff>145186</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7861300" y="17449434"/>
          <a:ext cx="889000" cy="1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106331</xdr:rowOff>
    </xdr:from>
    <xdr:to>
      <xdr:col>36</xdr:col>
      <xdr:colOff>165100</xdr:colOff>
      <xdr:row>102</xdr:row>
      <xdr:rowOff>36481</xdr:rowOff>
    </xdr:to>
    <xdr:sp macro="" textlink="">
      <xdr:nvSpPr>
        <xdr:cNvPr id="486" name="楕円 485">
          <a:extLst>
            <a:ext uri="{FF2B5EF4-FFF2-40B4-BE49-F238E27FC236}">
              <a16:creationId xmlns:a16="http://schemas.microsoft.com/office/drawing/2014/main" id="{00000000-0008-0000-0E00-0000E6010000}"/>
            </a:ext>
          </a:extLst>
        </xdr:cNvPr>
        <xdr:cNvSpPr/>
      </xdr:nvSpPr>
      <xdr:spPr>
        <a:xfrm>
          <a:off x="6921500" y="1742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132984</xdr:rowOff>
    </xdr:from>
    <xdr:to>
      <xdr:col>41</xdr:col>
      <xdr:colOff>50800</xdr:colOff>
      <xdr:row>101</xdr:row>
      <xdr:rowOff>157131</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flipV="1">
          <a:off x="6972300" y="17449434"/>
          <a:ext cx="889000" cy="2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103289</xdr:rowOff>
    </xdr:from>
    <xdr:ext cx="599010" cy="259045"/>
    <xdr:sp macro="" textlink="">
      <xdr:nvSpPr>
        <xdr:cNvPr id="488" name="n_1ave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9327095" y="1844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92282</xdr:rowOff>
    </xdr:from>
    <xdr:ext cx="599010" cy="259045"/>
    <xdr:sp macro="" textlink="">
      <xdr:nvSpPr>
        <xdr:cNvPr id="489" name="n_2ave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8450795" y="18437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49035</xdr:rowOff>
    </xdr:from>
    <xdr:ext cx="599010" cy="259045"/>
    <xdr:sp macro="" textlink="">
      <xdr:nvSpPr>
        <xdr:cNvPr id="490" name="n_3aveValue【港湾・漁港】&#10;一人当たり有形固定資産（償却資産）額">
          <a:extLst>
            <a:ext uri="{FF2B5EF4-FFF2-40B4-BE49-F238E27FC236}">
              <a16:creationId xmlns:a16="http://schemas.microsoft.com/office/drawing/2014/main" id="{00000000-0008-0000-0E00-0000EA010000}"/>
            </a:ext>
          </a:extLst>
        </xdr:cNvPr>
        <xdr:cNvSpPr txBox="1"/>
      </xdr:nvSpPr>
      <xdr:spPr>
        <a:xfrm>
          <a:off x="7561795" y="18394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75669</xdr:rowOff>
    </xdr:from>
    <xdr:ext cx="599010" cy="259045"/>
    <xdr:sp macro="" textlink="">
      <xdr:nvSpPr>
        <xdr:cNvPr id="491" name="n_4aveValue【港湾・漁港】&#10;一人当たり有形固定資産（償却資産）額">
          <a:extLst>
            <a:ext uri="{FF2B5EF4-FFF2-40B4-BE49-F238E27FC236}">
              <a16:creationId xmlns:a16="http://schemas.microsoft.com/office/drawing/2014/main" id="{00000000-0008-0000-0E00-0000EB010000}"/>
            </a:ext>
          </a:extLst>
        </xdr:cNvPr>
        <xdr:cNvSpPr txBox="1"/>
      </xdr:nvSpPr>
      <xdr:spPr>
        <a:xfrm>
          <a:off x="6672795" y="1842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100</xdr:row>
      <xdr:rowOff>27298</xdr:rowOff>
    </xdr:from>
    <xdr:ext cx="690189" cy="259045"/>
    <xdr:sp macro="" textlink="">
      <xdr:nvSpPr>
        <xdr:cNvPr id="492" name="n_1mainValue【港湾・漁港】&#10;一人当たり有形固定資産（償却資産）額">
          <a:extLst>
            <a:ext uri="{FF2B5EF4-FFF2-40B4-BE49-F238E27FC236}">
              <a16:creationId xmlns:a16="http://schemas.microsoft.com/office/drawing/2014/main" id="{00000000-0008-0000-0E00-0000EC010000}"/>
            </a:ext>
          </a:extLst>
        </xdr:cNvPr>
        <xdr:cNvSpPr txBox="1"/>
      </xdr:nvSpPr>
      <xdr:spPr>
        <a:xfrm>
          <a:off x="9281505" y="171722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100</xdr:row>
      <xdr:rowOff>41063</xdr:rowOff>
    </xdr:from>
    <xdr:ext cx="690189" cy="259045"/>
    <xdr:sp macro="" textlink="">
      <xdr:nvSpPr>
        <xdr:cNvPr id="493" name="n_2mainValue【港湾・漁港】&#10;一人当たり有形固定資産（償却資産）額">
          <a:extLst>
            <a:ext uri="{FF2B5EF4-FFF2-40B4-BE49-F238E27FC236}">
              <a16:creationId xmlns:a16="http://schemas.microsoft.com/office/drawing/2014/main" id="{00000000-0008-0000-0E00-0000ED010000}"/>
            </a:ext>
          </a:extLst>
        </xdr:cNvPr>
        <xdr:cNvSpPr txBox="1"/>
      </xdr:nvSpPr>
      <xdr:spPr>
        <a:xfrm>
          <a:off x="8405205" y="17186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100</xdr:row>
      <xdr:rowOff>28861</xdr:rowOff>
    </xdr:from>
    <xdr:ext cx="690189" cy="259045"/>
    <xdr:sp macro="" textlink="">
      <xdr:nvSpPr>
        <xdr:cNvPr id="494" name="n_3mainValue【港湾・漁港】&#10;一人当たり有形固定資産（償却資産）額">
          <a:extLst>
            <a:ext uri="{FF2B5EF4-FFF2-40B4-BE49-F238E27FC236}">
              <a16:creationId xmlns:a16="http://schemas.microsoft.com/office/drawing/2014/main" id="{00000000-0008-0000-0E00-0000EE010000}"/>
            </a:ext>
          </a:extLst>
        </xdr:cNvPr>
        <xdr:cNvSpPr txBox="1"/>
      </xdr:nvSpPr>
      <xdr:spPr>
        <a:xfrm>
          <a:off x="7516205" y="171738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100</xdr:row>
      <xdr:rowOff>53008</xdr:rowOff>
    </xdr:from>
    <xdr:ext cx="690189" cy="259045"/>
    <xdr:sp macro="" textlink="">
      <xdr:nvSpPr>
        <xdr:cNvPr id="495" name="n_4mainValue【港湾・漁港】&#10;一人当たり有形固定資産（償却資産）額">
          <a:extLst>
            <a:ext uri="{FF2B5EF4-FFF2-40B4-BE49-F238E27FC236}">
              <a16:creationId xmlns:a16="http://schemas.microsoft.com/office/drawing/2014/main" id="{00000000-0008-0000-0E00-0000EF010000}"/>
            </a:ext>
          </a:extLst>
        </xdr:cNvPr>
        <xdr:cNvSpPr txBox="1"/>
      </xdr:nvSpPr>
      <xdr:spPr>
        <a:xfrm>
          <a:off x="6627205" y="171980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認定こども園・幼稚園・保育所】&#10;有形固定資産減価償却率グラフ枠">
          <a:extLst>
            <a:ext uri="{FF2B5EF4-FFF2-40B4-BE49-F238E27FC236}">
              <a16:creationId xmlns:a16="http://schemas.microsoft.com/office/drawing/2014/main" id="{00000000-0008-0000-0E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認定こども園・幼稚園・保育所】&#10;有形固定資産減価償却率最小値テキスト">
          <a:extLst>
            <a:ext uri="{FF2B5EF4-FFF2-40B4-BE49-F238E27FC236}">
              <a16:creationId xmlns:a16="http://schemas.microsoft.com/office/drawing/2014/main" id="{00000000-0008-0000-0E00-00000A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524" name="【認定こども園・幼稚園・保育所】&#10;有形固定資産減価償却率最大値テキスト">
          <a:extLst>
            <a:ext uri="{FF2B5EF4-FFF2-40B4-BE49-F238E27FC236}">
              <a16:creationId xmlns:a16="http://schemas.microsoft.com/office/drawing/2014/main" id="{00000000-0008-0000-0E00-00000C020000}"/>
            </a:ext>
          </a:extLst>
        </xdr:cNvPr>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17253</xdr:rowOff>
    </xdr:from>
    <xdr:ext cx="405111" cy="259045"/>
    <xdr:sp macro="" textlink="">
      <xdr:nvSpPr>
        <xdr:cNvPr id="526" name="【認定こども園・幼稚園・保育所】&#10;有形固定資産減価償却率平均値テキスト">
          <a:extLst>
            <a:ext uri="{FF2B5EF4-FFF2-40B4-BE49-F238E27FC236}">
              <a16:creationId xmlns:a16="http://schemas.microsoft.com/office/drawing/2014/main" id="{00000000-0008-0000-0E00-00000E020000}"/>
            </a:ext>
          </a:extLst>
        </xdr:cNvPr>
        <xdr:cNvSpPr txBox="1"/>
      </xdr:nvSpPr>
      <xdr:spPr>
        <a:xfrm>
          <a:off x="16357600" y="636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14541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530" name="フローチャート: 判断 529">
          <a:extLst>
            <a:ext uri="{FF2B5EF4-FFF2-40B4-BE49-F238E27FC236}">
              <a16:creationId xmlns:a16="http://schemas.microsoft.com/office/drawing/2014/main" id="{00000000-0008-0000-0E00-000012020000}"/>
            </a:ext>
          </a:extLst>
        </xdr:cNvPr>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531" name="フローチャート: 判断 530">
          <a:extLst>
            <a:ext uri="{FF2B5EF4-FFF2-40B4-BE49-F238E27FC236}">
              <a16:creationId xmlns:a16="http://schemas.microsoft.com/office/drawing/2014/main" id="{00000000-0008-0000-0E00-000013020000}"/>
            </a:ext>
          </a:extLst>
        </xdr:cNvPr>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87449</xdr:rowOff>
    </xdr:from>
    <xdr:to>
      <xdr:col>85</xdr:col>
      <xdr:colOff>177800</xdr:colOff>
      <xdr:row>42</xdr:row>
      <xdr:rowOff>17599</xdr:rowOff>
    </xdr:to>
    <xdr:sp macro="" textlink="">
      <xdr:nvSpPr>
        <xdr:cNvPr id="537" name="楕円 536">
          <a:extLst>
            <a:ext uri="{FF2B5EF4-FFF2-40B4-BE49-F238E27FC236}">
              <a16:creationId xmlns:a16="http://schemas.microsoft.com/office/drawing/2014/main" id="{00000000-0008-0000-0E00-000019020000}"/>
            </a:ext>
          </a:extLst>
        </xdr:cNvPr>
        <xdr:cNvSpPr/>
      </xdr:nvSpPr>
      <xdr:spPr>
        <a:xfrm>
          <a:off x="16268700" y="711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2376</xdr:rowOff>
    </xdr:from>
    <xdr:ext cx="405111" cy="259045"/>
    <xdr:sp macro="" textlink="">
      <xdr:nvSpPr>
        <xdr:cNvPr id="538" name="【認定こども園・幼稚園・保育所】&#10;有形固定資産減価償却率該当値テキスト">
          <a:extLst>
            <a:ext uri="{FF2B5EF4-FFF2-40B4-BE49-F238E27FC236}">
              <a16:creationId xmlns:a16="http://schemas.microsoft.com/office/drawing/2014/main" id="{00000000-0008-0000-0E00-00001A020000}"/>
            </a:ext>
          </a:extLst>
        </xdr:cNvPr>
        <xdr:cNvSpPr txBox="1"/>
      </xdr:nvSpPr>
      <xdr:spPr>
        <a:xfrm>
          <a:off x="16357600" y="7031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49893</xdr:rowOff>
    </xdr:from>
    <xdr:to>
      <xdr:col>81</xdr:col>
      <xdr:colOff>101600</xdr:colOff>
      <xdr:row>41</xdr:row>
      <xdr:rowOff>151493</xdr:rowOff>
    </xdr:to>
    <xdr:sp macro="" textlink="">
      <xdr:nvSpPr>
        <xdr:cNvPr id="539" name="楕円 538">
          <a:extLst>
            <a:ext uri="{FF2B5EF4-FFF2-40B4-BE49-F238E27FC236}">
              <a16:creationId xmlns:a16="http://schemas.microsoft.com/office/drawing/2014/main" id="{00000000-0008-0000-0E00-00001B020000}"/>
            </a:ext>
          </a:extLst>
        </xdr:cNvPr>
        <xdr:cNvSpPr/>
      </xdr:nvSpPr>
      <xdr:spPr>
        <a:xfrm>
          <a:off x="15430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100693</xdr:rowOff>
    </xdr:from>
    <xdr:to>
      <xdr:col>85</xdr:col>
      <xdr:colOff>127000</xdr:colOff>
      <xdr:row>41</xdr:row>
      <xdr:rowOff>138249</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5481300" y="713014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18869</xdr:rowOff>
    </xdr:from>
    <xdr:to>
      <xdr:col>76</xdr:col>
      <xdr:colOff>165100</xdr:colOff>
      <xdr:row>41</xdr:row>
      <xdr:rowOff>120469</xdr:rowOff>
    </xdr:to>
    <xdr:sp macro="" textlink="">
      <xdr:nvSpPr>
        <xdr:cNvPr id="541" name="楕円 540">
          <a:extLst>
            <a:ext uri="{FF2B5EF4-FFF2-40B4-BE49-F238E27FC236}">
              <a16:creationId xmlns:a16="http://schemas.microsoft.com/office/drawing/2014/main" id="{00000000-0008-0000-0E00-00001D020000}"/>
            </a:ext>
          </a:extLst>
        </xdr:cNvPr>
        <xdr:cNvSpPr/>
      </xdr:nvSpPr>
      <xdr:spPr>
        <a:xfrm>
          <a:off x="14541500" y="704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69669</xdr:rowOff>
    </xdr:from>
    <xdr:to>
      <xdr:col>81</xdr:col>
      <xdr:colOff>50800</xdr:colOff>
      <xdr:row>41</xdr:row>
      <xdr:rowOff>100693</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4592300" y="709911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151130</xdr:rowOff>
    </xdr:from>
    <xdr:to>
      <xdr:col>72</xdr:col>
      <xdr:colOff>38100</xdr:colOff>
      <xdr:row>41</xdr:row>
      <xdr:rowOff>81280</xdr:rowOff>
    </xdr:to>
    <xdr:sp macro="" textlink="">
      <xdr:nvSpPr>
        <xdr:cNvPr id="543" name="楕円 542">
          <a:extLst>
            <a:ext uri="{FF2B5EF4-FFF2-40B4-BE49-F238E27FC236}">
              <a16:creationId xmlns:a16="http://schemas.microsoft.com/office/drawing/2014/main" id="{00000000-0008-0000-0E00-00001F020000}"/>
            </a:ext>
          </a:extLst>
        </xdr:cNvPr>
        <xdr:cNvSpPr/>
      </xdr:nvSpPr>
      <xdr:spPr>
        <a:xfrm>
          <a:off x="13652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30480</xdr:rowOff>
    </xdr:from>
    <xdr:to>
      <xdr:col>76</xdr:col>
      <xdr:colOff>114300</xdr:colOff>
      <xdr:row>41</xdr:row>
      <xdr:rowOff>69669</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3703300" y="705993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111941</xdr:rowOff>
    </xdr:from>
    <xdr:to>
      <xdr:col>67</xdr:col>
      <xdr:colOff>101600</xdr:colOff>
      <xdr:row>41</xdr:row>
      <xdr:rowOff>42091</xdr:rowOff>
    </xdr:to>
    <xdr:sp macro="" textlink="">
      <xdr:nvSpPr>
        <xdr:cNvPr id="545" name="楕円 544">
          <a:extLst>
            <a:ext uri="{FF2B5EF4-FFF2-40B4-BE49-F238E27FC236}">
              <a16:creationId xmlns:a16="http://schemas.microsoft.com/office/drawing/2014/main" id="{00000000-0008-0000-0E00-000021020000}"/>
            </a:ext>
          </a:extLst>
        </xdr:cNvPr>
        <xdr:cNvSpPr/>
      </xdr:nvSpPr>
      <xdr:spPr>
        <a:xfrm>
          <a:off x="12763500" y="696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162741</xdr:rowOff>
    </xdr:from>
    <xdr:to>
      <xdr:col>71</xdr:col>
      <xdr:colOff>177800</xdr:colOff>
      <xdr:row>41</xdr:row>
      <xdr:rowOff>30480</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2814300" y="702074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117401</xdr:rowOff>
    </xdr:from>
    <xdr:ext cx="405111" cy="259045"/>
    <xdr:sp macro="" textlink="">
      <xdr:nvSpPr>
        <xdr:cNvPr id="547" name="n_1ave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5266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71681</xdr:rowOff>
    </xdr:from>
    <xdr:ext cx="405111" cy="259045"/>
    <xdr:sp macro="" textlink="">
      <xdr:nvSpPr>
        <xdr:cNvPr id="548" name="n_2aveValue【認定こども園・幼稚園・保育所】&#10;有形固定資産減価償却率">
          <a:extLst>
            <a:ext uri="{FF2B5EF4-FFF2-40B4-BE49-F238E27FC236}">
              <a16:creationId xmlns:a16="http://schemas.microsoft.com/office/drawing/2014/main" id="{00000000-0008-0000-0E00-000024020000}"/>
            </a:ext>
          </a:extLst>
        </xdr:cNvPr>
        <xdr:cNvSpPr txBox="1"/>
      </xdr:nvSpPr>
      <xdr:spPr>
        <a:xfrm>
          <a:off x="14389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50454</xdr:rowOff>
    </xdr:from>
    <xdr:ext cx="405111" cy="259045"/>
    <xdr:sp macro="" textlink="">
      <xdr:nvSpPr>
        <xdr:cNvPr id="549" name="n_3ave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3500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40657</xdr:rowOff>
    </xdr:from>
    <xdr:ext cx="405111" cy="259045"/>
    <xdr:sp macro="" textlink="">
      <xdr:nvSpPr>
        <xdr:cNvPr id="550" name="n_4aveValue【認定こども園・幼稚園・保育所】&#10;有形固定資産減価償却率">
          <a:extLst>
            <a:ext uri="{FF2B5EF4-FFF2-40B4-BE49-F238E27FC236}">
              <a16:creationId xmlns:a16="http://schemas.microsoft.com/office/drawing/2014/main" id="{00000000-0008-0000-0E00-000026020000}"/>
            </a:ext>
          </a:extLst>
        </xdr:cNvPr>
        <xdr:cNvSpPr txBox="1"/>
      </xdr:nvSpPr>
      <xdr:spPr>
        <a:xfrm>
          <a:off x="12611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142620</xdr:rowOff>
    </xdr:from>
    <xdr:ext cx="405111" cy="259045"/>
    <xdr:sp macro="" textlink="">
      <xdr:nvSpPr>
        <xdr:cNvPr id="551" name="n_1mainValue【認定こども園・幼稚園・保育所】&#10;有形固定資産減価償却率">
          <a:extLst>
            <a:ext uri="{FF2B5EF4-FFF2-40B4-BE49-F238E27FC236}">
              <a16:creationId xmlns:a16="http://schemas.microsoft.com/office/drawing/2014/main" id="{00000000-0008-0000-0E00-000027020000}"/>
            </a:ext>
          </a:extLst>
        </xdr:cNvPr>
        <xdr:cNvSpPr txBox="1"/>
      </xdr:nvSpPr>
      <xdr:spPr>
        <a:xfrm>
          <a:off x="15266044" y="717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111596</xdr:rowOff>
    </xdr:from>
    <xdr:ext cx="405111" cy="259045"/>
    <xdr:sp macro="" textlink="">
      <xdr:nvSpPr>
        <xdr:cNvPr id="552" name="n_2mainValue【認定こども園・幼稚園・保育所】&#10;有形固定資産減価償却率">
          <a:extLst>
            <a:ext uri="{FF2B5EF4-FFF2-40B4-BE49-F238E27FC236}">
              <a16:creationId xmlns:a16="http://schemas.microsoft.com/office/drawing/2014/main" id="{00000000-0008-0000-0E00-000028020000}"/>
            </a:ext>
          </a:extLst>
        </xdr:cNvPr>
        <xdr:cNvSpPr txBox="1"/>
      </xdr:nvSpPr>
      <xdr:spPr>
        <a:xfrm>
          <a:off x="14389744" y="714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72407</xdr:rowOff>
    </xdr:from>
    <xdr:ext cx="405111" cy="259045"/>
    <xdr:sp macro="" textlink="">
      <xdr:nvSpPr>
        <xdr:cNvPr id="553" name="n_3mainValue【認定こども園・幼稚園・保育所】&#10;有形固定資産減価償却率">
          <a:extLst>
            <a:ext uri="{FF2B5EF4-FFF2-40B4-BE49-F238E27FC236}">
              <a16:creationId xmlns:a16="http://schemas.microsoft.com/office/drawing/2014/main" id="{00000000-0008-0000-0E00-000029020000}"/>
            </a:ext>
          </a:extLst>
        </xdr:cNvPr>
        <xdr:cNvSpPr txBox="1"/>
      </xdr:nvSpPr>
      <xdr:spPr>
        <a:xfrm>
          <a:off x="135007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33218</xdr:rowOff>
    </xdr:from>
    <xdr:ext cx="405111" cy="259045"/>
    <xdr:sp macro="" textlink="">
      <xdr:nvSpPr>
        <xdr:cNvPr id="554" name="n_4mainValue【認定こども園・幼稚園・保育所】&#10;有形固定資産減価償却率">
          <a:extLst>
            <a:ext uri="{FF2B5EF4-FFF2-40B4-BE49-F238E27FC236}">
              <a16:creationId xmlns:a16="http://schemas.microsoft.com/office/drawing/2014/main" id="{00000000-0008-0000-0E00-00002A020000}"/>
            </a:ext>
          </a:extLst>
        </xdr:cNvPr>
        <xdr:cNvSpPr txBox="1"/>
      </xdr:nvSpPr>
      <xdr:spPr>
        <a:xfrm>
          <a:off x="12611744" y="706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認定こども園・幼稚園・保育所】&#10;一人当たり面積グラフ枠">
          <a:extLst>
            <a:ext uri="{FF2B5EF4-FFF2-40B4-BE49-F238E27FC236}">
              <a16:creationId xmlns:a16="http://schemas.microsoft.com/office/drawing/2014/main" id="{00000000-0008-0000-0E00-000041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579" name="【認定こども園・幼稚園・保育所】&#10;一人当たり面積最小値テキスト">
          <a:extLst>
            <a:ext uri="{FF2B5EF4-FFF2-40B4-BE49-F238E27FC236}">
              <a16:creationId xmlns:a16="http://schemas.microsoft.com/office/drawing/2014/main" id="{00000000-0008-0000-0E00-000043020000}"/>
            </a:ext>
          </a:extLst>
        </xdr:cNvPr>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581" name="【認定こども園・幼稚園・保育所】&#10;一人当たり面積最大値テキスト">
          <a:extLst>
            <a:ext uri="{FF2B5EF4-FFF2-40B4-BE49-F238E27FC236}">
              <a16:creationId xmlns:a16="http://schemas.microsoft.com/office/drawing/2014/main" id="{00000000-0008-0000-0E00-000045020000}"/>
            </a:ext>
          </a:extLst>
        </xdr:cNvPr>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123207</xdr:rowOff>
    </xdr:from>
    <xdr:ext cx="469744" cy="259045"/>
    <xdr:sp macro="" textlink="">
      <xdr:nvSpPr>
        <xdr:cNvPr id="583" name="【認定こども園・幼稚園・保育所】&#10;一人当たり面積平均値テキスト">
          <a:extLst>
            <a:ext uri="{FF2B5EF4-FFF2-40B4-BE49-F238E27FC236}">
              <a16:creationId xmlns:a16="http://schemas.microsoft.com/office/drawing/2014/main" id="{00000000-0008-0000-0E00-000047020000}"/>
            </a:ext>
          </a:extLst>
        </xdr:cNvPr>
        <xdr:cNvSpPr txBox="1"/>
      </xdr:nvSpPr>
      <xdr:spPr>
        <a:xfrm>
          <a:off x="22199600" y="6638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584" name="フローチャート: 判断 583">
          <a:extLst>
            <a:ext uri="{FF2B5EF4-FFF2-40B4-BE49-F238E27FC236}">
              <a16:creationId xmlns:a16="http://schemas.microsoft.com/office/drawing/2014/main" id="{00000000-0008-0000-0E00-000048020000}"/>
            </a:ext>
          </a:extLst>
        </xdr:cNvPr>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585" name="フローチャート: 判断 584">
          <a:extLst>
            <a:ext uri="{FF2B5EF4-FFF2-40B4-BE49-F238E27FC236}">
              <a16:creationId xmlns:a16="http://schemas.microsoft.com/office/drawing/2014/main" id="{00000000-0008-0000-0E00-000049020000}"/>
            </a:ext>
          </a:extLst>
        </xdr:cNvPr>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586" name="フローチャート: 判断 585">
          <a:extLst>
            <a:ext uri="{FF2B5EF4-FFF2-40B4-BE49-F238E27FC236}">
              <a16:creationId xmlns:a16="http://schemas.microsoft.com/office/drawing/2014/main" id="{00000000-0008-0000-0E00-00004A020000}"/>
            </a:ext>
          </a:extLst>
        </xdr:cNvPr>
        <xdr:cNvSpPr/>
      </xdr:nvSpPr>
      <xdr:spPr>
        <a:xfrm>
          <a:off x="20383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587" name="フローチャート: 判断 586">
          <a:extLst>
            <a:ext uri="{FF2B5EF4-FFF2-40B4-BE49-F238E27FC236}">
              <a16:creationId xmlns:a16="http://schemas.microsoft.com/office/drawing/2014/main" id="{00000000-0008-0000-0E00-00004B020000}"/>
            </a:ext>
          </a:extLst>
        </xdr:cNvPr>
        <xdr:cNvSpPr/>
      </xdr:nvSpPr>
      <xdr:spPr>
        <a:xfrm>
          <a:off x="19494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588" name="フローチャート: 判断 587">
          <a:extLst>
            <a:ext uri="{FF2B5EF4-FFF2-40B4-BE49-F238E27FC236}">
              <a16:creationId xmlns:a16="http://schemas.microsoft.com/office/drawing/2014/main" id="{00000000-0008-0000-0E00-00004C020000}"/>
            </a:ext>
          </a:extLst>
        </xdr:cNvPr>
        <xdr:cNvSpPr/>
      </xdr:nvSpPr>
      <xdr:spPr>
        <a:xfrm>
          <a:off x="18605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161290</xdr:rowOff>
    </xdr:from>
    <xdr:to>
      <xdr:col>116</xdr:col>
      <xdr:colOff>114300</xdr:colOff>
      <xdr:row>41</xdr:row>
      <xdr:rowOff>91440</xdr:rowOff>
    </xdr:to>
    <xdr:sp macro="" textlink="">
      <xdr:nvSpPr>
        <xdr:cNvPr id="594" name="楕円 593">
          <a:extLst>
            <a:ext uri="{FF2B5EF4-FFF2-40B4-BE49-F238E27FC236}">
              <a16:creationId xmlns:a16="http://schemas.microsoft.com/office/drawing/2014/main" id="{00000000-0008-0000-0E00-000052020000}"/>
            </a:ext>
          </a:extLst>
        </xdr:cNvPr>
        <xdr:cNvSpPr/>
      </xdr:nvSpPr>
      <xdr:spPr>
        <a:xfrm>
          <a:off x="22110700" y="701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76217</xdr:rowOff>
    </xdr:from>
    <xdr:ext cx="469744" cy="259045"/>
    <xdr:sp macro="" textlink="">
      <xdr:nvSpPr>
        <xdr:cNvPr id="595" name="【認定こども園・幼稚園・保育所】&#10;一人当たり面積該当値テキスト">
          <a:extLst>
            <a:ext uri="{FF2B5EF4-FFF2-40B4-BE49-F238E27FC236}">
              <a16:creationId xmlns:a16="http://schemas.microsoft.com/office/drawing/2014/main" id="{00000000-0008-0000-0E00-000053020000}"/>
            </a:ext>
          </a:extLst>
        </xdr:cNvPr>
        <xdr:cNvSpPr txBox="1"/>
      </xdr:nvSpPr>
      <xdr:spPr>
        <a:xfrm>
          <a:off x="22199600"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144780</xdr:rowOff>
    </xdr:from>
    <xdr:to>
      <xdr:col>112</xdr:col>
      <xdr:colOff>38100</xdr:colOff>
      <xdr:row>41</xdr:row>
      <xdr:rowOff>74930</xdr:rowOff>
    </xdr:to>
    <xdr:sp macro="" textlink="">
      <xdr:nvSpPr>
        <xdr:cNvPr id="596" name="楕円 595">
          <a:extLst>
            <a:ext uri="{FF2B5EF4-FFF2-40B4-BE49-F238E27FC236}">
              <a16:creationId xmlns:a16="http://schemas.microsoft.com/office/drawing/2014/main" id="{00000000-0008-0000-0E00-000054020000}"/>
            </a:ext>
          </a:extLst>
        </xdr:cNvPr>
        <xdr:cNvSpPr/>
      </xdr:nvSpPr>
      <xdr:spPr>
        <a:xfrm>
          <a:off x="212725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24130</xdr:rowOff>
    </xdr:from>
    <xdr:to>
      <xdr:col>116</xdr:col>
      <xdr:colOff>63500</xdr:colOff>
      <xdr:row>41</xdr:row>
      <xdr:rowOff>40640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21323300" y="7053580"/>
          <a:ext cx="8382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146050</xdr:rowOff>
    </xdr:from>
    <xdr:to>
      <xdr:col>107</xdr:col>
      <xdr:colOff>101600</xdr:colOff>
      <xdr:row>41</xdr:row>
      <xdr:rowOff>76200</xdr:rowOff>
    </xdr:to>
    <xdr:sp macro="" textlink="">
      <xdr:nvSpPr>
        <xdr:cNvPr id="598" name="楕円 597">
          <a:extLst>
            <a:ext uri="{FF2B5EF4-FFF2-40B4-BE49-F238E27FC236}">
              <a16:creationId xmlns:a16="http://schemas.microsoft.com/office/drawing/2014/main" id="{00000000-0008-0000-0E00-000056020000}"/>
            </a:ext>
          </a:extLst>
        </xdr:cNvPr>
        <xdr:cNvSpPr/>
      </xdr:nvSpPr>
      <xdr:spPr>
        <a:xfrm>
          <a:off x="20383500" y="700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24130</xdr:rowOff>
    </xdr:from>
    <xdr:to>
      <xdr:col>111</xdr:col>
      <xdr:colOff>177800</xdr:colOff>
      <xdr:row>41</xdr:row>
      <xdr:rowOff>25400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flipV="1">
          <a:off x="20434300" y="70535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144780</xdr:rowOff>
    </xdr:from>
    <xdr:to>
      <xdr:col>102</xdr:col>
      <xdr:colOff>165100</xdr:colOff>
      <xdr:row>41</xdr:row>
      <xdr:rowOff>74930</xdr:rowOff>
    </xdr:to>
    <xdr:sp macro="" textlink="">
      <xdr:nvSpPr>
        <xdr:cNvPr id="600" name="楕円 599">
          <a:extLst>
            <a:ext uri="{FF2B5EF4-FFF2-40B4-BE49-F238E27FC236}">
              <a16:creationId xmlns:a16="http://schemas.microsoft.com/office/drawing/2014/main" id="{00000000-0008-0000-0E00-000058020000}"/>
            </a:ext>
          </a:extLst>
        </xdr:cNvPr>
        <xdr:cNvSpPr/>
      </xdr:nvSpPr>
      <xdr:spPr>
        <a:xfrm>
          <a:off x="194945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24130</xdr:rowOff>
    </xdr:from>
    <xdr:to>
      <xdr:col>107</xdr:col>
      <xdr:colOff>50800</xdr:colOff>
      <xdr:row>41</xdr:row>
      <xdr:rowOff>25400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9545300" y="70535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148590</xdr:rowOff>
    </xdr:from>
    <xdr:to>
      <xdr:col>98</xdr:col>
      <xdr:colOff>38100</xdr:colOff>
      <xdr:row>41</xdr:row>
      <xdr:rowOff>78740</xdr:rowOff>
    </xdr:to>
    <xdr:sp macro="" textlink="">
      <xdr:nvSpPr>
        <xdr:cNvPr id="602" name="楕円 601">
          <a:extLst>
            <a:ext uri="{FF2B5EF4-FFF2-40B4-BE49-F238E27FC236}">
              <a16:creationId xmlns:a16="http://schemas.microsoft.com/office/drawing/2014/main" id="{00000000-0008-0000-0E00-00005A020000}"/>
            </a:ext>
          </a:extLst>
        </xdr:cNvPr>
        <xdr:cNvSpPr/>
      </xdr:nvSpPr>
      <xdr:spPr>
        <a:xfrm>
          <a:off x="186055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24130</xdr:rowOff>
    </xdr:from>
    <xdr:to>
      <xdr:col>102</xdr:col>
      <xdr:colOff>114300</xdr:colOff>
      <xdr:row>41</xdr:row>
      <xdr:rowOff>27940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flipV="1">
          <a:off x="18656300" y="70535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80027</xdr:rowOff>
    </xdr:from>
    <xdr:ext cx="469744" cy="259045"/>
    <xdr:sp macro="" textlink="">
      <xdr:nvSpPr>
        <xdr:cNvPr id="604" name="n_1aveValue【認定こども園・幼稚園・保育所】&#10;一人当たり面積">
          <a:extLst>
            <a:ext uri="{FF2B5EF4-FFF2-40B4-BE49-F238E27FC236}">
              <a16:creationId xmlns:a16="http://schemas.microsoft.com/office/drawing/2014/main" id="{00000000-0008-0000-0E00-00005C020000}"/>
            </a:ext>
          </a:extLst>
        </xdr:cNvPr>
        <xdr:cNvSpPr txBox="1"/>
      </xdr:nvSpPr>
      <xdr:spPr>
        <a:xfrm>
          <a:off x="21075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58437</xdr:rowOff>
    </xdr:from>
    <xdr:ext cx="469744" cy="259045"/>
    <xdr:sp macro="" textlink="">
      <xdr:nvSpPr>
        <xdr:cNvPr id="605" name="n_2aveValue【認定こども園・幼稚園・保育所】&#10;一人当たり面積">
          <a:extLst>
            <a:ext uri="{FF2B5EF4-FFF2-40B4-BE49-F238E27FC236}">
              <a16:creationId xmlns:a16="http://schemas.microsoft.com/office/drawing/2014/main" id="{00000000-0008-0000-0E00-00005D020000}"/>
            </a:ext>
          </a:extLst>
        </xdr:cNvPr>
        <xdr:cNvSpPr txBox="1"/>
      </xdr:nvSpPr>
      <xdr:spPr>
        <a:xfrm>
          <a:off x="20199427" y="657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99077</xdr:rowOff>
    </xdr:from>
    <xdr:ext cx="469744" cy="259045"/>
    <xdr:sp macro="" textlink="">
      <xdr:nvSpPr>
        <xdr:cNvPr id="606" name="n_3aveValue【認定こども園・幼稚園・保育所】&#10;一人当たり面積">
          <a:extLst>
            <a:ext uri="{FF2B5EF4-FFF2-40B4-BE49-F238E27FC236}">
              <a16:creationId xmlns:a16="http://schemas.microsoft.com/office/drawing/2014/main" id="{00000000-0008-0000-0E00-00005E020000}"/>
            </a:ext>
          </a:extLst>
        </xdr:cNvPr>
        <xdr:cNvSpPr txBox="1"/>
      </xdr:nvSpPr>
      <xdr:spPr>
        <a:xfrm>
          <a:off x="193104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92727</xdr:rowOff>
    </xdr:from>
    <xdr:ext cx="469744" cy="259045"/>
    <xdr:sp macro="" textlink="">
      <xdr:nvSpPr>
        <xdr:cNvPr id="607" name="n_4aveValue【認定こども園・幼稚園・保育所】&#10;一人当たり面積">
          <a:extLst>
            <a:ext uri="{FF2B5EF4-FFF2-40B4-BE49-F238E27FC236}">
              <a16:creationId xmlns:a16="http://schemas.microsoft.com/office/drawing/2014/main" id="{00000000-0008-0000-0E00-00005F020000}"/>
            </a:ext>
          </a:extLst>
        </xdr:cNvPr>
        <xdr:cNvSpPr txBox="1"/>
      </xdr:nvSpPr>
      <xdr:spPr>
        <a:xfrm>
          <a:off x="18421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66057</xdr:rowOff>
    </xdr:from>
    <xdr:ext cx="469744" cy="259045"/>
    <xdr:sp macro="" textlink="">
      <xdr:nvSpPr>
        <xdr:cNvPr id="608" name="n_1mainValue【認定こども園・幼稚園・保育所】&#10;一人当たり面積">
          <a:extLst>
            <a:ext uri="{FF2B5EF4-FFF2-40B4-BE49-F238E27FC236}">
              <a16:creationId xmlns:a16="http://schemas.microsoft.com/office/drawing/2014/main" id="{00000000-0008-0000-0E00-000060020000}"/>
            </a:ext>
          </a:extLst>
        </xdr:cNvPr>
        <xdr:cNvSpPr txBox="1"/>
      </xdr:nvSpPr>
      <xdr:spPr>
        <a:xfrm>
          <a:off x="21075727" y="709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67327</xdr:rowOff>
    </xdr:from>
    <xdr:ext cx="469744" cy="259045"/>
    <xdr:sp macro="" textlink="">
      <xdr:nvSpPr>
        <xdr:cNvPr id="609" name="n_2mainValue【認定こども園・幼稚園・保育所】&#10;一人当たり面積">
          <a:extLst>
            <a:ext uri="{FF2B5EF4-FFF2-40B4-BE49-F238E27FC236}">
              <a16:creationId xmlns:a16="http://schemas.microsoft.com/office/drawing/2014/main" id="{00000000-0008-0000-0E00-000061020000}"/>
            </a:ext>
          </a:extLst>
        </xdr:cNvPr>
        <xdr:cNvSpPr txBox="1"/>
      </xdr:nvSpPr>
      <xdr:spPr>
        <a:xfrm>
          <a:off x="20199427" y="709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66057</xdr:rowOff>
    </xdr:from>
    <xdr:ext cx="469744" cy="259045"/>
    <xdr:sp macro="" textlink="">
      <xdr:nvSpPr>
        <xdr:cNvPr id="610" name="n_3mainValue【認定こども園・幼稚園・保育所】&#10;一人当たり面積">
          <a:extLst>
            <a:ext uri="{FF2B5EF4-FFF2-40B4-BE49-F238E27FC236}">
              <a16:creationId xmlns:a16="http://schemas.microsoft.com/office/drawing/2014/main" id="{00000000-0008-0000-0E00-000062020000}"/>
            </a:ext>
          </a:extLst>
        </xdr:cNvPr>
        <xdr:cNvSpPr txBox="1"/>
      </xdr:nvSpPr>
      <xdr:spPr>
        <a:xfrm>
          <a:off x="19310427" y="709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69867</xdr:rowOff>
    </xdr:from>
    <xdr:ext cx="469744" cy="259045"/>
    <xdr:sp macro="" textlink="">
      <xdr:nvSpPr>
        <xdr:cNvPr id="611" name="n_4mainValue【認定こども園・幼稚園・保育所】&#10;一人当たり面積">
          <a:extLst>
            <a:ext uri="{FF2B5EF4-FFF2-40B4-BE49-F238E27FC236}">
              <a16:creationId xmlns:a16="http://schemas.microsoft.com/office/drawing/2014/main" id="{00000000-0008-0000-0E00-000063020000}"/>
            </a:ext>
          </a:extLst>
        </xdr:cNvPr>
        <xdr:cNvSpPr txBox="1"/>
      </xdr:nvSpPr>
      <xdr:spPr>
        <a:xfrm>
          <a:off x="18421427" y="709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学校施設】&#10;有形固定資産減価償却率グラフ枠">
          <a:extLst>
            <a:ext uri="{FF2B5EF4-FFF2-40B4-BE49-F238E27FC236}">
              <a16:creationId xmlns:a16="http://schemas.microsoft.com/office/drawing/2014/main" id="{00000000-0008-0000-0E00-00007B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637" name="【学校施設】&#10;有形固定資産減価償却率最小値テキスト">
          <a:extLst>
            <a:ext uri="{FF2B5EF4-FFF2-40B4-BE49-F238E27FC236}">
              <a16:creationId xmlns:a16="http://schemas.microsoft.com/office/drawing/2014/main" id="{00000000-0008-0000-0E00-00007D020000}"/>
            </a:ext>
          </a:extLst>
        </xdr:cNvPr>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639" name="【学校施設】&#10;有形固定資産減価償却率最大値テキスト">
          <a:extLst>
            <a:ext uri="{FF2B5EF4-FFF2-40B4-BE49-F238E27FC236}">
              <a16:creationId xmlns:a16="http://schemas.microsoft.com/office/drawing/2014/main" id="{00000000-0008-0000-0E00-00007F020000}"/>
            </a:ext>
          </a:extLst>
        </xdr:cNvPr>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641" name="【学校施設】&#10;有形固定資産減価償却率平均値テキスト">
          <a:extLst>
            <a:ext uri="{FF2B5EF4-FFF2-40B4-BE49-F238E27FC236}">
              <a16:creationId xmlns:a16="http://schemas.microsoft.com/office/drawing/2014/main" id="{00000000-0008-0000-0E00-000081020000}"/>
            </a:ext>
          </a:extLst>
        </xdr:cNvPr>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642" name="フローチャート: 判断 641">
          <a:extLst>
            <a:ext uri="{FF2B5EF4-FFF2-40B4-BE49-F238E27FC236}">
              <a16:creationId xmlns:a16="http://schemas.microsoft.com/office/drawing/2014/main" id="{00000000-0008-0000-0E00-000082020000}"/>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43" name="フローチャート: 判断 642">
          <a:extLst>
            <a:ext uri="{FF2B5EF4-FFF2-40B4-BE49-F238E27FC236}">
              <a16:creationId xmlns:a16="http://schemas.microsoft.com/office/drawing/2014/main" id="{00000000-0008-0000-0E00-000083020000}"/>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644" name="フローチャート: 判断 643">
          <a:extLst>
            <a:ext uri="{FF2B5EF4-FFF2-40B4-BE49-F238E27FC236}">
              <a16:creationId xmlns:a16="http://schemas.microsoft.com/office/drawing/2014/main" id="{00000000-0008-0000-0E00-000084020000}"/>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645" name="フローチャート: 判断 644">
          <a:extLst>
            <a:ext uri="{FF2B5EF4-FFF2-40B4-BE49-F238E27FC236}">
              <a16:creationId xmlns:a16="http://schemas.microsoft.com/office/drawing/2014/main" id="{00000000-0008-0000-0E00-000085020000}"/>
            </a:ext>
          </a:extLst>
        </xdr:cNvPr>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646" name="フローチャート: 判断 645">
          <a:extLst>
            <a:ext uri="{FF2B5EF4-FFF2-40B4-BE49-F238E27FC236}">
              <a16:creationId xmlns:a16="http://schemas.microsoft.com/office/drawing/2014/main" id="{00000000-0008-0000-0E00-000086020000}"/>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652" name="楕円 651">
          <a:extLst>
            <a:ext uri="{FF2B5EF4-FFF2-40B4-BE49-F238E27FC236}">
              <a16:creationId xmlns:a16="http://schemas.microsoft.com/office/drawing/2014/main" id="{00000000-0008-0000-0E00-00008C020000}"/>
            </a:ext>
          </a:extLst>
        </xdr:cNvPr>
        <xdr:cNvSpPr/>
      </xdr:nvSpPr>
      <xdr:spPr>
        <a:xfrm>
          <a:off x="162687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140987</xdr:rowOff>
    </xdr:from>
    <xdr:ext cx="405111" cy="259045"/>
    <xdr:sp macro="" textlink="">
      <xdr:nvSpPr>
        <xdr:cNvPr id="653" name="【学校施設】&#10;有形固定資産減価償却率該当値テキスト">
          <a:extLst>
            <a:ext uri="{FF2B5EF4-FFF2-40B4-BE49-F238E27FC236}">
              <a16:creationId xmlns:a16="http://schemas.microsoft.com/office/drawing/2014/main" id="{00000000-0008-0000-0E00-00008D020000}"/>
            </a:ext>
          </a:extLst>
        </xdr:cNvPr>
        <xdr:cNvSpPr txBox="1"/>
      </xdr:nvSpPr>
      <xdr:spPr>
        <a:xfrm>
          <a:off x="16357600"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2540</xdr:rowOff>
    </xdr:from>
    <xdr:to>
      <xdr:col>81</xdr:col>
      <xdr:colOff>101600</xdr:colOff>
      <xdr:row>61</xdr:row>
      <xdr:rowOff>104140</xdr:rowOff>
    </xdr:to>
    <xdr:sp macro="" textlink="">
      <xdr:nvSpPr>
        <xdr:cNvPr id="654" name="楕円 653">
          <a:extLst>
            <a:ext uri="{FF2B5EF4-FFF2-40B4-BE49-F238E27FC236}">
              <a16:creationId xmlns:a16="http://schemas.microsoft.com/office/drawing/2014/main" id="{00000000-0008-0000-0E00-00008E020000}"/>
            </a:ext>
          </a:extLst>
        </xdr:cNvPr>
        <xdr:cNvSpPr/>
      </xdr:nvSpPr>
      <xdr:spPr>
        <a:xfrm>
          <a:off x="15430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41910</xdr:rowOff>
    </xdr:from>
    <xdr:to>
      <xdr:col>85</xdr:col>
      <xdr:colOff>127000</xdr:colOff>
      <xdr:row>61</xdr:row>
      <xdr:rowOff>53340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flipV="1">
          <a:off x="15481300" y="105003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141605</xdr:rowOff>
    </xdr:from>
    <xdr:to>
      <xdr:col>76</xdr:col>
      <xdr:colOff>165100</xdr:colOff>
      <xdr:row>61</xdr:row>
      <xdr:rowOff>71755</xdr:rowOff>
    </xdr:to>
    <xdr:sp macro="" textlink="">
      <xdr:nvSpPr>
        <xdr:cNvPr id="656" name="楕円 655">
          <a:extLst>
            <a:ext uri="{FF2B5EF4-FFF2-40B4-BE49-F238E27FC236}">
              <a16:creationId xmlns:a16="http://schemas.microsoft.com/office/drawing/2014/main" id="{00000000-0008-0000-0E00-000090020000}"/>
            </a:ext>
          </a:extLst>
        </xdr:cNvPr>
        <xdr:cNvSpPr/>
      </xdr:nvSpPr>
      <xdr:spPr>
        <a:xfrm>
          <a:off x="14541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20955</xdr:rowOff>
    </xdr:from>
    <xdr:to>
      <xdr:col>81</xdr:col>
      <xdr:colOff>50800</xdr:colOff>
      <xdr:row>61</xdr:row>
      <xdr:rowOff>53340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4592300" y="104794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107315</xdr:rowOff>
    </xdr:from>
    <xdr:to>
      <xdr:col>72</xdr:col>
      <xdr:colOff>38100</xdr:colOff>
      <xdr:row>61</xdr:row>
      <xdr:rowOff>37465</xdr:rowOff>
    </xdr:to>
    <xdr:sp macro="" textlink="">
      <xdr:nvSpPr>
        <xdr:cNvPr id="658" name="楕円 657">
          <a:extLst>
            <a:ext uri="{FF2B5EF4-FFF2-40B4-BE49-F238E27FC236}">
              <a16:creationId xmlns:a16="http://schemas.microsoft.com/office/drawing/2014/main" id="{00000000-0008-0000-0E00-000092020000}"/>
            </a:ext>
          </a:extLst>
        </xdr:cNvPr>
        <xdr:cNvSpPr/>
      </xdr:nvSpPr>
      <xdr:spPr>
        <a:xfrm>
          <a:off x="13652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158115</xdr:rowOff>
    </xdr:from>
    <xdr:to>
      <xdr:col>76</xdr:col>
      <xdr:colOff>114300</xdr:colOff>
      <xdr:row>61</xdr:row>
      <xdr:rowOff>20955</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3703300" y="104451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124460</xdr:rowOff>
    </xdr:from>
    <xdr:to>
      <xdr:col>67</xdr:col>
      <xdr:colOff>101600</xdr:colOff>
      <xdr:row>61</xdr:row>
      <xdr:rowOff>54610</xdr:rowOff>
    </xdr:to>
    <xdr:sp macro="" textlink="">
      <xdr:nvSpPr>
        <xdr:cNvPr id="660" name="楕円 659">
          <a:extLst>
            <a:ext uri="{FF2B5EF4-FFF2-40B4-BE49-F238E27FC236}">
              <a16:creationId xmlns:a16="http://schemas.microsoft.com/office/drawing/2014/main" id="{00000000-0008-0000-0E00-000094020000}"/>
            </a:ext>
          </a:extLst>
        </xdr:cNvPr>
        <xdr:cNvSpPr/>
      </xdr:nvSpPr>
      <xdr:spPr>
        <a:xfrm>
          <a:off x="12763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158115</xdr:rowOff>
    </xdr:from>
    <xdr:to>
      <xdr:col>71</xdr:col>
      <xdr:colOff>177800</xdr:colOff>
      <xdr:row>61</xdr:row>
      <xdr:rowOff>3810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flipV="1">
          <a:off x="12814300" y="104451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62" name="n_1aveValue【学校施設】&#10;有形固定資産減価償却率">
          <a:extLst>
            <a:ext uri="{FF2B5EF4-FFF2-40B4-BE49-F238E27FC236}">
              <a16:creationId xmlns:a16="http://schemas.microsoft.com/office/drawing/2014/main" id="{00000000-0008-0000-0E00-000096020000}"/>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663" name="n_2aveValue【学校施設】&#10;有形固定資産減価償却率">
          <a:extLst>
            <a:ext uri="{FF2B5EF4-FFF2-40B4-BE49-F238E27FC236}">
              <a16:creationId xmlns:a16="http://schemas.microsoft.com/office/drawing/2014/main" id="{00000000-0008-0000-0E00-000097020000}"/>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664" name="n_3aveValue【学校施設】&#10;有形固定資産減価償却率">
          <a:extLst>
            <a:ext uri="{FF2B5EF4-FFF2-40B4-BE49-F238E27FC236}">
              <a16:creationId xmlns:a16="http://schemas.microsoft.com/office/drawing/2014/main" id="{00000000-0008-0000-0E00-000098020000}"/>
            </a:ext>
          </a:extLst>
        </xdr:cNvPr>
        <xdr:cNvSpPr txBox="1"/>
      </xdr:nvSpPr>
      <xdr:spPr>
        <a:xfrm>
          <a:off x="13500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665" name="n_4aveValue【学校施設】&#10;有形固定資産減価償却率">
          <a:extLst>
            <a:ext uri="{FF2B5EF4-FFF2-40B4-BE49-F238E27FC236}">
              <a16:creationId xmlns:a16="http://schemas.microsoft.com/office/drawing/2014/main" id="{00000000-0008-0000-0E00-000099020000}"/>
            </a:ext>
          </a:extLst>
        </xdr:cNvPr>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95267</xdr:rowOff>
    </xdr:from>
    <xdr:ext cx="405111" cy="259045"/>
    <xdr:sp macro="" textlink="">
      <xdr:nvSpPr>
        <xdr:cNvPr id="666" name="n_1mainValue【学校施設】&#10;有形固定資産減価償却率">
          <a:extLst>
            <a:ext uri="{FF2B5EF4-FFF2-40B4-BE49-F238E27FC236}">
              <a16:creationId xmlns:a16="http://schemas.microsoft.com/office/drawing/2014/main" id="{00000000-0008-0000-0E00-00009A020000}"/>
            </a:ext>
          </a:extLst>
        </xdr:cNvPr>
        <xdr:cNvSpPr txBox="1"/>
      </xdr:nvSpPr>
      <xdr:spPr>
        <a:xfrm>
          <a:off x="15266044"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62882</xdr:rowOff>
    </xdr:from>
    <xdr:ext cx="405111" cy="259045"/>
    <xdr:sp macro="" textlink="">
      <xdr:nvSpPr>
        <xdr:cNvPr id="667" name="n_2mainValue【学校施設】&#10;有形固定資産減価償却率">
          <a:extLst>
            <a:ext uri="{FF2B5EF4-FFF2-40B4-BE49-F238E27FC236}">
              <a16:creationId xmlns:a16="http://schemas.microsoft.com/office/drawing/2014/main" id="{00000000-0008-0000-0E00-00009B020000}"/>
            </a:ext>
          </a:extLst>
        </xdr:cNvPr>
        <xdr:cNvSpPr txBox="1"/>
      </xdr:nvSpPr>
      <xdr:spPr>
        <a:xfrm>
          <a:off x="143897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28592</xdr:rowOff>
    </xdr:from>
    <xdr:ext cx="405111" cy="259045"/>
    <xdr:sp macro="" textlink="">
      <xdr:nvSpPr>
        <xdr:cNvPr id="668" name="n_3mainValue【学校施設】&#10;有形固定資産減価償却率">
          <a:extLst>
            <a:ext uri="{FF2B5EF4-FFF2-40B4-BE49-F238E27FC236}">
              <a16:creationId xmlns:a16="http://schemas.microsoft.com/office/drawing/2014/main" id="{00000000-0008-0000-0E00-00009C020000}"/>
            </a:ext>
          </a:extLst>
        </xdr:cNvPr>
        <xdr:cNvSpPr txBox="1"/>
      </xdr:nvSpPr>
      <xdr:spPr>
        <a:xfrm>
          <a:off x="135007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45737</xdr:rowOff>
    </xdr:from>
    <xdr:ext cx="405111" cy="259045"/>
    <xdr:sp macro="" textlink="">
      <xdr:nvSpPr>
        <xdr:cNvPr id="669" name="n_4mainValue【学校施設】&#10;有形固定資産減価償却率">
          <a:extLst>
            <a:ext uri="{FF2B5EF4-FFF2-40B4-BE49-F238E27FC236}">
              <a16:creationId xmlns:a16="http://schemas.microsoft.com/office/drawing/2014/main" id="{00000000-0008-0000-0E00-00009D020000}"/>
            </a:ext>
          </a:extLst>
        </xdr:cNvPr>
        <xdr:cNvSpPr txBox="1"/>
      </xdr:nvSpPr>
      <xdr:spPr>
        <a:xfrm>
          <a:off x="126117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5" name="【学校施設】&#10;一人当たり面積グラフ枠">
          <a:extLst>
            <a:ext uri="{FF2B5EF4-FFF2-40B4-BE49-F238E27FC236}">
              <a16:creationId xmlns:a16="http://schemas.microsoft.com/office/drawing/2014/main" id="{00000000-0008-0000-0E00-0000B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697" name="【学校施設】&#10;一人当たり面積最小値テキスト">
          <a:extLst>
            <a:ext uri="{FF2B5EF4-FFF2-40B4-BE49-F238E27FC236}">
              <a16:creationId xmlns:a16="http://schemas.microsoft.com/office/drawing/2014/main" id="{00000000-0008-0000-0E00-0000B9020000}"/>
            </a:ext>
          </a:extLst>
        </xdr:cNvPr>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699" name="【学校施設】&#10;一人当たり面積最大値テキスト">
          <a:extLst>
            <a:ext uri="{FF2B5EF4-FFF2-40B4-BE49-F238E27FC236}">
              <a16:creationId xmlns:a16="http://schemas.microsoft.com/office/drawing/2014/main" id="{00000000-0008-0000-0E00-0000BB020000}"/>
            </a:ext>
          </a:extLst>
        </xdr:cNvPr>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107894</xdr:rowOff>
    </xdr:from>
    <xdr:ext cx="469744" cy="259045"/>
    <xdr:sp macro="" textlink="">
      <xdr:nvSpPr>
        <xdr:cNvPr id="701" name="【学校施設】&#10;一人当たり面積平均値テキスト">
          <a:extLst>
            <a:ext uri="{FF2B5EF4-FFF2-40B4-BE49-F238E27FC236}">
              <a16:creationId xmlns:a16="http://schemas.microsoft.com/office/drawing/2014/main" id="{00000000-0008-0000-0E00-0000BD020000}"/>
            </a:ext>
          </a:extLst>
        </xdr:cNvPr>
        <xdr:cNvSpPr txBox="1"/>
      </xdr:nvSpPr>
      <xdr:spPr>
        <a:xfrm>
          <a:off x="22199600" y="10566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702" name="フローチャート: 判断 701">
          <a:extLst>
            <a:ext uri="{FF2B5EF4-FFF2-40B4-BE49-F238E27FC236}">
              <a16:creationId xmlns:a16="http://schemas.microsoft.com/office/drawing/2014/main" id="{00000000-0008-0000-0E00-0000BE020000}"/>
            </a:ext>
          </a:extLst>
        </xdr:cNvPr>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703" name="フローチャート: 判断 702">
          <a:extLst>
            <a:ext uri="{FF2B5EF4-FFF2-40B4-BE49-F238E27FC236}">
              <a16:creationId xmlns:a16="http://schemas.microsoft.com/office/drawing/2014/main" id="{00000000-0008-0000-0E00-0000BF020000}"/>
            </a:ext>
          </a:extLst>
        </xdr:cNvPr>
        <xdr:cNvSpPr/>
      </xdr:nvSpPr>
      <xdr:spPr>
        <a:xfrm>
          <a:off x="21272500" y="1061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704" name="フローチャート: 判断 703">
          <a:extLst>
            <a:ext uri="{FF2B5EF4-FFF2-40B4-BE49-F238E27FC236}">
              <a16:creationId xmlns:a16="http://schemas.microsoft.com/office/drawing/2014/main" id="{00000000-0008-0000-0E00-0000C0020000}"/>
            </a:ext>
          </a:extLst>
        </xdr:cNvPr>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705" name="フローチャート: 判断 704">
          <a:extLst>
            <a:ext uri="{FF2B5EF4-FFF2-40B4-BE49-F238E27FC236}">
              <a16:creationId xmlns:a16="http://schemas.microsoft.com/office/drawing/2014/main" id="{00000000-0008-0000-0E00-0000C1020000}"/>
            </a:ext>
          </a:extLst>
        </xdr:cNvPr>
        <xdr:cNvSpPr/>
      </xdr:nvSpPr>
      <xdr:spPr>
        <a:xfrm>
          <a:off x="19494500" y="10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706" name="フローチャート: 判断 705">
          <a:extLst>
            <a:ext uri="{FF2B5EF4-FFF2-40B4-BE49-F238E27FC236}">
              <a16:creationId xmlns:a16="http://schemas.microsoft.com/office/drawing/2014/main" id="{00000000-0008-0000-0E00-0000C2020000}"/>
            </a:ext>
          </a:extLst>
        </xdr:cNvPr>
        <xdr:cNvSpPr/>
      </xdr:nvSpPr>
      <xdr:spPr>
        <a:xfrm>
          <a:off x="18605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141224</xdr:rowOff>
    </xdr:from>
    <xdr:to>
      <xdr:col>116</xdr:col>
      <xdr:colOff>114300</xdr:colOff>
      <xdr:row>58</xdr:row>
      <xdr:rowOff>71374</xdr:rowOff>
    </xdr:to>
    <xdr:sp macro="" textlink="">
      <xdr:nvSpPr>
        <xdr:cNvPr id="712" name="楕円 711">
          <a:extLst>
            <a:ext uri="{FF2B5EF4-FFF2-40B4-BE49-F238E27FC236}">
              <a16:creationId xmlns:a16="http://schemas.microsoft.com/office/drawing/2014/main" id="{00000000-0008-0000-0E00-0000C8020000}"/>
            </a:ext>
          </a:extLst>
        </xdr:cNvPr>
        <xdr:cNvSpPr/>
      </xdr:nvSpPr>
      <xdr:spPr>
        <a:xfrm>
          <a:off x="22110700" y="991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164101</xdr:rowOff>
    </xdr:from>
    <xdr:ext cx="469744" cy="259045"/>
    <xdr:sp macro="" textlink="">
      <xdr:nvSpPr>
        <xdr:cNvPr id="713" name="【学校施設】&#10;一人当たり面積該当値テキスト">
          <a:extLst>
            <a:ext uri="{FF2B5EF4-FFF2-40B4-BE49-F238E27FC236}">
              <a16:creationId xmlns:a16="http://schemas.microsoft.com/office/drawing/2014/main" id="{00000000-0008-0000-0E00-0000C9020000}"/>
            </a:ext>
          </a:extLst>
        </xdr:cNvPr>
        <xdr:cNvSpPr txBox="1"/>
      </xdr:nvSpPr>
      <xdr:spPr>
        <a:xfrm>
          <a:off x="22199600" y="976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125222</xdr:rowOff>
    </xdr:from>
    <xdr:to>
      <xdr:col>112</xdr:col>
      <xdr:colOff>38100</xdr:colOff>
      <xdr:row>58</xdr:row>
      <xdr:rowOff>55372</xdr:rowOff>
    </xdr:to>
    <xdr:sp macro="" textlink="">
      <xdr:nvSpPr>
        <xdr:cNvPr id="714" name="楕円 713">
          <a:extLst>
            <a:ext uri="{FF2B5EF4-FFF2-40B4-BE49-F238E27FC236}">
              <a16:creationId xmlns:a16="http://schemas.microsoft.com/office/drawing/2014/main" id="{00000000-0008-0000-0E00-0000CA020000}"/>
            </a:ext>
          </a:extLst>
        </xdr:cNvPr>
        <xdr:cNvSpPr/>
      </xdr:nvSpPr>
      <xdr:spPr>
        <a:xfrm>
          <a:off x="21272500" y="98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4572</xdr:rowOff>
    </xdr:from>
    <xdr:to>
      <xdr:col>116</xdr:col>
      <xdr:colOff>63500</xdr:colOff>
      <xdr:row>58</xdr:row>
      <xdr:rowOff>20574</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21323300" y="994867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38354</xdr:rowOff>
    </xdr:from>
    <xdr:to>
      <xdr:col>107</xdr:col>
      <xdr:colOff>101600</xdr:colOff>
      <xdr:row>58</xdr:row>
      <xdr:rowOff>139954</xdr:rowOff>
    </xdr:to>
    <xdr:sp macro="" textlink="">
      <xdr:nvSpPr>
        <xdr:cNvPr id="716" name="楕円 715">
          <a:extLst>
            <a:ext uri="{FF2B5EF4-FFF2-40B4-BE49-F238E27FC236}">
              <a16:creationId xmlns:a16="http://schemas.microsoft.com/office/drawing/2014/main" id="{00000000-0008-0000-0E00-0000CC020000}"/>
            </a:ext>
          </a:extLst>
        </xdr:cNvPr>
        <xdr:cNvSpPr/>
      </xdr:nvSpPr>
      <xdr:spPr>
        <a:xfrm>
          <a:off x="20383500" y="99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4572</xdr:rowOff>
    </xdr:from>
    <xdr:to>
      <xdr:col>111</xdr:col>
      <xdr:colOff>177800</xdr:colOff>
      <xdr:row>58</xdr:row>
      <xdr:rowOff>89154</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flipV="1">
          <a:off x="20434300" y="9948672"/>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129794</xdr:rowOff>
    </xdr:from>
    <xdr:to>
      <xdr:col>102</xdr:col>
      <xdr:colOff>165100</xdr:colOff>
      <xdr:row>58</xdr:row>
      <xdr:rowOff>59944</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19494500" y="99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9144</xdr:rowOff>
    </xdr:from>
    <xdr:to>
      <xdr:col>107</xdr:col>
      <xdr:colOff>50800</xdr:colOff>
      <xdr:row>58</xdr:row>
      <xdr:rowOff>89154</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19545300" y="9953244"/>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158206</xdr:rowOff>
    </xdr:from>
    <xdr:to>
      <xdr:col>98</xdr:col>
      <xdr:colOff>38100</xdr:colOff>
      <xdr:row>58</xdr:row>
      <xdr:rowOff>88356</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18605500" y="99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9144</xdr:rowOff>
    </xdr:from>
    <xdr:to>
      <xdr:col>102</xdr:col>
      <xdr:colOff>114300</xdr:colOff>
      <xdr:row>58</xdr:row>
      <xdr:rowOff>37556</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flipV="1">
          <a:off x="18656300" y="9953244"/>
          <a:ext cx="889000" cy="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75564</xdr:rowOff>
    </xdr:from>
    <xdr:ext cx="469744" cy="259045"/>
    <xdr:sp macro="" textlink="">
      <xdr:nvSpPr>
        <xdr:cNvPr id="722" name="n_1aveValue【学校施設】&#10;一人当たり面積">
          <a:extLst>
            <a:ext uri="{FF2B5EF4-FFF2-40B4-BE49-F238E27FC236}">
              <a16:creationId xmlns:a16="http://schemas.microsoft.com/office/drawing/2014/main" id="{00000000-0008-0000-0E00-0000D2020000}"/>
            </a:ext>
          </a:extLst>
        </xdr:cNvPr>
        <xdr:cNvSpPr txBox="1"/>
      </xdr:nvSpPr>
      <xdr:spPr>
        <a:xfrm>
          <a:off x="21075727" y="1070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73931</xdr:rowOff>
    </xdr:from>
    <xdr:ext cx="469744" cy="259045"/>
    <xdr:sp macro="" textlink="">
      <xdr:nvSpPr>
        <xdr:cNvPr id="723" name="n_2aveValue【学校施設】&#10;一人当たり面積">
          <a:extLst>
            <a:ext uri="{FF2B5EF4-FFF2-40B4-BE49-F238E27FC236}">
              <a16:creationId xmlns:a16="http://schemas.microsoft.com/office/drawing/2014/main" id="{00000000-0008-0000-0E00-0000D3020000}"/>
            </a:ext>
          </a:extLst>
        </xdr:cNvPr>
        <xdr:cNvSpPr txBox="1"/>
      </xdr:nvSpPr>
      <xdr:spPr>
        <a:xfrm>
          <a:off x="20199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102016</xdr:rowOff>
    </xdr:from>
    <xdr:ext cx="469744" cy="259045"/>
    <xdr:sp macro="" textlink="">
      <xdr:nvSpPr>
        <xdr:cNvPr id="724" name="n_3aveValue【学校施設】&#10;一人当たり面積">
          <a:extLst>
            <a:ext uri="{FF2B5EF4-FFF2-40B4-BE49-F238E27FC236}">
              <a16:creationId xmlns:a16="http://schemas.microsoft.com/office/drawing/2014/main" id="{00000000-0008-0000-0E00-0000D4020000}"/>
            </a:ext>
          </a:extLst>
        </xdr:cNvPr>
        <xdr:cNvSpPr txBox="1"/>
      </xdr:nvSpPr>
      <xdr:spPr>
        <a:xfrm>
          <a:off x="19310427" y="107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71645</xdr:rowOff>
    </xdr:from>
    <xdr:ext cx="469744" cy="259045"/>
    <xdr:sp macro="" textlink="">
      <xdr:nvSpPr>
        <xdr:cNvPr id="725" name="n_4aveValue【学校施設】&#10;一人当たり面積">
          <a:extLst>
            <a:ext uri="{FF2B5EF4-FFF2-40B4-BE49-F238E27FC236}">
              <a16:creationId xmlns:a16="http://schemas.microsoft.com/office/drawing/2014/main" id="{00000000-0008-0000-0E00-0000D5020000}"/>
            </a:ext>
          </a:extLst>
        </xdr:cNvPr>
        <xdr:cNvSpPr txBox="1"/>
      </xdr:nvSpPr>
      <xdr:spPr>
        <a:xfrm>
          <a:off x="18421427" y="1070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71899</xdr:rowOff>
    </xdr:from>
    <xdr:ext cx="469744" cy="259045"/>
    <xdr:sp macro="" textlink="">
      <xdr:nvSpPr>
        <xdr:cNvPr id="726" name="n_1mainValue【学校施設】&#10;一人当たり面積">
          <a:extLst>
            <a:ext uri="{FF2B5EF4-FFF2-40B4-BE49-F238E27FC236}">
              <a16:creationId xmlns:a16="http://schemas.microsoft.com/office/drawing/2014/main" id="{00000000-0008-0000-0E00-0000D6020000}"/>
            </a:ext>
          </a:extLst>
        </xdr:cNvPr>
        <xdr:cNvSpPr txBox="1"/>
      </xdr:nvSpPr>
      <xdr:spPr>
        <a:xfrm>
          <a:off x="21075727" y="967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156481</xdr:rowOff>
    </xdr:from>
    <xdr:ext cx="469744" cy="259045"/>
    <xdr:sp macro="" textlink="">
      <xdr:nvSpPr>
        <xdr:cNvPr id="727" name="n_2mainValue【学校施設】&#10;一人当たり面積">
          <a:extLst>
            <a:ext uri="{FF2B5EF4-FFF2-40B4-BE49-F238E27FC236}">
              <a16:creationId xmlns:a16="http://schemas.microsoft.com/office/drawing/2014/main" id="{00000000-0008-0000-0E00-0000D7020000}"/>
            </a:ext>
          </a:extLst>
        </xdr:cNvPr>
        <xdr:cNvSpPr txBox="1"/>
      </xdr:nvSpPr>
      <xdr:spPr>
        <a:xfrm>
          <a:off x="20199427" y="97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76471</xdr:rowOff>
    </xdr:from>
    <xdr:ext cx="469744" cy="259045"/>
    <xdr:sp macro="" textlink="">
      <xdr:nvSpPr>
        <xdr:cNvPr id="728" name="n_3mainValue【学校施設】&#10;一人当たり面積">
          <a:extLst>
            <a:ext uri="{FF2B5EF4-FFF2-40B4-BE49-F238E27FC236}">
              <a16:creationId xmlns:a16="http://schemas.microsoft.com/office/drawing/2014/main" id="{00000000-0008-0000-0E00-0000D8020000}"/>
            </a:ext>
          </a:extLst>
        </xdr:cNvPr>
        <xdr:cNvSpPr txBox="1"/>
      </xdr:nvSpPr>
      <xdr:spPr>
        <a:xfrm>
          <a:off x="19310427" y="967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104883</xdr:rowOff>
    </xdr:from>
    <xdr:ext cx="469744" cy="259045"/>
    <xdr:sp macro="" textlink="">
      <xdr:nvSpPr>
        <xdr:cNvPr id="729" name="n_4mainValue【学校施設】&#10;一人当たり面積">
          <a:extLst>
            <a:ext uri="{FF2B5EF4-FFF2-40B4-BE49-F238E27FC236}">
              <a16:creationId xmlns:a16="http://schemas.microsoft.com/office/drawing/2014/main" id="{00000000-0008-0000-0E00-0000D9020000}"/>
            </a:ext>
          </a:extLst>
        </xdr:cNvPr>
        <xdr:cNvSpPr txBox="1"/>
      </xdr:nvSpPr>
      <xdr:spPr>
        <a:xfrm>
          <a:off x="18421427" y="970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2" name="正方形/長方形 751">
          <a:extLst>
            <a:ext uri="{FF2B5EF4-FFF2-40B4-BE49-F238E27FC236}">
              <a16:creationId xmlns:a16="http://schemas.microsoft.com/office/drawing/2014/main" id="{00000000-0008-0000-0E00-0000F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正方形/長方形 752">
          <a:extLst>
            <a:ext uri="{FF2B5EF4-FFF2-40B4-BE49-F238E27FC236}">
              <a16:creationId xmlns:a16="http://schemas.microsoft.com/office/drawing/2014/main" id="{00000000-0008-0000-0E00-0000F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6" name="テキスト ボックス 765">
          <a:extLst>
            <a:ext uri="{FF2B5EF4-FFF2-40B4-BE49-F238E27FC236}">
              <a16:creationId xmlns:a16="http://schemas.microsoft.com/office/drawing/2014/main" id="{00000000-0008-0000-0E00-0000FE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a:extLst>
            <a:ext uri="{FF2B5EF4-FFF2-40B4-BE49-F238E27FC236}">
              <a16:creationId xmlns:a16="http://schemas.microsoft.com/office/drawing/2014/main" id="{00000000-0008-0000-0E00-00000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91439</xdr:rowOff>
    </xdr:from>
    <xdr:to>
      <xdr:col>85</xdr:col>
      <xdr:colOff>126364</xdr:colOff>
      <xdr:row>107</xdr:row>
      <xdr:rowOff>69850</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flipV="1">
          <a:off x="16318864" y="17236439"/>
          <a:ext cx="0" cy="1178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70" name="【公民館】&#10;有形固定資産減価償却率最小値テキスト">
          <a:extLst>
            <a:ext uri="{FF2B5EF4-FFF2-40B4-BE49-F238E27FC236}">
              <a16:creationId xmlns:a16="http://schemas.microsoft.com/office/drawing/2014/main" id="{00000000-0008-0000-0E00-00000203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38116</xdr:rowOff>
    </xdr:from>
    <xdr:ext cx="340478" cy="259045"/>
    <xdr:sp macro="" textlink="">
      <xdr:nvSpPr>
        <xdr:cNvPr id="772" name="【公民館】&#10;有形固定資産減価償却率最大値テキスト">
          <a:extLst>
            <a:ext uri="{FF2B5EF4-FFF2-40B4-BE49-F238E27FC236}">
              <a16:creationId xmlns:a16="http://schemas.microsoft.com/office/drawing/2014/main" id="{00000000-0008-0000-0E00-000004030000}"/>
            </a:ext>
          </a:extLst>
        </xdr:cNvPr>
        <xdr:cNvSpPr txBox="1"/>
      </xdr:nvSpPr>
      <xdr:spPr>
        <a:xfrm>
          <a:off x="16357600" y="17011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91439</xdr:rowOff>
    </xdr:from>
    <xdr:to>
      <xdr:col>86</xdr:col>
      <xdr:colOff>25400</xdr:colOff>
      <xdr:row>100</xdr:row>
      <xdr:rowOff>91439</xdr:rowOff>
    </xdr:to>
    <xdr:cxnSp macro="">
      <xdr:nvCxnSpPr>
        <xdr:cNvPr id="773" name="直線コネクタ 772">
          <a:extLst>
            <a:ext uri="{FF2B5EF4-FFF2-40B4-BE49-F238E27FC236}">
              <a16:creationId xmlns:a16="http://schemas.microsoft.com/office/drawing/2014/main" id="{00000000-0008-0000-0E00-000005030000}"/>
            </a:ext>
          </a:extLst>
        </xdr:cNvPr>
        <xdr:cNvCxnSpPr/>
      </xdr:nvCxnSpPr>
      <xdr:spPr>
        <a:xfrm>
          <a:off x="16230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138447</xdr:rowOff>
    </xdr:from>
    <xdr:ext cx="405111" cy="259045"/>
    <xdr:sp macro="" textlink="">
      <xdr:nvSpPr>
        <xdr:cNvPr id="774" name="【公民館】&#10;有形固定資産減価償却率平均値テキスト">
          <a:extLst>
            <a:ext uri="{FF2B5EF4-FFF2-40B4-BE49-F238E27FC236}">
              <a16:creationId xmlns:a16="http://schemas.microsoft.com/office/drawing/2014/main" id="{00000000-0008-0000-0E00-000006030000}"/>
            </a:ext>
          </a:extLst>
        </xdr:cNvPr>
        <xdr:cNvSpPr txBox="1"/>
      </xdr:nvSpPr>
      <xdr:spPr>
        <a:xfrm>
          <a:off x="16357600" y="17969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160020</xdr:rowOff>
    </xdr:from>
    <xdr:to>
      <xdr:col>85</xdr:col>
      <xdr:colOff>177800</xdr:colOff>
      <xdr:row>105</xdr:row>
      <xdr:rowOff>90170</xdr:rowOff>
    </xdr:to>
    <xdr:sp macro="" textlink="">
      <xdr:nvSpPr>
        <xdr:cNvPr id="775" name="フローチャート: 判断 774">
          <a:extLst>
            <a:ext uri="{FF2B5EF4-FFF2-40B4-BE49-F238E27FC236}">
              <a16:creationId xmlns:a16="http://schemas.microsoft.com/office/drawing/2014/main" id="{00000000-0008-0000-0E00-000007030000}"/>
            </a:ext>
          </a:extLst>
        </xdr:cNvPr>
        <xdr:cNvSpPr/>
      </xdr:nvSpPr>
      <xdr:spPr>
        <a:xfrm>
          <a:off x="16268700" y="1799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12700</xdr:rowOff>
    </xdr:from>
    <xdr:to>
      <xdr:col>81</xdr:col>
      <xdr:colOff>101600</xdr:colOff>
      <xdr:row>105</xdr:row>
      <xdr:rowOff>114300</xdr:rowOff>
    </xdr:to>
    <xdr:sp macro="" textlink="">
      <xdr:nvSpPr>
        <xdr:cNvPr id="776" name="フローチャート: 判断 775">
          <a:extLst>
            <a:ext uri="{FF2B5EF4-FFF2-40B4-BE49-F238E27FC236}">
              <a16:creationId xmlns:a16="http://schemas.microsoft.com/office/drawing/2014/main" id="{00000000-0008-0000-0E00-000008030000}"/>
            </a:ext>
          </a:extLst>
        </xdr:cNvPr>
        <xdr:cNvSpPr/>
      </xdr:nvSpPr>
      <xdr:spPr>
        <a:xfrm>
          <a:off x="15430500" y="1801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77" name="フローチャート: 判断 776">
          <a:extLst>
            <a:ext uri="{FF2B5EF4-FFF2-40B4-BE49-F238E27FC236}">
              <a16:creationId xmlns:a16="http://schemas.microsoft.com/office/drawing/2014/main" id="{00000000-0008-0000-0E00-000009030000}"/>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21589</xdr:rowOff>
    </xdr:from>
    <xdr:to>
      <xdr:col>72</xdr:col>
      <xdr:colOff>38100</xdr:colOff>
      <xdr:row>105</xdr:row>
      <xdr:rowOff>123189</xdr:rowOff>
    </xdr:to>
    <xdr:sp macro="" textlink="">
      <xdr:nvSpPr>
        <xdr:cNvPr id="778" name="フローチャート: 判断 777">
          <a:extLst>
            <a:ext uri="{FF2B5EF4-FFF2-40B4-BE49-F238E27FC236}">
              <a16:creationId xmlns:a16="http://schemas.microsoft.com/office/drawing/2014/main" id="{00000000-0008-0000-0E00-00000A030000}"/>
            </a:ext>
          </a:extLst>
        </xdr:cNvPr>
        <xdr:cNvSpPr/>
      </xdr:nvSpPr>
      <xdr:spPr>
        <a:xfrm>
          <a:off x="13652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166370</xdr:rowOff>
    </xdr:from>
    <xdr:to>
      <xdr:col>67</xdr:col>
      <xdr:colOff>101600</xdr:colOff>
      <xdr:row>105</xdr:row>
      <xdr:rowOff>96520</xdr:rowOff>
    </xdr:to>
    <xdr:sp macro="" textlink="">
      <xdr:nvSpPr>
        <xdr:cNvPr id="779" name="フローチャート: 判断 778">
          <a:extLst>
            <a:ext uri="{FF2B5EF4-FFF2-40B4-BE49-F238E27FC236}">
              <a16:creationId xmlns:a16="http://schemas.microsoft.com/office/drawing/2014/main" id="{00000000-0008-0000-0E00-00000B030000}"/>
            </a:ext>
          </a:extLst>
        </xdr:cNvPr>
        <xdr:cNvSpPr/>
      </xdr:nvSpPr>
      <xdr:spPr>
        <a:xfrm>
          <a:off x="1276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E00-00000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E00-00000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E00-00000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E00-00001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69850</xdr:rowOff>
    </xdr:from>
    <xdr:to>
      <xdr:col>85</xdr:col>
      <xdr:colOff>177800</xdr:colOff>
      <xdr:row>103</xdr:row>
      <xdr:rowOff>0</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6268700" y="1755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92727</xdr:rowOff>
    </xdr:from>
    <xdr:ext cx="405111" cy="259045"/>
    <xdr:sp macro="" textlink="">
      <xdr:nvSpPr>
        <xdr:cNvPr id="786" name="【公民館】&#10;有形固定資産減価償却率該当値テキスト">
          <a:extLst>
            <a:ext uri="{FF2B5EF4-FFF2-40B4-BE49-F238E27FC236}">
              <a16:creationId xmlns:a16="http://schemas.microsoft.com/office/drawing/2014/main" id="{00000000-0008-0000-0E00-000012030000}"/>
            </a:ext>
          </a:extLst>
        </xdr:cNvPr>
        <xdr:cNvSpPr txBox="1"/>
      </xdr:nvSpPr>
      <xdr:spPr>
        <a:xfrm>
          <a:off x="16357600" y="1740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17780</xdr:rowOff>
    </xdr:from>
    <xdr:to>
      <xdr:col>81</xdr:col>
      <xdr:colOff>101600</xdr:colOff>
      <xdr:row>100</xdr:row>
      <xdr:rowOff>119380</xdr:rowOff>
    </xdr:to>
    <xdr:sp macro="" textlink="">
      <xdr:nvSpPr>
        <xdr:cNvPr id="787" name="楕円 786">
          <a:extLst>
            <a:ext uri="{FF2B5EF4-FFF2-40B4-BE49-F238E27FC236}">
              <a16:creationId xmlns:a16="http://schemas.microsoft.com/office/drawing/2014/main" id="{00000000-0008-0000-0E00-000013030000}"/>
            </a:ext>
          </a:extLst>
        </xdr:cNvPr>
        <xdr:cNvSpPr/>
      </xdr:nvSpPr>
      <xdr:spPr>
        <a:xfrm>
          <a:off x="15430500" y="171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68580</xdr:rowOff>
    </xdr:from>
    <xdr:to>
      <xdr:col>85</xdr:col>
      <xdr:colOff>127000</xdr:colOff>
      <xdr:row>102</xdr:row>
      <xdr:rowOff>120650</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5481300" y="17213580"/>
          <a:ext cx="838200" cy="39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154939</xdr:rowOff>
    </xdr:from>
    <xdr:to>
      <xdr:col>76</xdr:col>
      <xdr:colOff>165100</xdr:colOff>
      <xdr:row>100</xdr:row>
      <xdr:rowOff>85089</xdr:rowOff>
    </xdr:to>
    <xdr:sp macro="" textlink="">
      <xdr:nvSpPr>
        <xdr:cNvPr id="789" name="楕円 788">
          <a:extLst>
            <a:ext uri="{FF2B5EF4-FFF2-40B4-BE49-F238E27FC236}">
              <a16:creationId xmlns:a16="http://schemas.microsoft.com/office/drawing/2014/main" id="{00000000-0008-0000-0E00-000015030000}"/>
            </a:ext>
          </a:extLst>
        </xdr:cNvPr>
        <xdr:cNvSpPr/>
      </xdr:nvSpPr>
      <xdr:spPr>
        <a:xfrm>
          <a:off x="14541500" y="1712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34289</xdr:rowOff>
    </xdr:from>
    <xdr:to>
      <xdr:col>81</xdr:col>
      <xdr:colOff>50800</xdr:colOff>
      <xdr:row>100</xdr:row>
      <xdr:rowOff>68580</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a:off x="14592300" y="171792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120650</xdr:rowOff>
    </xdr:from>
    <xdr:to>
      <xdr:col>72</xdr:col>
      <xdr:colOff>38100</xdr:colOff>
      <xdr:row>100</xdr:row>
      <xdr:rowOff>50800</xdr:rowOff>
    </xdr:to>
    <xdr:sp macro="" textlink="">
      <xdr:nvSpPr>
        <xdr:cNvPr id="791" name="楕円 790">
          <a:extLst>
            <a:ext uri="{FF2B5EF4-FFF2-40B4-BE49-F238E27FC236}">
              <a16:creationId xmlns:a16="http://schemas.microsoft.com/office/drawing/2014/main" id="{00000000-0008-0000-0E00-000017030000}"/>
            </a:ext>
          </a:extLst>
        </xdr:cNvPr>
        <xdr:cNvSpPr/>
      </xdr:nvSpPr>
      <xdr:spPr>
        <a:xfrm>
          <a:off x="13652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0</xdr:rowOff>
    </xdr:from>
    <xdr:to>
      <xdr:col>76</xdr:col>
      <xdr:colOff>114300</xdr:colOff>
      <xdr:row>100</xdr:row>
      <xdr:rowOff>34289</xdr:rowOff>
    </xdr:to>
    <xdr:cxnSp macro="">
      <xdr:nvCxnSpPr>
        <xdr:cNvPr id="792" name="直線コネクタ 791">
          <a:extLst>
            <a:ext uri="{FF2B5EF4-FFF2-40B4-BE49-F238E27FC236}">
              <a16:creationId xmlns:a16="http://schemas.microsoft.com/office/drawing/2014/main" id="{00000000-0008-0000-0E00-000018030000}"/>
            </a:ext>
          </a:extLst>
        </xdr:cNvPr>
        <xdr:cNvCxnSpPr/>
      </xdr:nvCxnSpPr>
      <xdr:spPr>
        <a:xfrm>
          <a:off x="13703300" y="171450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105427</xdr:rowOff>
    </xdr:from>
    <xdr:ext cx="405111" cy="259045"/>
    <xdr:sp macro="" textlink="">
      <xdr:nvSpPr>
        <xdr:cNvPr id="793" name="n_1aveValue【公民館】&#10;有形固定資産減価償却率">
          <a:extLst>
            <a:ext uri="{FF2B5EF4-FFF2-40B4-BE49-F238E27FC236}">
              <a16:creationId xmlns:a16="http://schemas.microsoft.com/office/drawing/2014/main" id="{00000000-0008-0000-0E00-000019030000}"/>
            </a:ext>
          </a:extLst>
        </xdr:cNvPr>
        <xdr:cNvSpPr txBox="1"/>
      </xdr:nvSpPr>
      <xdr:spPr>
        <a:xfrm>
          <a:off x="15266044" y="18107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94" name="n_2aveValue【公民館】&#10;有形固定資産減価償却率">
          <a:extLst>
            <a:ext uri="{FF2B5EF4-FFF2-40B4-BE49-F238E27FC236}">
              <a16:creationId xmlns:a16="http://schemas.microsoft.com/office/drawing/2014/main" id="{00000000-0008-0000-0E00-00001A030000}"/>
            </a:ext>
          </a:extLst>
        </xdr:cNvPr>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114316</xdr:rowOff>
    </xdr:from>
    <xdr:ext cx="405111" cy="259045"/>
    <xdr:sp macro="" textlink="">
      <xdr:nvSpPr>
        <xdr:cNvPr id="795" name="n_3aveValue【公民館】&#10;有形固定資産減価償却率">
          <a:extLst>
            <a:ext uri="{FF2B5EF4-FFF2-40B4-BE49-F238E27FC236}">
              <a16:creationId xmlns:a16="http://schemas.microsoft.com/office/drawing/2014/main" id="{00000000-0008-0000-0E00-00001B030000}"/>
            </a:ext>
          </a:extLst>
        </xdr:cNvPr>
        <xdr:cNvSpPr txBox="1"/>
      </xdr:nvSpPr>
      <xdr:spPr>
        <a:xfrm>
          <a:off x="13500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113047</xdr:rowOff>
    </xdr:from>
    <xdr:ext cx="405111" cy="259045"/>
    <xdr:sp macro="" textlink="">
      <xdr:nvSpPr>
        <xdr:cNvPr id="796" name="n_4aveValue【公民館】&#10;有形固定資産減価償却率">
          <a:extLst>
            <a:ext uri="{FF2B5EF4-FFF2-40B4-BE49-F238E27FC236}">
              <a16:creationId xmlns:a16="http://schemas.microsoft.com/office/drawing/2014/main" id="{00000000-0008-0000-0E00-00001C030000}"/>
            </a:ext>
          </a:extLst>
        </xdr:cNvPr>
        <xdr:cNvSpPr txBox="1"/>
      </xdr:nvSpPr>
      <xdr:spPr>
        <a:xfrm>
          <a:off x="12611744" y="1777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135907</xdr:rowOff>
    </xdr:from>
    <xdr:ext cx="340478" cy="259045"/>
    <xdr:sp macro="" textlink="">
      <xdr:nvSpPr>
        <xdr:cNvPr id="797" name="n_1mainValue【公民館】&#10;有形固定資産減価償却率">
          <a:extLst>
            <a:ext uri="{FF2B5EF4-FFF2-40B4-BE49-F238E27FC236}">
              <a16:creationId xmlns:a16="http://schemas.microsoft.com/office/drawing/2014/main" id="{00000000-0008-0000-0E00-00001D030000}"/>
            </a:ext>
          </a:extLst>
        </xdr:cNvPr>
        <xdr:cNvSpPr txBox="1"/>
      </xdr:nvSpPr>
      <xdr:spPr>
        <a:xfrm>
          <a:off x="15298361" y="16938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101616</xdr:rowOff>
    </xdr:from>
    <xdr:ext cx="340478" cy="259045"/>
    <xdr:sp macro="" textlink="">
      <xdr:nvSpPr>
        <xdr:cNvPr id="798" name="n_2mainValue【公民館】&#10;有形固定資産減価償却率">
          <a:extLst>
            <a:ext uri="{FF2B5EF4-FFF2-40B4-BE49-F238E27FC236}">
              <a16:creationId xmlns:a16="http://schemas.microsoft.com/office/drawing/2014/main" id="{00000000-0008-0000-0E00-00001E030000}"/>
            </a:ext>
          </a:extLst>
        </xdr:cNvPr>
        <xdr:cNvSpPr txBox="1"/>
      </xdr:nvSpPr>
      <xdr:spPr>
        <a:xfrm>
          <a:off x="14422061" y="169037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67327</xdr:rowOff>
    </xdr:from>
    <xdr:ext cx="340478" cy="259045"/>
    <xdr:sp macro="" textlink="">
      <xdr:nvSpPr>
        <xdr:cNvPr id="799" name="n_3mainValue【公民館】&#10;有形固定資産減価償却率">
          <a:extLst>
            <a:ext uri="{FF2B5EF4-FFF2-40B4-BE49-F238E27FC236}">
              <a16:creationId xmlns:a16="http://schemas.microsoft.com/office/drawing/2014/main" id="{00000000-0008-0000-0E00-00001F030000}"/>
            </a:ext>
          </a:extLst>
        </xdr:cNvPr>
        <xdr:cNvSpPr txBox="1"/>
      </xdr:nvSpPr>
      <xdr:spPr>
        <a:xfrm>
          <a:off x="13533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00000000-0008-0000-0E00-00002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00000000-0008-0000-0E00-00002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a:extLst>
            <a:ext uri="{FF2B5EF4-FFF2-40B4-BE49-F238E27FC236}">
              <a16:creationId xmlns:a16="http://schemas.microsoft.com/office/drawing/2014/main" id="{00000000-0008-0000-0E00-000035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a:extLst>
            <a:ext uri="{FF2B5EF4-FFF2-40B4-BE49-F238E27FC236}">
              <a16:creationId xmlns:a16="http://schemas.microsoft.com/office/drawing/2014/main" id="{00000000-0008-0000-0E00-00003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a:extLst>
            <a:ext uri="{FF2B5EF4-FFF2-40B4-BE49-F238E27FC236}">
              <a16:creationId xmlns:a16="http://schemas.microsoft.com/office/drawing/2014/main" id="{00000000-0008-0000-0E00-00003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flipV="1">
          <a:off x="22160864" y="172603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826" name="【公民館】&#10;一人当たり面積最小値テキスト">
          <a:extLst>
            <a:ext uri="{FF2B5EF4-FFF2-40B4-BE49-F238E27FC236}">
              <a16:creationId xmlns:a16="http://schemas.microsoft.com/office/drawing/2014/main" id="{00000000-0008-0000-0E00-00003A030000}"/>
            </a:ext>
          </a:extLst>
        </xdr:cNvPr>
        <xdr:cNvSpPr txBox="1"/>
      </xdr:nvSpPr>
      <xdr:spPr>
        <a:xfrm>
          <a:off x="22199600"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827" name="直線コネクタ 826">
          <a:extLst>
            <a:ext uri="{FF2B5EF4-FFF2-40B4-BE49-F238E27FC236}">
              <a16:creationId xmlns:a16="http://schemas.microsoft.com/office/drawing/2014/main" id="{00000000-0008-0000-0E00-00003B030000}"/>
            </a:ext>
          </a:extLst>
        </xdr:cNvPr>
        <xdr:cNvCxnSpPr/>
      </xdr:nvCxnSpPr>
      <xdr:spPr>
        <a:xfrm>
          <a:off x="22072600" y="1870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828" name="【公民館】&#10;一人当たり面積最大値テキスト">
          <a:extLst>
            <a:ext uri="{FF2B5EF4-FFF2-40B4-BE49-F238E27FC236}">
              <a16:creationId xmlns:a16="http://schemas.microsoft.com/office/drawing/2014/main" id="{00000000-0008-0000-0E00-00003C030000}"/>
            </a:ext>
          </a:extLst>
        </xdr:cNvPr>
        <xdr:cNvSpPr txBox="1"/>
      </xdr:nvSpPr>
      <xdr:spPr>
        <a:xfrm>
          <a:off x="22199600" y="1703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829" name="直線コネクタ 828">
          <a:extLst>
            <a:ext uri="{FF2B5EF4-FFF2-40B4-BE49-F238E27FC236}">
              <a16:creationId xmlns:a16="http://schemas.microsoft.com/office/drawing/2014/main" id="{00000000-0008-0000-0E00-00003D030000}"/>
            </a:ext>
          </a:extLst>
        </xdr:cNvPr>
        <xdr:cNvCxnSpPr/>
      </xdr:nvCxnSpPr>
      <xdr:spPr>
        <a:xfrm>
          <a:off x="22072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110326</xdr:rowOff>
    </xdr:from>
    <xdr:ext cx="469744" cy="259045"/>
    <xdr:sp macro="" textlink="">
      <xdr:nvSpPr>
        <xdr:cNvPr id="830" name="【公民館】&#10;一人当たり面積平均値テキスト">
          <a:extLst>
            <a:ext uri="{FF2B5EF4-FFF2-40B4-BE49-F238E27FC236}">
              <a16:creationId xmlns:a16="http://schemas.microsoft.com/office/drawing/2014/main" id="{00000000-0008-0000-0E00-00003E030000}"/>
            </a:ext>
          </a:extLst>
        </xdr:cNvPr>
        <xdr:cNvSpPr txBox="1"/>
      </xdr:nvSpPr>
      <xdr:spPr>
        <a:xfrm>
          <a:off x="22199600" y="1811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831" name="フローチャート: 判断 830">
          <a:extLst>
            <a:ext uri="{FF2B5EF4-FFF2-40B4-BE49-F238E27FC236}">
              <a16:creationId xmlns:a16="http://schemas.microsoft.com/office/drawing/2014/main" id="{00000000-0008-0000-0E00-00003F030000}"/>
            </a:ext>
          </a:extLst>
        </xdr:cNvPr>
        <xdr:cNvSpPr/>
      </xdr:nvSpPr>
      <xdr:spPr>
        <a:xfrm>
          <a:off x="221107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832" name="フローチャート: 判断 831">
          <a:extLst>
            <a:ext uri="{FF2B5EF4-FFF2-40B4-BE49-F238E27FC236}">
              <a16:creationId xmlns:a16="http://schemas.microsoft.com/office/drawing/2014/main" id="{00000000-0008-0000-0E00-000040030000}"/>
            </a:ext>
          </a:extLst>
        </xdr:cNvPr>
        <xdr:cNvSpPr/>
      </xdr:nvSpPr>
      <xdr:spPr>
        <a:xfrm>
          <a:off x="21272500" y="1825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833" name="フローチャート: 判断 832">
          <a:extLst>
            <a:ext uri="{FF2B5EF4-FFF2-40B4-BE49-F238E27FC236}">
              <a16:creationId xmlns:a16="http://schemas.microsoft.com/office/drawing/2014/main" id="{00000000-0008-0000-0E00-000041030000}"/>
            </a:ext>
          </a:extLst>
        </xdr:cNvPr>
        <xdr:cNvSpPr/>
      </xdr:nvSpPr>
      <xdr:spPr>
        <a:xfrm>
          <a:off x="20383500" y="182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834" name="フローチャート: 判断 833">
          <a:extLst>
            <a:ext uri="{FF2B5EF4-FFF2-40B4-BE49-F238E27FC236}">
              <a16:creationId xmlns:a16="http://schemas.microsoft.com/office/drawing/2014/main" id="{00000000-0008-0000-0E00-000042030000}"/>
            </a:ext>
          </a:extLst>
        </xdr:cNvPr>
        <xdr:cNvSpPr/>
      </xdr:nvSpPr>
      <xdr:spPr>
        <a:xfrm>
          <a:off x="19494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835" name="フローチャート: 判断 834">
          <a:extLst>
            <a:ext uri="{FF2B5EF4-FFF2-40B4-BE49-F238E27FC236}">
              <a16:creationId xmlns:a16="http://schemas.microsoft.com/office/drawing/2014/main" id="{00000000-0008-0000-0E00-000043030000}"/>
            </a:ext>
          </a:extLst>
        </xdr:cNvPr>
        <xdr:cNvSpPr/>
      </xdr:nvSpPr>
      <xdr:spPr>
        <a:xfrm>
          <a:off x="18605500" y="182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E00-00004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E00-00004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E00-00004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E00-00004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61323</xdr:rowOff>
    </xdr:from>
    <xdr:to>
      <xdr:col>116</xdr:col>
      <xdr:colOff>114300</xdr:colOff>
      <xdr:row>108</xdr:row>
      <xdr:rowOff>162923</xdr:rowOff>
    </xdr:to>
    <xdr:sp macro="" textlink="">
      <xdr:nvSpPr>
        <xdr:cNvPr id="841" name="楕円 840">
          <a:extLst>
            <a:ext uri="{FF2B5EF4-FFF2-40B4-BE49-F238E27FC236}">
              <a16:creationId xmlns:a16="http://schemas.microsoft.com/office/drawing/2014/main" id="{00000000-0008-0000-0E00-000049030000}"/>
            </a:ext>
          </a:extLst>
        </xdr:cNvPr>
        <xdr:cNvSpPr/>
      </xdr:nvSpPr>
      <xdr:spPr>
        <a:xfrm>
          <a:off x="221107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147700</xdr:rowOff>
    </xdr:from>
    <xdr:ext cx="469744" cy="259045"/>
    <xdr:sp macro="" textlink="">
      <xdr:nvSpPr>
        <xdr:cNvPr id="842" name="【公民館】&#10;一人当たり面積該当値テキスト">
          <a:extLst>
            <a:ext uri="{FF2B5EF4-FFF2-40B4-BE49-F238E27FC236}">
              <a16:creationId xmlns:a16="http://schemas.microsoft.com/office/drawing/2014/main" id="{00000000-0008-0000-0E00-00004A030000}"/>
            </a:ext>
          </a:extLst>
        </xdr:cNvPr>
        <xdr:cNvSpPr txBox="1"/>
      </xdr:nvSpPr>
      <xdr:spPr>
        <a:xfrm>
          <a:off x="22199600" y="184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163105</xdr:rowOff>
    </xdr:from>
    <xdr:to>
      <xdr:col>112</xdr:col>
      <xdr:colOff>38100</xdr:colOff>
      <xdr:row>108</xdr:row>
      <xdr:rowOff>93255</xdr:rowOff>
    </xdr:to>
    <xdr:sp macro="" textlink="">
      <xdr:nvSpPr>
        <xdr:cNvPr id="843" name="楕円 842">
          <a:extLst>
            <a:ext uri="{FF2B5EF4-FFF2-40B4-BE49-F238E27FC236}">
              <a16:creationId xmlns:a16="http://schemas.microsoft.com/office/drawing/2014/main" id="{00000000-0008-0000-0E00-00004B030000}"/>
            </a:ext>
          </a:extLst>
        </xdr:cNvPr>
        <xdr:cNvSpPr/>
      </xdr:nvSpPr>
      <xdr:spPr>
        <a:xfrm>
          <a:off x="21272500" y="1850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42455</xdr:rowOff>
    </xdr:from>
    <xdr:to>
      <xdr:col>116</xdr:col>
      <xdr:colOff>63500</xdr:colOff>
      <xdr:row>108</xdr:row>
      <xdr:rowOff>112123</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a:off x="21323300" y="18559055"/>
          <a:ext cx="838200" cy="6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165281</xdr:rowOff>
    </xdr:from>
    <xdr:to>
      <xdr:col>107</xdr:col>
      <xdr:colOff>101600</xdr:colOff>
      <xdr:row>108</xdr:row>
      <xdr:rowOff>95431</xdr:rowOff>
    </xdr:to>
    <xdr:sp macro="" textlink="">
      <xdr:nvSpPr>
        <xdr:cNvPr id="845" name="楕円 844">
          <a:extLst>
            <a:ext uri="{FF2B5EF4-FFF2-40B4-BE49-F238E27FC236}">
              <a16:creationId xmlns:a16="http://schemas.microsoft.com/office/drawing/2014/main" id="{00000000-0008-0000-0E00-00004D030000}"/>
            </a:ext>
          </a:extLst>
        </xdr:cNvPr>
        <xdr:cNvSpPr/>
      </xdr:nvSpPr>
      <xdr:spPr>
        <a:xfrm>
          <a:off x="20383500" y="185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42455</xdr:rowOff>
    </xdr:from>
    <xdr:to>
      <xdr:col>111</xdr:col>
      <xdr:colOff>177800</xdr:colOff>
      <xdr:row>108</xdr:row>
      <xdr:rowOff>44631</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flipV="1">
          <a:off x="20434300" y="18559055"/>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163105</xdr:rowOff>
    </xdr:from>
    <xdr:to>
      <xdr:col>102</xdr:col>
      <xdr:colOff>165100</xdr:colOff>
      <xdr:row>108</xdr:row>
      <xdr:rowOff>93255</xdr:rowOff>
    </xdr:to>
    <xdr:sp macro="" textlink="">
      <xdr:nvSpPr>
        <xdr:cNvPr id="847" name="楕円 846">
          <a:extLst>
            <a:ext uri="{FF2B5EF4-FFF2-40B4-BE49-F238E27FC236}">
              <a16:creationId xmlns:a16="http://schemas.microsoft.com/office/drawing/2014/main" id="{00000000-0008-0000-0E00-00004F030000}"/>
            </a:ext>
          </a:extLst>
        </xdr:cNvPr>
        <xdr:cNvSpPr/>
      </xdr:nvSpPr>
      <xdr:spPr>
        <a:xfrm>
          <a:off x="19494500" y="1850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42455</xdr:rowOff>
    </xdr:from>
    <xdr:to>
      <xdr:col>107</xdr:col>
      <xdr:colOff>50800</xdr:colOff>
      <xdr:row>108</xdr:row>
      <xdr:rowOff>44631</xdr:rowOff>
    </xdr:to>
    <xdr:cxnSp macro="">
      <xdr:nvCxnSpPr>
        <xdr:cNvPr id="848" name="直線コネクタ 847">
          <a:extLst>
            <a:ext uri="{FF2B5EF4-FFF2-40B4-BE49-F238E27FC236}">
              <a16:creationId xmlns:a16="http://schemas.microsoft.com/office/drawing/2014/main" id="{00000000-0008-0000-0E00-000050030000}"/>
            </a:ext>
          </a:extLst>
        </xdr:cNvPr>
        <xdr:cNvCxnSpPr/>
      </xdr:nvCxnSpPr>
      <xdr:spPr>
        <a:xfrm>
          <a:off x="19545300" y="18559055"/>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23240</xdr:rowOff>
    </xdr:from>
    <xdr:ext cx="469744" cy="259045"/>
    <xdr:sp macro="" textlink="">
      <xdr:nvSpPr>
        <xdr:cNvPr id="849" name="n_1aveValue【公民館】&#10;一人当たり面積">
          <a:extLst>
            <a:ext uri="{FF2B5EF4-FFF2-40B4-BE49-F238E27FC236}">
              <a16:creationId xmlns:a16="http://schemas.microsoft.com/office/drawing/2014/main" id="{00000000-0008-0000-0E00-000051030000}"/>
            </a:ext>
          </a:extLst>
        </xdr:cNvPr>
        <xdr:cNvSpPr txBox="1"/>
      </xdr:nvSpPr>
      <xdr:spPr>
        <a:xfrm>
          <a:off x="21075727" y="180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15620</xdr:rowOff>
    </xdr:from>
    <xdr:ext cx="469744" cy="259045"/>
    <xdr:sp macro="" textlink="">
      <xdr:nvSpPr>
        <xdr:cNvPr id="850" name="n_2aveValue【公民館】&#10;一人当たり面積">
          <a:extLst>
            <a:ext uri="{FF2B5EF4-FFF2-40B4-BE49-F238E27FC236}">
              <a16:creationId xmlns:a16="http://schemas.microsoft.com/office/drawing/2014/main" id="{00000000-0008-0000-0E00-000052030000}"/>
            </a:ext>
          </a:extLst>
        </xdr:cNvPr>
        <xdr:cNvSpPr txBox="1"/>
      </xdr:nvSpPr>
      <xdr:spPr>
        <a:xfrm>
          <a:off x="20199427" y="1801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19975</xdr:rowOff>
    </xdr:from>
    <xdr:ext cx="469744" cy="259045"/>
    <xdr:sp macro="" textlink="">
      <xdr:nvSpPr>
        <xdr:cNvPr id="851" name="n_3aveValue【公民館】&#10;一人当たり面積">
          <a:extLst>
            <a:ext uri="{FF2B5EF4-FFF2-40B4-BE49-F238E27FC236}">
              <a16:creationId xmlns:a16="http://schemas.microsoft.com/office/drawing/2014/main" id="{00000000-0008-0000-0E00-000053030000}"/>
            </a:ext>
          </a:extLst>
        </xdr:cNvPr>
        <xdr:cNvSpPr txBox="1"/>
      </xdr:nvSpPr>
      <xdr:spPr>
        <a:xfrm>
          <a:off x="193104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18885</xdr:rowOff>
    </xdr:from>
    <xdr:ext cx="469744" cy="259045"/>
    <xdr:sp macro="" textlink="">
      <xdr:nvSpPr>
        <xdr:cNvPr id="852" name="n_4aveValue【公民館】&#10;一人当たり面積">
          <a:extLst>
            <a:ext uri="{FF2B5EF4-FFF2-40B4-BE49-F238E27FC236}">
              <a16:creationId xmlns:a16="http://schemas.microsoft.com/office/drawing/2014/main" id="{00000000-0008-0000-0E00-000054030000}"/>
            </a:ext>
          </a:extLst>
        </xdr:cNvPr>
        <xdr:cNvSpPr txBox="1"/>
      </xdr:nvSpPr>
      <xdr:spPr>
        <a:xfrm>
          <a:off x="18421427" y="1802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84382</xdr:rowOff>
    </xdr:from>
    <xdr:ext cx="469744" cy="259045"/>
    <xdr:sp macro="" textlink="">
      <xdr:nvSpPr>
        <xdr:cNvPr id="853" name="n_1mainValue【公民館】&#10;一人当たり面積">
          <a:extLst>
            <a:ext uri="{FF2B5EF4-FFF2-40B4-BE49-F238E27FC236}">
              <a16:creationId xmlns:a16="http://schemas.microsoft.com/office/drawing/2014/main" id="{00000000-0008-0000-0E00-000055030000}"/>
            </a:ext>
          </a:extLst>
        </xdr:cNvPr>
        <xdr:cNvSpPr txBox="1"/>
      </xdr:nvSpPr>
      <xdr:spPr>
        <a:xfrm>
          <a:off x="21075727" y="1860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86558</xdr:rowOff>
    </xdr:from>
    <xdr:ext cx="469744" cy="259045"/>
    <xdr:sp macro="" textlink="">
      <xdr:nvSpPr>
        <xdr:cNvPr id="854" name="n_2mainValue【公民館】&#10;一人当たり面積">
          <a:extLst>
            <a:ext uri="{FF2B5EF4-FFF2-40B4-BE49-F238E27FC236}">
              <a16:creationId xmlns:a16="http://schemas.microsoft.com/office/drawing/2014/main" id="{00000000-0008-0000-0E00-000056030000}"/>
            </a:ext>
          </a:extLst>
        </xdr:cNvPr>
        <xdr:cNvSpPr txBox="1"/>
      </xdr:nvSpPr>
      <xdr:spPr>
        <a:xfrm>
          <a:off x="20199427"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84382</xdr:rowOff>
    </xdr:from>
    <xdr:ext cx="469744" cy="259045"/>
    <xdr:sp macro="" textlink="">
      <xdr:nvSpPr>
        <xdr:cNvPr id="855" name="n_3mainValue【公民館】&#10;一人当たり面積">
          <a:extLst>
            <a:ext uri="{FF2B5EF4-FFF2-40B4-BE49-F238E27FC236}">
              <a16:creationId xmlns:a16="http://schemas.microsoft.com/office/drawing/2014/main" id="{00000000-0008-0000-0E00-000057030000}"/>
            </a:ext>
          </a:extLst>
        </xdr:cNvPr>
        <xdr:cNvSpPr txBox="1"/>
      </xdr:nvSpPr>
      <xdr:spPr>
        <a:xfrm>
          <a:off x="19310427" y="1860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00000000-0008-0000-0E00-00005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00000000-0008-0000-0E00-00005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00000000-0008-0000-0E00-00005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類似団体と比較して特に有形固定資産減価償却率が高くなっている施設は、認定こども園・幼稚園・保育所、学校施設、公営住宅である。</a:t>
          </a:r>
        </a:p>
        <a:p>
          <a:r>
            <a:rPr kumimoji="1" lang="ja-JP" altLang="en-US" sz="1300">
              <a:latin typeface="ＭＳ Ｐゴシック" panose="020B0600070205080204" pitchFamily="50" charset="-128"/>
              <a:ea typeface="ＭＳ Ｐゴシック" panose="020B0600070205080204" pitchFamily="50" charset="-128"/>
            </a:rPr>
            <a:t>保育所および幼稚園を３施設保有しているが、いずれも建設されてから３０年以上が経過しているため、有形固定資産減価償却率は９０％を超えている。</a:t>
          </a:r>
        </a:p>
        <a:p>
          <a:r>
            <a:rPr kumimoji="1" lang="ja-JP" altLang="en-US" sz="1300">
              <a:latin typeface="ＭＳ Ｐゴシック" panose="020B0600070205080204" pitchFamily="50" charset="-128"/>
              <a:ea typeface="ＭＳ Ｐゴシック" panose="020B0600070205080204" pitchFamily="50" charset="-128"/>
            </a:rPr>
            <a:t>子ども・子育て支援制度や今後の人口減少・少子化の動向を注視しながら、幼稚園及び保育園のあり方を検討していく。</a:t>
          </a:r>
        </a:p>
        <a:p>
          <a:r>
            <a:rPr kumimoji="1" lang="ja-JP" altLang="en-US" sz="1300">
              <a:latin typeface="ＭＳ Ｐゴシック" panose="020B0600070205080204" pitchFamily="50" charset="-128"/>
              <a:ea typeface="ＭＳ Ｐゴシック" panose="020B0600070205080204" pitchFamily="50" charset="-128"/>
            </a:rPr>
            <a:t>学校施設については、昭和３０年代に建設されたものも多く、随時修繕を行っているが、小中学校では、児童生徒数が減少傾向にあり、</a:t>
          </a:r>
        </a:p>
        <a:p>
          <a:r>
            <a:rPr kumimoji="1" lang="ja-JP" altLang="en-US" sz="1300">
              <a:latin typeface="ＭＳ Ｐゴシック" panose="020B0600070205080204" pitchFamily="50" charset="-128"/>
              <a:ea typeface="ＭＳ Ｐゴシック" panose="020B0600070205080204" pitchFamily="50" charset="-128"/>
            </a:rPr>
            <a:t>児童生徒数に対する施設やコストの規模が大きくなっているものがある。</a:t>
          </a:r>
        </a:p>
        <a:p>
          <a:r>
            <a:rPr kumimoji="1" lang="ja-JP" altLang="en-US" sz="1300">
              <a:latin typeface="ＭＳ Ｐゴシック" panose="020B0600070205080204" pitchFamily="50" charset="-128"/>
              <a:ea typeface="ＭＳ Ｐゴシック" panose="020B0600070205080204" pitchFamily="50" charset="-128"/>
            </a:rPr>
            <a:t>公営住宅は長寿命化計画に基づきストック改善事業等を行ってきた。次期長寿命化計画においては除却等を含めた計画の策定となる。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8,612
8,600
239.65
11,896,685
11,100,739
723,164
5,726,947
8,727,907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23949</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58543"/>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27776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2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23949</xdr:rowOff>
    </xdr:from>
    <xdr:to>
      <xdr:col>24</xdr:col>
      <xdr:colOff>152400</xdr:colOff>
      <xdr:row>42</xdr:row>
      <xdr:rowOff>23949</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2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121755</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122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98878</xdr:rowOff>
    </xdr:from>
    <xdr:to>
      <xdr:col>24</xdr:col>
      <xdr:colOff>114300</xdr:colOff>
      <xdr:row>37</xdr:row>
      <xdr:rowOff>29028</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84183</xdr:rowOff>
    </xdr:from>
    <xdr:to>
      <xdr:col>10</xdr:col>
      <xdr:colOff>165100</xdr:colOff>
      <xdr:row>37</xdr:row>
      <xdr:rowOff>14333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41728</xdr:rowOff>
    </xdr:from>
    <xdr:to>
      <xdr:col>6</xdr:col>
      <xdr:colOff>38100</xdr:colOff>
      <xdr:row>36</xdr:row>
      <xdr:rowOff>143328</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83837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141333</xdr:rowOff>
    </xdr:from>
    <xdr:to>
      <xdr:col>20</xdr:col>
      <xdr:colOff>38100</xdr:colOff>
      <xdr:row>38</xdr:row>
      <xdr:rowOff>71482</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156210</xdr:rowOff>
    </xdr:from>
    <xdr:to>
      <xdr:col>24</xdr:col>
      <xdr:colOff>63500</xdr:colOff>
      <xdr:row>38</xdr:row>
      <xdr:rowOff>20683</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3797300" y="649986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108676</xdr:rowOff>
    </xdr:from>
    <xdr:to>
      <xdr:col>15</xdr:col>
      <xdr:colOff>101600</xdr:colOff>
      <xdr:row>38</xdr:row>
      <xdr:rowOff>38826</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159476</xdr:rowOff>
    </xdr:from>
    <xdr:to>
      <xdr:col>19</xdr:col>
      <xdr:colOff>177800</xdr:colOff>
      <xdr:row>38</xdr:row>
      <xdr:rowOff>20683</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5031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76019</xdr:rowOff>
    </xdr:from>
    <xdr:to>
      <xdr:col>10</xdr:col>
      <xdr:colOff>165100</xdr:colOff>
      <xdr:row>38</xdr:row>
      <xdr:rowOff>6169</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126819</xdr:rowOff>
    </xdr:from>
    <xdr:to>
      <xdr:col>15</xdr:col>
      <xdr:colOff>50800</xdr:colOff>
      <xdr:row>37</xdr:row>
      <xdr:rowOff>159476</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4704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43361</xdr:rowOff>
    </xdr:from>
    <xdr:to>
      <xdr:col>6</xdr:col>
      <xdr:colOff>38100</xdr:colOff>
      <xdr:row>37</xdr:row>
      <xdr:rowOff>144961</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94161</xdr:rowOff>
    </xdr:from>
    <xdr:to>
      <xdr:col>10</xdr:col>
      <xdr:colOff>114300</xdr:colOff>
      <xdr:row>37</xdr:row>
      <xdr:rowOff>126819</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43781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76580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42290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30860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159855</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62610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29953</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168746</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136089</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47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0000000-0008-0000-0F00-00007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46808</xdr:rowOff>
    </xdr:from>
    <xdr:to>
      <xdr:col>54</xdr:col>
      <xdr:colOff>189865</xdr:colOff>
      <xdr:row>41</xdr:row>
      <xdr:rowOff>159476</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flipV="1">
          <a:off x="10476865" y="5876108"/>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163303</xdr:rowOff>
    </xdr:from>
    <xdr:ext cx="469744" cy="259045"/>
    <xdr:sp macro="" textlink="">
      <xdr:nvSpPr>
        <xdr:cNvPr id="118" name="【図書館】&#10;一人当たり面積最小値テキスト">
          <a:extLst>
            <a:ext uri="{FF2B5EF4-FFF2-40B4-BE49-F238E27FC236}">
              <a16:creationId xmlns:a16="http://schemas.microsoft.com/office/drawing/2014/main" id="{00000000-0008-0000-0F00-000076000000}"/>
            </a:ext>
          </a:extLst>
        </xdr:cNvPr>
        <xdr:cNvSpPr txBox="1"/>
      </xdr:nvSpPr>
      <xdr:spPr>
        <a:xfrm>
          <a:off x="10515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159476</xdr:rowOff>
    </xdr:from>
    <xdr:to>
      <xdr:col>55</xdr:col>
      <xdr:colOff>88900</xdr:colOff>
      <xdr:row>41</xdr:row>
      <xdr:rowOff>159476</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164935</xdr:rowOff>
    </xdr:from>
    <xdr:ext cx="469744" cy="259045"/>
    <xdr:sp macro="" textlink="">
      <xdr:nvSpPr>
        <xdr:cNvPr id="120" name="【図書館】&#10;一人当たり面積最大値テキスト">
          <a:extLst>
            <a:ext uri="{FF2B5EF4-FFF2-40B4-BE49-F238E27FC236}">
              <a16:creationId xmlns:a16="http://schemas.microsoft.com/office/drawing/2014/main" id="{00000000-0008-0000-0F00-000078000000}"/>
            </a:ext>
          </a:extLst>
        </xdr:cNvPr>
        <xdr:cNvSpPr txBox="1"/>
      </xdr:nvSpPr>
      <xdr:spPr>
        <a:xfrm>
          <a:off x="10515600" y="565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46808</xdr:rowOff>
    </xdr:from>
    <xdr:to>
      <xdr:col>55</xdr:col>
      <xdr:colOff>88900</xdr:colOff>
      <xdr:row>34</xdr:row>
      <xdr:rowOff>46808</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10388600" y="587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168746</xdr:rowOff>
    </xdr:from>
    <xdr:ext cx="469744" cy="259045"/>
    <xdr:sp macro="" textlink="">
      <xdr:nvSpPr>
        <xdr:cNvPr id="122" name="【図書館】&#10;一人当たり面積平均値テキスト">
          <a:extLst>
            <a:ext uri="{FF2B5EF4-FFF2-40B4-BE49-F238E27FC236}">
              <a16:creationId xmlns:a16="http://schemas.microsoft.com/office/drawing/2014/main" id="{00000000-0008-0000-0F00-00007A000000}"/>
            </a:ext>
          </a:extLst>
        </xdr:cNvPr>
        <xdr:cNvSpPr txBox="1"/>
      </xdr:nvSpPr>
      <xdr:spPr>
        <a:xfrm>
          <a:off x="10515600" y="6855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18869</xdr:rowOff>
    </xdr:from>
    <xdr:to>
      <xdr:col>55</xdr:col>
      <xdr:colOff>50800</xdr:colOff>
      <xdr:row>40</xdr:row>
      <xdr:rowOff>120469</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104267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58057</xdr:rowOff>
    </xdr:from>
    <xdr:to>
      <xdr:col>50</xdr:col>
      <xdr:colOff>165100</xdr:colOff>
      <xdr:row>40</xdr:row>
      <xdr:rowOff>159657</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9588500" y="691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15603</xdr:rowOff>
    </xdr:from>
    <xdr:to>
      <xdr:col>46</xdr:col>
      <xdr:colOff>38100</xdr:colOff>
      <xdr:row>40</xdr:row>
      <xdr:rowOff>117203</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8699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15603</xdr:rowOff>
    </xdr:from>
    <xdr:to>
      <xdr:col>41</xdr:col>
      <xdr:colOff>101600</xdr:colOff>
      <xdr:row>40</xdr:row>
      <xdr:rowOff>117203</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7810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44994</xdr:rowOff>
    </xdr:from>
    <xdr:to>
      <xdr:col>36</xdr:col>
      <xdr:colOff>165100</xdr:colOff>
      <xdr:row>40</xdr:row>
      <xdr:rowOff>146594</xdr:rowOff>
    </xdr:to>
    <xdr:sp macro="" textlink="">
      <xdr:nvSpPr>
        <xdr:cNvPr id="127" name="フローチャート: 判断 126">
          <a:extLst>
            <a:ext uri="{FF2B5EF4-FFF2-40B4-BE49-F238E27FC236}">
              <a16:creationId xmlns:a16="http://schemas.microsoft.com/office/drawing/2014/main" id="{00000000-0008-0000-0F00-00007F000000}"/>
            </a:ext>
          </a:extLst>
        </xdr:cNvPr>
        <xdr:cNvSpPr/>
      </xdr:nvSpPr>
      <xdr:spPr>
        <a:xfrm>
          <a:off x="6921500" y="69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102144</xdr:rowOff>
    </xdr:from>
    <xdr:to>
      <xdr:col>55</xdr:col>
      <xdr:colOff>50800</xdr:colOff>
      <xdr:row>38</xdr:row>
      <xdr:rowOff>32294</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104267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125021</xdr:rowOff>
    </xdr:from>
    <xdr:ext cx="469744" cy="259045"/>
    <xdr:sp macro="" textlink="">
      <xdr:nvSpPr>
        <xdr:cNvPr id="134" name="【図書館】&#10;一人当たり面積該当値テキスト">
          <a:extLst>
            <a:ext uri="{FF2B5EF4-FFF2-40B4-BE49-F238E27FC236}">
              <a16:creationId xmlns:a16="http://schemas.microsoft.com/office/drawing/2014/main" id="{00000000-0008-0000-0F00-000086000000}"/>
            </a:ext>
          </a:extLst>
        </xdr:cNvPr>
        <xdr:cNvSpPr txBox="1"/>
      </xdr:nvSpPr>
      <xdr:spPr>
        <a:xfrm>
          <a:off x="10515600" y="629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151130</xdr:rowOff>
    </xdr:from>
    <xdr:to>
      <xdr:col>50</xdr:col>
      <xdr:colOff>165100</xdr:colOff>
      <xdr:row>38</xdr:row>
      <xdr:rowOff>81280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9588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152944</xdr:rowOff>
    </xdr:from>
    <xdr:to>
      <xdr:col>55</xdr:col>
      <xdr:colOff>0</xdr:colOff>
      <xdr:row>38</xdr:row>
      <xdr:rowOff>30480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9639300" y="649659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160927</xdr:rowOff>
    </xdr:from>
    <xdr:to>
      <xdr:col>46</xdr:col>
      <xdr:colOff>38100</xdr:colOff>
      <xdr:row>38</xdr:row>
      <xdr:rowOff>91077</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8699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30480</xdr:rowOff>
    </xdr:from>
    <xdr:to>
      <xdr:col>50</xdr:col>
      <xdr:colOff>114300</xdr:colOff>
      <xdr:row>38</xdr:row>
      <xdr:rowOff>40277</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8750300" y="65455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121739</xdr:rowOff>
    </xdr:from>
    <xdr:to>
      <xdr:col>41</xdr:col>
      <xdr:colOff>101600</xdr:colOff>
      <xdr:row>38</xdr:row>
      <xdr:rowOff>51888</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7810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1088</xdr:rowOff>
    </xdr:from>
    <xdr:to>
      <xdr:col>45</xdr:col>
      <xdr:colOff>177800</xdr:colOff>
      <xdr:row>38</xdr:row>
      <xdr:rowOff>40277</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7861300" y="65161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167459</xdr:rowOff>
    </xdr:from>
    <xdr:to>
      <xdr:col>36</xdr:col>
      <xdr:colOff>165100</xdr:colOff>
      <xdr:row>38</xdr:row>
      <xdr:rowOff>97609</xdr:rowOff>
    </xdr:to>
    <xdr:sp macro="" textlink="">
      <xdr:nvSpPr>
        <xdr:cNvPr id="141" name="楕円 140">
          <a:extLst>
            <a:ext uri="{FF2B5EF4-FFF2-40B4-BE49-F238E27FC236}">
              <a16:creationId xmlns:a16="http://schemas.microsoft.com/office/drawing/2014/main" id="{00000000-0008-0000-0F00-00008D000000}"/>
            </a:ext>
          </a:extLst>
        </xdr:cNvPr>
        <xdr:cNvSpPr/>
      </xdr:nvSpPr>
      <xdr:spPr>
        <a:xfrm>
          <a:off x="6921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1088</xdr:rowOff>
    </xdr:from>
    <xdr:to>
      <xdr:col>41</xdr:col>
      <xdr:colOff>50800</xdr:colOff>
      <xdr:row>38</xdr:row>
      <xdr:rowOff>46809</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flipV="1">
          <a:off x="6972300" y="651618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150784</xdr:rowOff>
    </xdr:from>
    <xdr:ext cx="469744" cy="259045"/>
    <xdr:sp macro="" textlink="">
      <xdr:nvSpPr>
        <xdr:cNvPr id="143" name="n_1aveValue【図書館】&#10;一人当たり面積">
          <a:extLst>
            <a:ext uri="{FF2B5EF4-FFF2-40B4-BE49-F238E27FC236}">
              <a16:creationId xmlns:a16="http://schemas.microsoft.com/office/drawing/2014/main" id="{00000000-0008-0000-0F00-00008F000000}"/>
            </a:ext>
          </a:extLst>
        </xdr:cNvPr>
        <xdr:cNvSpPr txBox="1"/>
      </xdr:nvSpPr>
      <xdr:spPr>
        <a:xfrm>
          <a:off x="93917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108330</xdr:rowOff>
    </xdr:from>
    <xdr:ext cx="469744" cy="259045"/>
    <xdr:sp macro="" textlink="">
      <xdr:nvSpPr>
        <xdr:cNvPr id="144" name="n_2aveValue【図書館】&#10;一人当たり面積">
          <a:extLst>
            <a:ext uri="{FF2B5EF4-FFF2-40B4-BE49-F238E27FC236}">
              <a16:creationId xmlns:a16="http://schemas.microsoft.com/office/drawing/2014/main" id="{00000000-0008-0000-0F00-000090000000}"/>
            </a:ext>
          </a:extLst>
        </xdr:cNvPr>
        <xdr:cNvSpPr txBox="1"/>
      </xdr:nvSpPr>
      <xdr:spPr>
        <a:xfrm>
          <a:off x="85154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108330</xdr:rowOff>
    </xdr:from>
    <xdr:ext cx="469744" cy="259045"/>
    <xdr:sp macro="" textlink="">
      <xdr:nvSpPr>
        <xdr:cNvPr id="145" name="n_3aveValue【図書館】&#10;一人当たり面積">
          <a:extLst>
            <a:ext uri="{FF2B5EF4-FFF2-40B4-BE49-F238E27FC236}">
              <a16:creationId xmlns:a16="http://schemas.microsoft.com/office/drawing/2014/main" id="{00000000-0008-0000-0F00-000091000000}"/>
            </a:ext>
          </a:extLst>
        </xdr:cNvPr>
        <xdr:cNvSpPr txBox="1"/>
      </xdr:nvSpPr>
      <xdr:spPr>
        <a:xfrm>
          <a:off x="76264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137721</xdr:rowOff>
    </xdr:from>
    <xdr:ext cx="469744" cy="259045"/>
    <xdr:sp macro="" textlink="">
      <xdr:nvSpPr>
        <xdr:cNvPr id="146" name="n_4aveValue【図書館】&#10;一人当たり面積">
          <a:extLst>
            <a:ext uri="{FF2B5EF4-FFF2-40B4-BE49-F238E27FC236}">
              <a16:creationId xmlns:a16="http://schemas.microsoft.com/office/drawing/2014/main" id="{00000000-0008-0000-0F00-000092000000}"/>
            </a:ext>
          </a:extLst>
        </xdr:cNvPr>
        <xdr:cNvSpPr txBox="1"/>
      </xdr:nvSpPr>
      <xdr:spPr>
        <a:xfrm>
          <a:off x="6737427" y="69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97807</xdr:rowOff>
    </xdr:from>
    <xdr:ext cx="469744" cy="259045"/>
    <xdr:sp macro="" textlink="">
      <xdr:nvSpPr>
        <xdr:cNvPr id="147" name="n_1mainValue【図書館】&#10;一人当たり面積">
          <a:extLst>
            <a:ext uri="{FF2B5EF4-FFF2-40B4-BE49-F238E27FC236}">
              <a16:creationId xmlns:a16="http://schemas.microsoft.com/office/drawing/2014/main" id="{00000000-0008-0000-0F00-000093000000}"/>
            </a:ext>
          </a:extLst>
        </xdr:cNvPr>
        <xdr:cNvSpPr txBox="1"/>
      </xdr:nvSpPr>
      <xdr:spPr>
        <a:xfrm>
          <a:off x="93917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107604</xdr:rowOff>
    </xdr:from>
    <xdr:ext cx="469744" cy="259045"/>
    <xdr:sp macro="" textlink="">
      <xdr:nvSpPr>
        <xdr:cNvPr id="148" name="n_2mainValue【図書館】&#10;一人当たり面積">
          <a:extLst>
            <a:ext uri="{FF2B5EF4-FFF2-40B4-BE49-F238E27FC236}">
              <a16:creationId xmlns:a16="http://schemas.microsoft.com/office/drawing/2014/main" id="{00000000-0008-0000-0F00-000094000000}"/>
            </a:ext>
          </a:extLst>
        </xdr:cNvPr>
        <xdr:cNvSpPr txBox="1"/>
      </xdr:nvSpPr>
      <xdr:spPr>
        <a:xfrm>
          <a:off x="8515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68416</xdr:rowOff>
    </xdr:from>
    <xdr:ext cx="469744" cy="259045"/>
    <xdr:sp macro="" textlink="">
      <xdr:nvSpPr>
        <xdr:cNvPr id="149" name="n_3mainValue【図書館】&#10;一人当たり面積">
          <a:extLst>
            <a:ext uri="{FF2B5EF4-FFF2-40B4-BE49-F238E27FC236}">
              <a16:creationId xmlns:a16="http://schemas.microsoft.com/office/drawing/2014/main" id="{00000000-0008-0000-0F00-000095000000}"/>
            </a:ext>
          </a:extLst>
        </xdr:cNvPr>
        <xdr:cNvSpPr txBox="1"/>
      </xdr:nvSpPr>
      <xdr:spPr>
        <a:xfrm>
          <a:off x="7626427" y="624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114135</xdr:rowOff>
    </xdr:from>
    <xdr:ext cx="469744" cy="259045"/>
    <xdr:sp macro="" textlink="">
      <xdr:nvSpPr>
        <xdr:cNvPr id="150" name="n_4mainValue【図書館】&#10;一人当たり面積">
          <a:extLst>
            <a:ext uri="{FF2B5EF4-FFF2-40B4-BE49-F238E27FC236}">
              <a16:creationId xmlns:a16="http://schemas.microsoft.com/office/drawing/2014/main" id="{00000000-0008-0000-0F00-000096000000}"/>
            </a:ext>
          </a:extLst>
        </xdr:cNvPr>
        <xdr:cNvSpPr txBox="1"/>
      </xdr:nvSpPr>
      <xdr:spPr>
        <a:xfrm>
          <a:off x="6737427" y="628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00000000-0008-0000-0F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a:extLst>
            <a:ext uri="{FF2B5EF4-FFF2-40B4-BE49-F238E27FC236}">
              <a16:creationId xmlns:a16="http://schemas.microsoft.com/office/drawing/2014/main" id="{00000000-0008-0000-0F00-0000B0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00000000-0008-0000-0F00-0000B2000000}"/>
            </a:ext>
          </a:extLst>
        </xdr:cNvPr>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132097</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00000000-0008-0000-0F00-0000B4000000}"/>
            </a:ext>
          </a:extLst>
        </xdr:cNvPr>
        <xdr:cNvSpPr txBox="1"/>
      </xdr:nvSpPr>
      <xdr:spPr>
        <a:xfrm>
          <a:off x="4673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1079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17780</xdr:rowOff>
    </xdr:from>
    <xdr:to>
      <xdr:col>24</xdr:col>
      <xdr:colOff>114300</xdr:colOff>
      <xdr:row>61</xdr:row>
      <xdr:rowOff>119380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45847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167657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00000000-0008-0000-0F00-0000C0000000}"/>
            </a:ext>
          </a:extLst>
        </xdr:cNvPr>
        <xdr:cNvSpPr txBox="1"/>
      </xdr:nvSpPr>
      <xdr:spPr>
        <a:xfrm>
          <a:off x="4673600"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147320</xdr:rowOff>
    </xdr:from>
    <xdr:to>
      <xdr:col>20</xdr:col>
      <xdr:colOff>38100</xdr:colOff>
      <xdr:row>61</xdr:row>
      <xdr:rowOff>77470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3746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26670</xdr:rowOff>
    </xdr:from>
    <xdr:to>
      <xdr:col>24</xdr:col>
      <xdr:colOff>63500</xdr:colOff>
      <xdr:row>61</xdr:row>
      <xdr:rowOff>68580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3797300" y="104851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105410</xdr:rowOff>
    </xdr:from>
    <xdr:to>
      <xdr:col>15</xdr:col>
      <xdr:colOff>101600</xdr:colOff>
      <xdr:row>61</xdr:row>
      <xdr:rowOff>35560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2857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156210</xdr:rowOff>
    </xdr:from>
    <xdr:to>
      <xdr:col>19</xdr:col>
      <xdr:colOff>177800</xdr:colOff>
      <xdr:row>61</xdr:row>
      <xdr:rowOff>26670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908300" y="104432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63500</xdr:rowOff>
    </xdr:from>
    <xdr:to>
      <xdr:col>10</xdr:col>
      <xdr:colOff>165100</xdr:colOff>
      <xdr:row>60</xdr:row>
      <xdr:rowOff>165100</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968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114300</xdr:rowOff>
    </xdr:from>
    <xdr:to>
      <xdr:col>15</xdr:col>
      <xdr:colOff>50800</xdr:colOff>
      <xdr:row>60</xdr:row>
      <xdr:rowOff>156210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2019300" y="104013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21590</xdr:rowOff>
    </xdr:from>
    <xdr:to>
      <xdr:col>6</xdr:col>
      <xdr:colOff>38100</xdr:colOff>
      <xdr:row>60</xdr:row>
      <xdr:rowOff>123190</xdr:rowOff>
    </xdr:to>
    <xdr:sp macro="" textlink="">
      <xdr:nvSpPr>
        <xdr:cNvPr id="199" name="楕円 198">
          <a:extLst>
            <a:ext uri="{FF2B5EF4-FFF2-40B4-BE49-F238E27FC236}">
              <a16:creationId xmlns:a16="http://schemas.microsoft.com/office/drawing/2014/main" id="{00000000-0008-0000-0F00-0000C7000000}"/>
            </a:ext>
          </a:extLst>
        </xdr:cNvPr>
        <xdr:cNvSpPr/>
      </xdr:nvSpPr>
      <xdr:spPr>
        <a:xfrm>
          <a:off x="1079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72390</xdr:rowOff>
    </xdr:from>
    <xdr:to>
      <xdr:col>10</xdr:col>
      <xdr:colOff>114300</xdr:colOff>
      <xdr:row>60</xdr:row>
      <xdr:rowOff>114300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1130300" y="103593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15892</xdr:rowOff>
    </xdr:from>
    <xdr:ext cx="405111" cy="259045"/>
    <xdr:sp macro="" textlink="">
      <xdr:nvSpPr>
        <xdr:cNvPr id="201" name="n_1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2" name="n_2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203" name="n_3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97807</xdr:rowOff>
    </xdr:from>
    <xdr:ext cx="405111" cy="259045"/>
    <xdr:sp macro="" textlink="">
      <xdr:nvSpPr>
        <xdr:cNvPr id="204" name="n_4ave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68597</xdr:rowOff>
    </xdr:from>
    <xdr:ext cx="405111" cy="259045"/>
    <xdr:sp macro="" textlink="">
      <xdr:nvSpPr>
        <xdr:cNvPr id="205" name="n_1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3582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26687</xdr:rowOff>
    </xdr:from>
    <xdr:ext cx="405111" cy="259045"/>
    <xdr:sp macro="" textlink="">
      <xdr:nvSpPr>
        <xdr:cNvPr id="206" name="n_2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2705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156227</xdr:rowOff>
    </xdr:from>
    <xdr:ext cx="405111" cy="259045"/>
    <xdr:sp macro="" textlink="">
      <xdr:nvSpPr>
        <xdr:cNvPr id="207" name="n_3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1816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114317</xdr:rowOff>
    </xdr:from>
    <xdr:ext cx="405111" cy="259045"/>
    <xdr:sp macro="" textlink="">
      <xdr:nvSpPr>
        <xdr:cNvPr id="208" name="n_4mainValue【体育館・プール】&#10;有形固定資産減価償却率">
          <a:extLst>
            <a:ext uri="{FF2B5EF4-FFF2-40B4-BE49-F238E27FC236}">
              <a16:creationId xmlns:a16="http://schemas.microsoft.com/office/drawing/2014/main" id="{00000000-0008-0000-0F00-0000D0000000}"/>
            </a:ext>
          </a:extLst>
        </xdr:cNvPr>
        <xdr:cNvSpPr txBox="1"/>
      </xdr:nvSpPr>
      <xdr:spPr>
        <a:xfrm>
          <a:off x="927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00000000-0008-0000-0F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233" name="【体育館・プール】&#10;一人当たり面積最小値テキスト">
          <a:extLst>
            <a:ext uri="{FF2B5EF4-FFF2-40B4-BE49-F238E27FC236}">
              <a16:creationId xmlns:a16="http://schemas.microsoft.com/office/drawing/2014/main" id="{00000000-0008-0000-0F00-0000E9000000}"/>
            </a:ext>
          </a:extLst>
        </xdr:cNvPr>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235" name="【体育館・プール】&#10;一人当たり面積最大値テキスト">
          <a:extLst>
            <a:ext uri="{FF2B5EF4-FFF2-40B4-BE49-F238E27FC236}">
              <a16:creationId xmlns:a16="http://schemas.microsoft.com/office/drawing/2014/main" id="{00000000-0008-0000-0F00-0000EB000000}"/>
            </a:ext>
          </a:extLst>
        </xdr:cNvPr>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167911</xdr:rowOff>
    </xdr:from>
    <xdr:ext cx="469744" cy="259045"/>
    <xdr:sp macro="" textlink="">
      <xdr:nvSpPr>
        <xdr:cNvPr id="237" name="【体育館・プール】&#10;一人当たり面積平均値テキスト">
          <a:extLst>
            <a:ext uri="{FF2B5EF4-FFF2-40B4-BE49-F238E27FC236}">
              <a16:creationId xmlns:a16="http://schemas.microsoft.com/office/drawing/2014/main" id="{00000000-0008-0000-0F00-0000ED000000}"/>
            </a:ext>
          </a:extLst>
        </xdr:cNvPr>
        <xdr:cNvSpPr txBox="1"/>
      </xdr:nvSpPr>
      <xdr:spPr>
        <a:xfrm>
          <a:off x="10515600" y="10626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8699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7810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6921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70739</xdr:rowOff>
    </xdr:from>
    <xdr:to>
      <xdr:col>55</xdr:col>
      <xdr:colOff>50800</xdr:colOff>
      <xdr:row>64</xdr:row>
      <xdr:rowOff>889</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10426700" y="1087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157116</xdr:rowOff>
    </xdr:from>
    <xdr:ext cx="469744" cy="259045"/>
    <xdr:sp macro="" textlink="">
      <xdr:nvSpPr>
        <xdr:cNvPr id="249" name="【体育館・プール】&#10;一人当たり面積該当値テキスト">
          <a:extLst>
            <a:ext uri="{FF2B5EF4-FFF2-40B4-BE49-F238E27FC236}">
              <a16:creationId xmlns:a16="http://schemas.microsoft.com/office/drawing/2014/main" id="{00000000-0008-0000-0F00-0000F9000000}"/>
            </a:ext>
          </a:extLst>
        </xdr:cNvPr>
        <xdr:cNvSpPr txBox="1"/>
      </xdr:nvSpPr>
      <xdr:spPr>
        <a:xfrm>
          <a:off x="10515600" y="1078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73787</xdr:rowOff>
    </xdr:from>
    <xdr:to>
      <xdr:col>50</xdr:col>
      <xdr:colOff>165100</xdr:colOff>
      <xdr:row>64</xdr:row>
      <xdr:rowOff>3937</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9588500" y="1087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121539</xdr:rowOff>
    </xdr:from>
    <xdr:to>
      <xdr:col>55</xdr:col>
      <xdr:colOff>0</xdr:colOff>
      <xdr:row>63</xdr:row>
      <xdr:rowOff>124587</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9639300" y="10922889"/>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75311</xdr:rowOff>
    </xdr:from>
    <xdr:to>
      <xdr:col>46</xdr:col>
      <xdr:colOff>38100</xdr:colOff>
      <xdr:row>64</xdr:row>
      <xdr:rowOff>5461</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8699500" y="1087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124587</xdr:rowOff>
    </xdr:from>
    <xdr:to>
      <xdr:col>50</xdr:col>
      <xdr:colOff>114300</xdr:colOff>
      <xdr:row>63</xdr:row>
      <xdr:rowOff>126111</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8750300" y="1092593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74168</xdr:rowOff>
    </xdr:from>
    <xdr:to>
      <xdr:col>41</xdr:col>
      <xdr:colOff>101600</xdr:colOff>
      <xdr:row>64</xdr:row>
      <xdr:rowOff>4318</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7810500" y="1087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124968</xdr:rowOff>
    </xdr:from>
    <xdr:to>
      <xdr:col>45</xdr:col>
      <xdr:colOff>177800</xdr:colOff>
      <xdr:row>63</xdr:row>
      <xdr:rowOff>126111</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7861300" y="1092631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76454</xdr:rowOff>
    </xdr:from>
    <xdr:to>
      <xdr:col>36</xdr:col>
      <xdr:colOff>165100</xdr:colOff>
      <xdr:row>64</xdr:row>
      <xdr:rowOff>6604</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6921500" y="1087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124968</xdr:rowOff>
    </xdr:from>
    <xdr:to>
      <xdr:col>41</xdr:col>
      <xdr:colOff>50800</xdr:colOff>
      <xdr:row>63</xdr:row>
      <xdr:rowOff>127254</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flipV="1">
          <a:off x="6972300" y="109263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105427</xdr:rowOff>
    </xdr:from>
    <xdr:ext cx="469744" cy="259045"/>
    <xdr:sp macro="" textlink="">
      <xdr:nvSpPr>
        <xdr:cNvPr id="258" name="n_1aveValue【体育館・プール】&#10;一人当たり面積">
          <a:extLst>
            <a:ext uri="{FF2B5EF4-FFF2-40B4-BE49-F238E27FC236}">
              <a16:creationId xmlns:a16="http://schemas.microsoft.com/office/drawing/2014/main" id="{00000000-0008-0000-0F00-000002010000}"/>
            </a:ext>
          </a:extLst>
        </xdr:cNvPr>
        <xdr:cNvSpPr txBox="1"/>
      </xdr:nvSpPr>
      <xdr:spPr>
        <a:xfrm>
          <a:off x="9391727" y="105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77614</xdr:rowOff>
    </xdr:from>
    <xdr:ext cx="469744" cy="259045"/>
    <xdr:sp macro="" textlink="">
      <xdr:nvSpPr>
        <xdr:cNvPr id="259" name="n_2aveValue【体育館・プール】&#10;一人当たり面積">
          <a:extLst>
            <a:ext uri="{FF2B5EF4-FFF2-40B4-BE49-F238E27FC236}">
              <a16:creationId xmlns:a16="http://schemas.microsoft.com/office/drawing/2014/main" id="{00000000-0008-0000-0F00-000003010000}"/>
            </a:ext>
          </a:extLst>
        </xdr:cNvPr>
        <xdr:cNvSpPr txBox="1"/>
      </xdr:nvSpPr>
      <xdr:spPr>
        <a:xfrm>
          <a:off x="85154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74185</xdr:rowOff>
    </xdr:from>
    <xdr:ext cx="469744" cy="259045"/>
    <xdr:sp macro="" textlink="">
      <xdr:nvSpPr>
        <xdr:cNvPr id="260" name="n_3aveValue【体育館・プール】&#10;一人当たり面積">
          <a:extLst>
            <a:ext uri="{FF2B5EF4-FFF2-40B4-BE49-F238E27FC236}">
              <a16:creationId xmlns:a16="http://schemas.microsoft.com/office/drawing/2014/main" id="{00000000-0008-0000-0F00-000004010000}"/>
            </a:ext>
          </a:extLst>
        </xdr:cNvPr>
        <xdr:cNvSpPr txBox="1"/>
      </xdr:nvSpPr>
      <xdr:spPr>
        <a:xfrm>
          <a:off x="7626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29608</xdr:rowOff>
    </xdr:from>
    <xdr:ext cx="469744" cy="259045"/>
    <xdr:sp macro="" textlink="">
      <xdr:nvSpPr>
        <xdr:cNvPr id="261" name="n_4aveValue【体育館・プール】&#10;一人当たり面積">
          <a:extLst>
            <a:ext uri="{FF2B5EF4-FFF2-40B4-BE49-F238E27FC236}">
              <a16:creationId xmlns:a16="http://schemas.microsoft.com/office/drawing/2014/main" id="{00000000-0008-0000-0F00-000005010000}"/>
            </a:ext>
          </a:extLst>
        </xdr:cNvPr>
        <xdr:cNvSpPr txBox="1"/>
      </xdr:nvSpPr>
      <xdr:spPr>
        <a:xfrm>
          <a:off x="6737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166514</xdr:rowOff>
    </xdr:from>
    <xdr:ext cx="469744" cy="259045"/>
    <xdr:sp macro="" textlink="">
      <xdr:nvSpPr>
        <xdr:cNvPr id="262" name="n_1mainValue【体育館・プール】&#10;一人当たり面積">
          <a:extLst>
            <a:ext uri="{FF2B5EF4-FFF2-40B4-BE49-F238E27FC236}">
              <a16:creationId xmlns:a16="http://schemas.microsoft.com/office/drawing/2014/main" id="{00000000-0008-0000-0F00-000006010000}"/>
            </a:ext>
          </a:extLst>
        </xdr:cNvPr>
        <xdr:cNvSpPr txBox="1"/>
      </xdr:nvSpPr>
      <xdr:spPr>
        <a:xfrm>
          <a:off x="9391727" y="109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168038</xdr:rowOff>
    </xdr:from>
    <xdr:ext cx="469744" cy="259045"/>
    <xdr:sp macro="" textlink="">
      <xdr:nvSpPr>
        <xdr:cNvPr id="263" name="n_2mainValue【体育館・プール】&#10;一人当たり面積">
          <a:extLst>
            <a:ext uri="{FF2B5EF4-FFF2-40B4-BE49-F238E27FC236}">
              <a16:creationId xmlns:a16="http://schemas.microsoft.com/office/drawing/2014/main" id="{00000000-0008-0000-0F00-000007010000}"/>
            </a:ext>
          </a:extLst>
        </xdr:cNvPr>
        <xdr:cNvSpPr txBox="1"/>
      </xdr:nvSpPr>
      <xdr:spPr>
        <a:xfrm>
          <a:off x="8515427" y="1096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166895</xdr:rowOff>
    </xdr:from>
    <xdr:ext cx="469744" cy="259045"/>
    <xdr:sp macro="" textlink="">
      <xdr:nvSpPr>
        <xdr:cNvPr id="264" name="n_3mainValue【体育館・プール】&#10;一人当たり面積">
          <a:extLst>
            <a:ext uri="{FF2B5EF4-FFF2-40B4-BE49-F238E27FC236}">
              <a16:creationId xmlns:a16="http://schemas.microsoft.com/office/drawing/2014/main" id="{00000000-0008-0000-0F00-000008010000}"/>
            </a:ext>
          </a:extLst>
        </xdr:cNvPr>
        <xdr:cNvSpPr txBox="1"/>
      </xdr:nvSpPr>
      <xdr:spPr>
        <a:xfrm>
          <a:off x="7626427" y="1096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169181</xdr:rowOff>
    </xdr:from>
    <xdr:ext cx="469744" cy="259045"/>
    <xdr:sp macro="" textlink="">
      <xdr:nvSpPr>
        <xdr:cNvPr id="265" name="n_4mainValue【体育館・プール】&#10;一人当たり面積">
          <a:extLst>
            <a:ext uri="{FF2B5EF4-FFF2-40B4-BE49-F238E27FC236}">
              <a16:creationId xmlns:a16="http://schemas.microsoft.com/office/drawing/2014/main" id="{00000000-0008-0000-0F00-000009010000}"/>
            </a:ext>
          </a:extLst>
        </xdr:cNvPr>
        <xdr:cNvSpPr txBox="1"/>
      </xdr:nvSpPr>
      <xdr:spPr>
        <a:xfrm>
          <a:off x="6737427"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00000000-0008-0000-0F00-000022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福祉施設】&#10;有形固定資産減価償却率最小値テキスト">
          <a:extLst>
            <a:ext uri="{FF2B5EF4-FFF2-40B4-BE49-F238E27FC236}">
              <a16:creationId xmlns:a16="http://schemas.microsoft.com/office/drawing/2014/main" id="{00000000-0008-0000-0F00-000024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4" name="【福祉施設】&#10;有形固定資産減価償却率最大値テキスト">
          <a:extLst>
            <a:ext uri="{FF2B5EF4-FFF2-40B4-BE49-F238E27FC236}">
              <a16:creationId xmlns:a16="http://schemas.microsoft.com/office/drawing/2014/main" id="{00000000-0008-0000-0F00-000026010000}"/>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55534</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00000000-0008-0000-0F00-000028010000}"/>
            </a:ext>
          </a:extLst>
        </xdr:cNvPr>
        <xdr:cNvSpPr txBox="1"/>
      </xdr:nvSpPr>
      <xdr:spPr>
        <a:xfrm>
          <a:off x="4673600" y="14285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4584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1968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10795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65677</xdr:rowOff>
    </xdr:from>
    <xdr:to>
      <xdr:col>24</xdr:col>
      <xdr:colOff>114300</xdr:colOff>
      <xdr:row>83</xdr:row>
      <xdr:rowOff>167277</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45847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88554</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00000000-0008-0000-0F00-000034010000}"/>
            </a:ext>
          </a:extLst>
        </xdr:cNvPr>
        <xdr:cNvSpPr txBox="1"/>
      </xdr:nvSpPr>
      <xdr:spPr>
        <a:xfrm>
          <a:off x="4673600" y="14147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130992</xdr:rowOff>
    </xdr:from>
    <xdr:to>
      <xdr:col>20</xdr:col>
      <xdr:colOff>38100</xdr:colOff>
      <xdr:row>86</xdr:row>
      <xdr:rowOff>61142</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3746500" y="147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116477</xdr:rowOff>
    </xdr:from>
    <xdr:to>
      <xdr:col>24</xdr:col>
      <xdr:colOff>63500</xdr:colOff>
      <xdr:row>86</xdr:row>
      <xdr:rowOff>10342</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flipV="1">
          <a:off x="3797300" y="14346827"/>
          <a:ext cx="838200" cy="40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95069</xdr:rowOff>
    </xdr:from>
    <xdr:to>
      <xdr:col>15</xdr:col>
      <xdr:colOff>101600</xdr:colOff>
      <xdr:row>86</xdr:row>
      <xdr:rowOff>25219</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2857500" y="146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145869</xdr:rowOff>
    </xdr:from>
    <xdr:to>
      <xdr:col>19</xdr:col>
      <xdr:colOff>177800</xdr:colOff>
      <xdr:row>86</xdr:row>
      <xdr:rowOff>10342</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2908300" y="1471911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59145</xdr:rowOff>
    </xdr:from>
    <xdr:to>
      <xdr:col>10</xdr:col>
      <xdr:colOff>165100</xdr:colOff>
      <xdr:row>85</xdr:row>
      <xdr:rowOff>160745</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968500" y="146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109945</xdr:rowOff>
    </xdr:from>
    <xdr:to>
      <xdr:col>15</xdr:col>
      <xdr:colOff>50800</xdr:colOff>
      <xdr:row>85</xdr:row>
      <xdr:rowOff>145869</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2019300" y="1468319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23223</xdr:rowOff>
    </xdr:from>
    <xdr:to>
      <xdr:col>6</xdr:col>
      <xdr:colOff>38100</xdr:colOff>
      <xdr:row>85</xdr:row>
      <xdr:rowOff>124823</xdr:rowOff>
    </xdr:to>
    <xdr:sp macro="" textlink="">
      <xdr:nvSpPr>
        <xdr:cNvPr id="315" name="楕円 314">
          <a:extLst>
            <a:ext uri="{FF2B5EF4-FFF2-40B4-BE49-F238E27FC236}">
              <a16:creationId xmlns:a16="http://schemas.microsoft.com/office/drawing/2014/main" id="{00000000-0008-0000-0F00-00003B010000}"/>
            </a:ext>
          </a:extLst>
        </xdr:cNvPr>
        <xdr:cNvSpPr/>
      </xdr:nvSpPr>
      <xdr:spPr>
        <a:xfrm>
          <a:off x="1079500" y="14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74023</xdr:rowOff>
    </xdr:from>
    <xdr:to>
      <xdr:col>10</xdr:col>
      <xdr:colOff>114300</xdr:colOff>
      <xdr:row>85</xdr:row>
      <xdr:rowOff>109945</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1130300" y="1464727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317" name="n_1aveValue【福祉施設】&#10;有形固定資産減価償却率">
          <a:extLst>
            <a:ext uri="{FF2B5EF4-FFF2-40B4-BE49-F238E27FC236}">
              <a16:creationId xmlns:a16="http://schemas.microsoft.com/office/drawing/2014/main" id="{00000000-0008-0000-0F00-00003D010000}"/>
            </a:ext>
          </a:extLst>
        </xdr:cNvPr>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8" name="n_2aveValue【福祉施設】&#10;有形固定資産減価償却率">
          <a:extLst>
            <a:ext uri="{FF2B5EF4-FFF2-40B4-BE49-F238E27FC236}">
              <a16:creationId xmlns:a16="http://schemas.microsoft.com/office/drawing/2014/main" id="{00000000-0008-0000-0F00-00003E010000}"/>
            </a:ext>
          </a:extLst>
        </xdr:cNvPr>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146248</xdr:rowOff>
    </xdr:from>
    <xdr:ext cx="405111" cy="259045"/>
    <xdr:sp macro="" textlink="">
      <xdr:nvSpPr>
        <xdr:cNvPr id="319" name="n_3aveValue【福祉施設】&#10;有形固定資産減価償却率">
          <a:extLst>
            <a:ext uri="{FF2B5EF4-FFF2-40B4-BE49-F238E27FC236}">
              <a16:creationId xmlns:a16="http://schemas.microsoft.com/office/drawing/2014/main" id="{00000000-0008-0000-0F00-00003F010000}"/>
            </a:ext>
          </a:extLst>
        </xdr:cNvPr>
        <xdr:cNvSpPr txBox="1"/>
      </xdr:nvSpPr>
      <xdr:spPr>
        <a:xfrm>
          <a:off x="1816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18885</xdr:rowOff>
    </xdr:from>
    <xdr:ext cx="405111" cy="259045"/>
    <xdr:sp macro="" textlink="">
      <xdr:nvSpPr>
        <xdr:cNvPr id="320" name="n_4aveValue【福祉施設】&#10;有形固定資産減価償却率">
          <a:extLst>
            <a:ext uri="{FF2B5EF4-FFF2-40B4-BE49-F238E27FC236}">
              <a16:creationId xmlns:a16="http://schemas.microsoft.com/office/drawing/2014/main" id="{00000000-0008-0000-0F00-000040010000}"/>
            </a:ext>
          </a:extLst>
        </xdr:cNvPr>
        <xdr:cNvSpPr txBox="1"/>
      </xdr:nvSpPr>
      <xdr:spPr>
        <a:xfrm>
          <a:off x="927744" y="1407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52269</xdr:rowOff>
    </xdr:from>
    <xdr:ext cx="405111" cy="259045"/>
    <xdr:sp macro="" textlink="">
      <xdr:nvSpPr>
        <xdr:cNvPr id="321" name="n_1mainValue【福祉施設】&#10;有形固定資産減価償却率">
          <a:extLst>
            <a:ext uri="{FF2B5EF4-FFF2-40B4-BE49-F238E27FC236}">
              <a16:creationId xmlns:a16="http://schemas.microsoft.com/office/drawing/2014/main" id="{00000000-0008-0000-0F00-000041010000}"/>
            </a:ext>
          </a:extLst>
        </xdr:cNvPr>
        <xdr:cNvSpPr txBox="1"/>
      </xdr:nvSpPr>
      <xdr:spPr>
        <a:xfrm>
          <a:off x="3582044" y="1479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16346</xdr:rowOff>
    </xdr:from>
    <xdr:ext cx="405111" cy="259045"/>
    <xdr:sp macro="" textlink="">
      <xdr:nvSpPr>
        <xdr:cNvPr id="322" name="n_2mainValue【福祉施設】&#10;有形固定資産減価償却率">
          <a:extLst>
            <a:ext uri="{FF2B5EF4-FFF2-40B4-BE49-F238E27FC236}">
              <a16:creationId xmlns:a16="http://schemas.microsoft.com/office/drawing/2014/main" id="{00000000-0008-0000-0F00-000042010000}"/>
            </a:ext>
          </a:extLst>
        </xdr:cNvPr>
        <xdr:cNvSpPr txBox="1"/>
      </xdr:nvSpPr>
      <xdr:spPr>
        <a:xfrm>
          <a:off x="2705744" y="1476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151872</xdr:rowOff>
    </xdr:from>
    <xdr:ext cx="405111" cy="259045"/>
    <xdr:sp macro="" textlink="">
      <xdr:nvSpPr>
        <xdr:cNvPr id="323" name="n_3mainValue【福祉施設】&#10;有形固定資産減価償却率">
          <a:extLst>
            <a:ext uri="{FF2B5EF4-FFF2-40B4-BE49-F238E27FC236}">
              <a16:creationId xmlns:a16="http://schemas.microsoft.com/office/drawing/2014/main" id="{00000000-0008-0000-0F00-000043010000}"/>
            </a:ext>
          </a:extLst>
        </xdr:cNvPr>
        <xdr:cNvSpPr txBox="1"/>
      </xdr:nvSpPr>
      <xdr:spPr>
        <a:xfrm>
          <a:off x="1816744" y="1472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115950</xdr:rowOff>
    </xdr:from>
    <xdr:ext cx="405111" cy="259045"/>
    <xdr:sp macro="" textlink="">
      <xdr:nvSpPr>
        <xdr:cNvPr id="324" name="n_4mainValue【福祉施設】&#10;有形固定資産減価償却率">
          <a:extLst>
            <a:ext uri="{FF2B5EF4-FFF2-40B4-BE49-F238E27FC236}">
              <a16:creationId xmlns:a16="http://schemas.microsoft.com/office/drawing/2014/main" id="{00000000-0008-0000-0F00-000044010000}"/>
            </a:ext>
          </a:extLst>
        </xdr:cNvPr>
        <xdr:cNvSpPr txBox="1"/>
      </xdr:nvSpPr>
      <xdr:spPr>
        <a:xfrm>
          <a:off x="927744" y="1468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00000000-0008-0000-0F00-00005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flipV="1">
          <a:off x="10476865" y="13577315"/>
          <a:ext cx="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49" name="【福祉施設】&#10;一人当たり面積最小値テキスト">
          <a:extLst>
            <a:ext uri="{FF2B5EF4-FFF2-40B4-BE49-F238E27FC236}">
              <a16:creationId xmlns:a16="http://schemas.microsoft.com/office/drawing/2014/main" id="{00000000-0008-0000-0F00-00005D010000}"/>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351" name="【福祉施設】&#10;一人当たり面積最大値テキスト">
          <a:extLst>
            <a:ext uri="{FF2B5EF4-FFF2-40B4-BE49-F238E27FC236}">
              <a16:creationId xmlns:a16="http://schemas.microsoft.com/office/drawing/2014/main" id="{00000000-0008-0000-0F00-00005F010000}"/>
            </a:ext>
          </a:extLst>
        </xdr:cNvPr>
        <xdr:cNvSpPr txBox="1"/>
      </xdr:nvSpPr>
      <xdr:spPr>
        <a:xfrm>
          <a:off x="1051560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10388600" y="1357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169435</xdr:rowOff>
    </xdr:from>
    <xdr:ext cx="469744" cy="259045"/>
    <xdr:sp macro="" textlink="">
      <xdr:nvSpPr>
        <xdr:cNvPr id="353" name="【福祉施設】&#10;一人当たり面積平均値テキスト">
          <a:extLst>
            <a:ext uri="{FF2B5EF4-FFF2-40B4-BE49-F238E27FC236}">
              <a16:creationId xmlns:a16="http://schemas.microsoft.com/office/drawing/2014/main" id="{00000000-0008-0000-0F00-000061010000}"/>
            </a:ext>
          </a:extLst>
        </xdr:cNvPr>
        <xdr:cNvSpPr txBox="1"/>
      </xdr:nvSpPr>
      <xdr:spPr>
        <a:xfrm>
          <a:off x="10515600" y="1439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10426700" y="1454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7810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6921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111506</xdr:rowOff>
    </xdr:from>
    <xdr:to>
      <xdr:col>55</xdr:col>
      <xdr:colOff>50800</xdr:colOff>
      <xdr:row>86</xdr:row>
      <xdr:rowOff>41656</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10426700" y="1468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26433</xdr:rowOff>
    </xdr:from>
    <xdr:ext cx="469744" cy="259045"/>
    <xdr:sp macro="" textlink="">
      <xdr:nvSpPr>
        <xdr:cNvPr id="365" name="【福祉施設】&#10;一人当たり面積該当値テキスト">
          <a:extLst>
            <a:ext uri="{FF2B5EF4-FFF2-40B4-BE49-F238E27FC236}">
              <a16:creationId xmlns:a16="http://schemas.microsoft.com/office/drawing/2014/main" id="{00000000-0008-0000-0F00-00006D010000}"/>
            </a:ext>
          </a:extLst>
        </xdr:cNvPr>
        <xdr:cNvSpPr txBox="1"/>
      </xdr:nvSpPr>
      <xdr:spPr>
        <a:xfrm>
          <a:off x="10515600" y="1459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140463</xdr:rowOff>
    </xdr:from>
    <xdr:to>
      <xdr:col>50</xdr:col>
      <xdr:colOff>165100</xdr:colOff>
      <xdr:row>86</xdr:row>
      <xdr:rowOff>70613</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9588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162306</xdr:rowOff>
    </xdr:from>
    <xdr:to>
      <xdr:col>55</xdr:col>
      <xdr:colOff>0</xdr:colOff>
      <xdr:row>86</xdr:row>
      <xdr:rowOff>19813</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9639300" y="14735556"/>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141224</xdr:rowOff>
    </xdr:from>
    <xdr:to>
      <xdr:col>46</xdr:col>
      <xdr:colOff>38100</xdr:colOff>
      <xdr:row>86</xdr:row>
      <xdr:rowOff>71374</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8699500" y="1471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19813</xdr:rowOff>
    </xdr:from>
    <xdr:to>
      <xdr:col>50</xdr:col>
      <xdr:colOff>114300</xdr:colOff>
      <xdr:row>86</xdr:row>
      <xdr:rowOff>20574</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8750300" y="14764513"/>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140463</xdr:rowOff>
    </xdr:from>
    <xdr:to>
      <xdr:col>41</xdr:col>
      <xdr:colOff>101600</xdr:colOff>
      <xdr:row>86</xdr:row>
      <xdr:rowOff>70613</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7810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19813</xdr:rowOff>
    </xdr:from>
    <xdr:to>
      <xdr:col>45</xdr:col>
      <xdr:colOff>177800</xdr:colOff>
      <xdr:row>86</xdr:row>
      <xdr:rowOff>20574</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7861300" y="14764513"/>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142748</xdr:rowOff>
    </xdr:from>
    <xdr:to>
      <xdr:col>36</xdr:col>
      <xdr:colOff>165100</xdr:colOff>
      <xdr:row>86</xdr:row>
      <xdr:rowOff>72898</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6921500" y="147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19813</xdr:rowOff>
    </xdr:from>
    <xdr:to>
      <xdr:col>41</xdr:col>
      <xdr:colOff>50800</xdr:colOff>
      <xdr:row>86</xdr:row>
      <xdr:rowOff>22098</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flipV="1">
          <a:off x="6972300" y="1476451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128288</xdr:rowOff>
    </xdr:from>
    <xdr:ext cx="469744" cy="259045"/>
    <xdr:sp macro="" textlink="">
      <xdr:nvSpPr>
        <xdr:cNvPr id="374" name="n_1aveValue【福祉施設】&#10;一人当たり面積">
          <a:extLst>
            <a:ext uri="{FF2B5EF4-FFF2-40B4-BE49-F238E27FC236}">
              <a16:creationId xmlns:a16="http://schemas.microsoft.com/office/drawing/2014/main" id="{00000000-0008-0000-0F00-000076010000}"/>
            </a:ext>
          </a:extLst>
        </xdr:cNvPr>
        <xdr:cNvSpPr txBox="1"/>
      </xdr:nvSpPr>
      <xdr:spPr>
        <a:xfrm>
          <a:off x="9391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75" name="n_2aveValue【福祉施設】&#10;一人当たり面積">
          <a:extLst>
            <a:ext uri="{FF2B5EF4-FFF2-40B4-BE49-F238E27FC236}">
              <a16:creationId xmlns:a16="http://schemas.microsoft.com/office/drawing/2014/main" id="{00000000-0008-0000-0F00-000077010000}"/>
            </a:ext>
          </a:extLst>
        </xdr:cNvPr>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113047</xdr:rowOff>
    </xdr:from>
    <xdr:ext cx="469744" cy="259045"/>
    <xdr:sp macro="" textlink="">
      <xdr:nvSpPr>
        <xdr:cNvPr id="376" name="n_3aveValue【福祉施設】&#10;一人当たり面積">
          <a:extLst>
            <a:ext uri="{FF2B5EF4-FFF2-40B4-BE49-F238E27FC236}">
              <a16:creationId xmlns:a16="http://schemas.microsoft.com/office/drawing/2014/main" id="{00000000-0008-0000-0F00-000078010000}"/>
            </a:ext>
          </a:extLst>
        </xdr:cNvPr>
        <xdr:cNvSpPr txBox="1"/>
      </xdr:nvSpPr>
      <xdr:spPr>
        <a:xfrm>
          <a:off x="7626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377" name="n_4aveValue【福祉施設】&#10;一人当たり面積">
          <a:extLst>
            <a:ext uri="{FF2B5EF4-FFF2-40B4-BE49-F238E27FC236}">
              <a16:creationId xmlns:a16="http://schemas.microsoft.com/office/drawing/2014/main" id="{00000000-0008-0000-0F00-000079010000}"/>
            </a:ext>
          </a:extLst>
        </xdr:cNvPr>
        <xdr:cNvSpPr txBox="1"/>
      </xdr:nvSpPr>
      <xdr:spPr>
        <a:xfrm>
          <a:off x="6737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61740</xdr:rowOff>
    </xdr:from>
    <xdr:ext cx="469744" cy="259045"/>
    <xdr:sp macro="" textlink="">
      <xdr:nvSpPr>
        <xdr:cNvPr id="378" name="n_1mainValue【福祉施設】&#10;一人当たり面積">
          <a:extLst>
            <a:ext uri="{FF2B5EF4-FFF2-40B4-BE49-F238E27FC236}">
              <a16:creationId xmlns:a16="http://schemas.microsoft.com/office/drawing/2014/main" id="{00000000-0008-0000-0F00-00007A010000}"/>
            </a:ext>
          </a:extLst>
        </xdr:cNvPr>
        <xdr:cNvSpPr txBox="1"/>
      </xdr:nvSpPr>
      <xdr:spPr>
        <a:xfrm>
          <a:off x="93917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62501</xdr:rowOff>
    </xdr:from>
    <xdr:ext cx="469744" cy="259045"/>
    <xdr:sp macro="" textlink="">
      <xdr:nvSpPr>
        <xdr:cNvPr id="379" name="n_2mainValue【福祉施設】&#10;一人当たり面積">
          <a:extLst>
            <a:ext uri="{FF2B5EF4-FFF2-40B4-BE49-F238E27FC236}">
              <a16:creationId xmlns:a16="http://schemas.microsoft.com/office/drawing/2014/main" id="{00000000-0008-0000-0F00-00007B010000}"/>
            </a:ext>
          </a:extLst>
        </xdr:cNvPr>
        <xdr:cNvSpPr txBox="1"/>
      </xdr:nvSpPr>
      <xdr:spPr>
        <a:xfrm>
          <a:off x="8515427" y="1480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61740</xdr:rowOff>
    </xdr:from>
    <xdr:ext cx="469744" cy="259045"/>
    <xdr:sp macro="" textlink="">
      <xdr:nvSpPr>
        <xdr:cNvPr id="380" name="n_3mainValue【福祉施設】&#10;一人当たり面積">
          <a:extLst>
            <a:ext uri="{FF2B5EF4-FFF2-40B4-BE49-F238E27FC236}">
              <a16:creationId xmlns:a16="http://schemas.microsoft.com/office/drawing/2014/main" id="{00000000-0008-0000-0F00-00007C010000}"/>
            </a:ext>
          </a:extLst>
        </xdr:cNvPr>
        <xdr:cNvSpPr txBox="1"/>
      </xdr:nvSpPr>
      <xdr:spPr>
        <a:xfrm>
          <a:off x="7626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64025</xdr:rowOff>
    </xdr:from>
    <xdr:ext cx="469744" cy="259045"/>
    <xdr:sp macro="" textlink="">
      <xdr:nvSpPr>
        <xdr:cNvPr id="381" name="n_4mainValue【福祉施設】&#10;一人当たり面積">
          <a:extLst>
            <a:ext uri="{FF2B5EF4-FFF2-40B4-BE49-F238E27FC236}">
              <a16:creationId xmlns:a16="http://schemas.microsoft.com/office/drawing/2014/main" id="{00000000-0008-0000-0F00-00007D010000}"/>
            </a:ext>
          </a:extLst>
        </xdr:cNvPr>
        <xdr:cNvSpPr txBox="1"/>
      </xdr:nvSpPr>
      <xdr:spPr>
        <a:xfrm>
          <a:off x="6737427" y="1480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2" name="【一般廃棄物処理施設】&#10;有形固定資産減価償却率グラフ枠">
          <a:extLst>
            <a:ext uri="{FF2B5EF4-FFF2-40B4-BE49-F238E27FC236}">
              <a16:creationId xmlns:a16="http://schemas.microsoft.com/office/drawing/2014/main" id="{00000000-0008-0000-0F00-0000A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flipV="1">
          <a:off x="16318864" y="570139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4" name="【一般廃棄物処理施設】&#10;有形固定資産減価償却率最小値テキスト">
          <a:extLst>
            <a:ext uri="{FF2B5EF4-FFF2-40B4-BE49-F238E27FC236}">
              <a16:creationId xmlns:a16="http://schemas.microsoft.com/office/drawing/2014/main" id="{00000000-0008-0000-0F00-0000A8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426" name="【一般廃棄物処理施設】&#10;有形固定資産減価償却率最大値テキスト">
          <a:extLst>
            <a:ext uri="{FF2B5EF4-FFF2-40B4-BE49-F238E27FC236}">
              <a16:creationId xmlns:a16="http://schemas.microsoft.com/office/drawing/2014/main" id="{00000000-0008-0000-0F00-0000AA010000}"/>
            </a:ext>
          </a:extLst>
        </xdr:cNvPr>
        <xdr:cNvSpPr txBox="1"/>
      </xdr:nvSpPr>
      <xdr:spPr>
        <a:xfrm>
          <a:off x="16357600" y="547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6230600" y="57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165843</xdr:rowOff>
    </xdr:from>
    <xdr:ext cx="405111" cy="259045"/>
    <xdr:sp macro="" textlink="">
      <xdr:nvSpPr>
        <xdr:cNvPr id="428" name="【一般廃棄物処理施設】&#10;有形固定資産減価償却率平均値テキスト">
          <a:extLst>
            <a:ext uri="{FF2B5EF4-FFF2-40B4-BE49-F238E27FC236}">
              <a16:creationId xmlns:a16="http://schemas.microsoft.com/office/drawing/2014/main" id="{00000000-0008-0000-0F00-0000AC010000}"/>
            </a:ext>
          </a:extLst>
        </xdr:cNvPr>
        <xdr:cNvSpPr txBox="1"/>
      </xdr:nvSpPr>
      <xdr:spPr>
        <a:xfrm>
          <a:off x="16357600" y="633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62687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14541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432" name="フローチャート: 判断 431">
          <a:extLst>
            <a:ext uri="{FF2B5EF4-FFF2-40B4-BE49-F238E27FC236}">
              <a16:creationId xmlns:a16="http://schemas.microsoft.com/office/drawing/2014/main" id="{00000000-0008-0000-0F00-0000B0010000}"/>
            </a:ext>
          </a:extLst>
        </xdr:cNvPr>
        <xdr:cNvSpPr/>
      </xdr:nvSpPr>
      <xdr:spPr>
        <a:xfrm>
          <a:off x="13652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3" name="フローチャート: 判断 432">
          <a:extLst>
            <a:ext uri="{FF2B5EF4-FFF2-40B4-BE49-F238E27FC236}">
              <a16:creationId xmlns:a16="http://schemas.microsoft.com/office/drawing/2014/main" id="{00000000-0008-0000-0F00-0000B1010000}"/>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33565</xdr:rowOff>
    </xdr:from>
    <xdr:to>
      <xdr:col>85</xdr:col>
      <xdr:colOff>177800</xdr:colOff>
      <xdr:row>39</xdr:row>
      <xdr:rowOff>135165</xdr:rowOff>
    </xdr:to>
    <xdr:sp macro="" textlink="">
      <xdr:nvSpPr>
        <xdr:cNvPr id="439" name="楕円 438">
          <a:extLst>
            <a:ext uri="{FF2B5EF4-FFF2-40B4-BE49-F238E27FC236}">
              <a16:creationId xmlns:a16="http://schemas.microsoft.com/office/drawing/2014/main" id="{00000000-0008-0000-0F00-0000B7010000}"/>
            </a:ext>
          </a:extLst>
        </xdr:cNvPr>
        <xdr:cNvSpPr/>
      </xdr:nvSpPr>
      <xdr:spPr>
        <a:xfrm>
          <a:off x="162687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11992</xdr:rowOff>
    </xdr:from>
    <xdr:ext cx="405111" cy="259045"/>
    <xdr:sp macro="" textlink="">
      <xdr:nvSpPr>
        <xdr:cNvPr id="440" name="【一般廃棄物処理施設】&#10;有形固定資産減価償却率該当値テキスト">
          <a:extLst>
            <a:ext uri="{FF2B5EF4-FFF2-40B4-BE49-F238E27FC236}">
              <a16:creationId xmlns:a16="http://schemas.microsoft.com/office/drawing/2014/main" id="{00000000-0008-0000-0F00-0000B8010000}"/>
            </a:ext>
          </a:extLst>
        </xdr:cNvPr>
        <xdr:cNvSpPr txBox="1"/>
      </xdr:nvSpPr>
      <xdr:spPr>
        <a:xfrm>
          <a:off x="16357600"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103777</xdr:rowOff>
    </xdr:from>
    <xdr:to>
      <xdr:col>81</xdr:col>
      <xdr:colOff>101600</xdr:colOff>
      <xdr:row>39</xdr:row>
      <xdr:rowOff>33927</xdr:rowOff>
    </xdr:to>
    <xdr:sp macro="" textlink="">
      <xdr:nvSpPr>
        <xdr:cNvPr id="441" name="楕円 440">
          <a:extLst>
            <a:ext uri="{FF2B5EF4-FFF2-40B4-BE49-F238E27FC236}">
              <a16:creationId xmlns:a16="http://schemas.microsoft.com/office/drawing/2014/main" id="{00000000-0008-0000-0F00-0000B9010000}"/>
            </a:ext>
          </a:extLst>
        </xdr:cNvPr>
        <xdr:cNvSpPr/>
      </xdr:nvSpPr>
      <xdr:spPr>
        <a:xfrm>
          <a:off x="15430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154577</xdr:rowOff>
    </xdr:from>
    <xdr:to>
      <xdr:col>85</xdr:col>
      <xdr:colOff>127000</xdr:colOff>
      <xdr:row>39</xdr:row>
      <xdr:rowOff>84365</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5481300" y="6669677"/>
          <a:ext cx="8382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64588</xdr:rowOff>
    </xdr:from>
    <xdr:to>
      <xdr:col>76</xdr:col>
      <xdr:colOff>165100</xdr:colOff>
      <xdr:row>38</xdr:row>
      <xdr:rowOff>166188</xdr:rowOff>
    </xdr:to>
    <xdr:sp macro="" textlink="">
      <xdr:nvSpPr>
        <xdr:cNvPr id="443" name="楕円 442">
          <a:extLst>
            <a:ext uri="{FF2B5EF4-FFF2-40B4-BE49-F238E27FC236}">
              <a16:creationId xmlns:a16="http://schemas.microsoft.com/office/drawing/2014/main" id="{00000000-0008-0000-0F00-0000BB010000}"/>
            </a:ext>
          </a:extLst>
        </xdr:cNvPr>
        <xdr:cNvSpPr/>
      </xdr:nvSpPr>
      <xdr:spPr>
        <a:xfrm>
          <a:off x="14541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115388</xdr:rowOff>
    </xdr:from>
    <xdr:to>
      <xdr:col>81</xdr:col>
      <xdr:colOff>50800</xdr:colOff>
      <xdr:row>38</xdr:row>
      <xdr:rowOff>154577</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4592300" y="66304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45" name="楕円 444">
          <a:extLst>
            <a:ext uri="{FF2B5EF4-FFF2-40B4-BE49-F238E27FC236}">
              <a16:creationId xmlns:a16="http://schemas.microsoft.com/office/drawing/2014/main" id="{00000000-0008-0000-0F00-0000BD010000}"/>
            </a:ext>
          </a:extLst>
        </xdr:cNvPr>
        <xdr:cNvSpPr/>
      </xdr:nvSpPr>
      <xdr:spPr>
        <a:xfrm>
          <a:off x="13652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72934</xdr:rowOff>
    </xdr:from>
    <xdr:to>
      <xdr:col>76</xdr:col>
      <xdr:colOff>114300</xdr:colOff>
      <xdr:row>38</xdr:row>
      <xdr:rowOff>115388</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3703300" y="658803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157661</xdr:rowOff>
    </xdr:from>
    <xdr:to>
      <xdr:col>67</xdr:col>
      <xdr:colOff>101600</xdr:colOff>
      <xdr:row>38</xdr:row>
      <xdr:rowOff>87812</xdr:rowOff>
    </xdr:to>
    <xdr:sp macro="" textlink="">
      <xdr:nvSpPr>
        <xdr:cNvPr id="447" name="楕円 446">
          <a:extLst>
            <a:ext uri="{FF2B5EF4-FFF2-40B4-BE49-F238E27FC236}">
              <a16:creationId xmlns:a16="http://schemas.microsoft.com/office/drawing/2014/main" id="{00000000-0008-0000-0F00-0000BF010000}"/>
            </a:ext>
          </a:extLst>
        </xdr:cNvPr>
        <xdr:cNvSpPr/>
      </xdr:nvSpPr>
      <xdr:spPr>
        <a:xfrm>
          <a:off x="12763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37012</xdr:rowOff>
    </xdr:from>
    <xdr:to>
      <xdr:col>71</xdr:col>
      <xdr:colOff>177800</xdr:colOff>
      <xdr:row>38</xdr:row>
      <xdr:rowOff>72934</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12814300" y="65521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449" name="n_1aveValue【一般廃棄物処理施設】&#10;有形固定資産減価償却率">
          <a:extLst>
            <a:ext uri="{FF2B5EF4-FFF2-40B4-BE49-F238E27FC236}">
              <a16:creationId xmlns:a16="http://schemas.microsoft.com/office/drawing/2014/main" id="{00000000-0008-0000-0F00-0000C1010000}"/>
            </a:ext>
          </a:extLst>
        </xdr:cNvPr>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20155</xdr:rowOff>
    </xdr:from>
    <xdr:ext cx="405111" cy="259045"/>
    <xdr:sp macro="" textlink="">
      <xdr:nvSpPr>
        <xdr:cNvPr id="450" name="n_2aveValue【一般廃棄物処理施設】&#10;有形固定資産減価償却率">
          <a:extLst>
            <a:ext uri="{FF2B5EF4-FFF2-40B4-BE49-F238E27FC236}">
              <a16:creationId xmlns:a16="http://schemas.microsoft.com/office/drawing/2014/main" id="{00000000-0008-0000-0F00-0000C2010000}"/>
            </a:ext>
          </a:extLst>
        </xdr:cNvPr>
        <xdr:cNvSpPr txBox="1"/>
      </xdr:nvSpPr>
      <xdr:spPr>
        <a:xfrm>
          <a:off x="14389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11992</xdr:rowOff>
    </xdr:from>
    <xdr:ext cx="405111" cy="259045"/>
    <xdr:sp macro="" textlink="">
      <xdr:nvSpPr>
        <xdr:cNvPr id="451" name="n_3aveValue【一般廃棄物処理施設】&#10;有形固定資産減価償却率">
          <a:extLst>
            <a:ext uri="{FF2B5EF4-FFF2-40B4-BE49-F238E27FC236}">
              <a16:creationId xmlns:a16="http://schemas.microsoft.com/office/drawing/2014/main" id="{00000000-0008-0000-0F00-0000C3010000}"/>
            </a:ext>
          </a:extLst>
        </xdr:cNvPr>
        <xdr:cNvSpPr txBox="1"/>
      </xdr:nvSpPr>
      <xdr:spPr>
        <a:xfrm>
          <a:off x="13500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452" name="n_4aveValue【一般廃棄物処理施設】&#10;有形固定資産減価償却率">
          <a:extLst>
            <a:ext uri="{FF2B5EF4-FFF2-40B4-BE49-F238E27FC236}">
              <a16:creationId xmlns:a16="http://schemas.microsoft.com/office/drawing/2014/main" id="{00000000-0008-0000-0F00-0000C4010000}"/>
            </a:ext>
          </a:extLst>
        </xdr:cNvPr>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25054</xdr:rowOff>
    </xdr:from>
    <xdr:ext cx="405111" cy="259045"/>
    <xdr:sp macro="" textlink="">
      <xdr:nvSpPr>
        <xdr:cNvPr id="453" name="n_1mainValue【一般廃棄物処理施設】&#10;有形固定資産減価償却率">
          <a:extLst>
            <a:ext uri="{FF2B5EF4-FFF2-40B4-BE49-F238E27FC236}">
              <a16:creationId xmlns:a16="http://schemas.microsoft.com/office/drawing/2014/main" id="{00000000-0008-0000-0F00-0000C5010000}"/>
            </a:ext>
          </a:extLst>
        </xdr:cNvPr>
        <xdr:cNvSpPr txBox="1"/>
      </xdr:nvSpPr>
      <xdr:spPr>
        <a:xfrm>
          <a:off x="152660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11266</xdr:rowOff>
    </xdr:from>
    <xdr:ext cx="405111" cy="259045"/>
    <xdr:sp macro="" textlink="">
      <xdr:nvSpPr>
        <xdr:cNvPr id="454" name="n_2mainValue【一般廃棄物処理施設】&#10;有形固定資産減価償却率">
          <a:extLst>
            <a:ext uri="{FF2B5EF4-FFF2-40B4-BE49-F238E27FC236}">
              <a16:creationId xmlns:a16="http://schemas.microsoft.com/office/drawing/2014/main" id="{00000000-0008-0000-0F00-0000C6010000}"/>
            </a:ext>
          </a:extLst>
        </xdr:cNvPr>
        <xdr:cNvSpPr txBox="1"/>
      </xdr:nvSpPr>
      <xdr:spPr>
        <a:xfrm>
          <a:off x="14389744" y="635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455" name="n_3mainValue【一般廃棄物処理施設】&#10;有形固定資産減価償却率">
          <a:extLst>
            <a:ext uri="{FF2B5EF4-FFF2-40B4-BE49-F238E27FC236}">
              <a16:creationId xmlns:a16="http://schemas.microsoft.com/office/drawing/2014/main" id="{00000000-0008-0000-0F00-0000C7010000}"/>
            </a:ext>
          </a:extLst>
        </xdr:cNvPr>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456" name="n_4mainValue【一般廃棄物処理施設】&#10;有形固定資産減価償却率">
          <a:extLst>
            <a:ext uri="{FF2B5EF4-FFF2-40B4-BE49-F238E27FC236}">
              <a16:creationId xmlns:a16="http://schemas.microsoft.com/office/drawing/2014/main" id="{00000000-0008-0000-0F00-0000C8010000}"/>
            </a:ext>
          </a:extLst>
        </xdr:cNvPr>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一般廃棄物処理施設】&#10;一人当たり有形固定資産（償却資産）額グラフ枠">
          <a:extLst>
            <a:ext uri="{FF2B5EF4-FFF2-40B4-BE49-F238E27FC236}">
              <a16:creationId xmlns:a16="http://schemas.microsoft.com/office/drawing/2014/main" id="{00000000-0008-0000-0F00-0000D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481" name="【一般廃棄物処理施設】&#10;一人当たり有形固定資産（償却資産）額最小値テキスト">
          <a:extLst>
            <a:ext uri="{FF2B5EF4-FFF2-40B4-BE49-F238E27FC236}">
              <a16:creationId xmlns:a16="http://schemas.microsoft.com/office/drawing/2014/main" id="{00000000-0008-0000-0F00-0000E1010000}"/>
            </a:ext>
          </a:extLst>
        </xdr:cNvPr>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483" name="【一般廃棄物処理施設】&#10;一人当たり有形固定資産（償却資産）額最大値テキスト">
          <a:extLst>
            <a:ext uri="{FF2B5EF4-FFF2-40B4-BE49-F238E27FC236}">
              <a16:creationId xmlns:a16="http://schemas.microsoft.com/office/drawing/2014/main" id="{00000000-0008-0000-0F00-0000E3010000}"/>
            </a:ext>
          </a:extLst>
        </xdr:cNvPr>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57348</xdr:rowOff>
    </xdr:from>
    <xdr:ext cx="599010" cy="259045"/>
    <xdr:sp macro="" textlink="">
      <xdr:nvSpPr>
        <xdr:cNvPr id="485" name="【一般廃棄物処理施設】&#10;一人当たり有形固定資産（償却資産）額平均値テキスト">
          <a:extLst>
            <a:ext uri="{FF2B5EF4-FFF2-40B4-BE49-F238E27FC236}">
              <a16:creationId xmlns:a16="http://schemas.microsoft.com/office/drawing/2014/main" id="{00000000-0008-0000-0F00-0000E5010000}"/>
            </a:ext>
          </a:extLst>
        </xdr:cNvPr>
        <xdr:cNvSpPr txBox="1"/>
      </xdr:nvSpPr>
      <xdr:spPr>
        <a:xfrm>
          <a:off x="22199600" y="6915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21272500" y="70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488" name="フローチャート: 判断 487">
          <a:extLst>
            <a:ext uri="{FF2B5EF4-FFF2-40B4-BE49-F238E27FC236}">
              <a16:creationId xmlns:a16="http://schemas.microsoft.com/office/drawing/2014/main" id="{00000000-0008-0000-0F00-0000E8010000}"/>
            </a:ext>
          </a:extLst>
        </xdr:cNvPr>
        <xdr:cNvSpPr/>
      </xdr:nvSpPr>
      <xdr:spPr>
        <a:xfrm>
          <a:off x="20383500" y="709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489" name="フローチャート: 判断 488">
          <a:extLst>
            <a:ext uri="{FF2B5EF4-FFF2-40B4-BE49-F238E27FC236}">
              <a16:creationId xmlns:a16="http://schemas.microsoft.com/office/drawing/2014/main" id="{00000000-0008-0000-0F00-0000E9010000}"/>
            </a:ext>
          </a:extLst>
        </xdr:cNvPr>
        <xdr:cNvSpPr/>
      </xdr:nvSpPr>
      <xdr:spPr>
        <a:xfrm>
          <a:off x="19494500" y="70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490" name="フローチャート: 判断 489">
          <a:extLst>
            <a:ext uri="{FF2B5EF4-FFF2-40B4-BE49-F238E27FC236}">
              <a16:creationId xmlns:a16="http://schemas.microsoft.com/office/drawing/2014/main" id="{00000000-0008-0000-0F00-0000EA010000}"/>
            </a:ext>
          </a:extLst>
        </xdr:cNvPr>
        <xdr:cNvSpPr/>
      </xdr:nvSpPr>
      <xdr:spPr>
        <a:xfrm>
          <a:off x="18605500" y="708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66528</xdr:rowOff>
    </xdr:from>
    <xdr:to>
      <xdr:col>116</xdr:col>
      <xdr:colOff>114300</xdr:colOff>
      <xdr:row>41</xdr:row>
      <xdr:rowOff>168128</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22110700" y="709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12898</xdr:rowOff>
    </xdr:from>
    <xdr:ext cx="599010" cy="259045"/>
    <xdr:sp macro="" textlink="">
      <xdr:nvSpPr>
        <xdr:cNvPr id="497" name="【一般廃棄物処理施設】&#10;一人当たり有形固定資産（償却資産）額該当値テキスト">
          <a:extLst>
            <a:ext uri="{FF2B5EF4-FFF2-40B4-BE49-F238E27FC236}">
              <a16:creationId xmlns:a16="http://schemas.microsoft.com/office/drawing/2014/main" id="{00000000-0008-0000-0F00-0000F1010000}"/>
            </a:ext>
          </a:extLst>
        </xdr:cNvPr>
        <xdr:cNvSpPr txBox="1"/>
      </xdr:nvSpPr>
      <xdr:spPr>
        <a:xfrm>
          <a:off x="22199600" y="704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121976</xdr:rowOff>
    </xdr:from>
    <xdr:to>
      <xdr:col>112</xdr:col>
      <xdr:colOff>38100</xdr:colOff>
      <xdr:row>42</xdr:row>
      <xdr:rowOff>52126</xdr:rowOff>
    </xdr:to>
    <xdr:sp macro="" textlink="">
      <xdr:nvSpPr>
        <xdr:cNvPr id="498" name="楕円 497">
          <a:extLst>
            <a:ext uri="{FF2B5EF4-FFF2-40B4-BE49-F238E27FC236}">
              <a16:creationId xmlns:a16="http://schemas.microsoft.com/office/drawing/2014/main" id="{00000000-0008-0000-0F00-0000F2010000}"/>
            </a:ext>
          </a:extLst>
        </xdr:cNvPr>
        <xdr:cNvSpPr/>
      </xdr:nvSpPr>
      <xdr:spPr>
        <a:xfrm>
          <a:off x="21272500" y="715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117328</xdr:rowOff>
    </xdr:from>
    <xdr:to>
      <xdr:col>116</xdr:col>
      <xdr:colOff>63500</xdr:colOff>
      <xdr:row>42</xdr:row>
      <xdr:rowOff>1326</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flipV="1">
          <a:off x="21323300" y="7146778"/>
          <a:ext cx="838200" cy="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122437</xdr:rowOff>
    </xdr:from>
    <xdr:to>
      <xdr:col>107</xdr:col>
      <xdr:colOff>101600</xdr:colOff>
      <xdr:row>42</xdr:row>
      <xdr:rowOff>52587</xdr:rowOff>
    </xdr:to>
    <xdr:sp macro="" textlink="">
      <xdr:nvSpPr>
        <xdr:cNvPr id="500" name="楕円 499">
          <a:extLst>
            <a:ext uri="{FF2B5EF4-FFF2-40B4-BE49-F238E27FC236}">
              <a16:creationId xmlns:a16="http://schemas.microsoft.com/office/drawing/2014/main" id="{00000000-0008-0000-0F00-0000F4010000}"/>
            </a:ext>
          </a:extLst>
        </xdr:cNvPr>
        <xdr:cNvSpPr/>
      </xdr:nvSpPr>
      <xdr:spPr>
        <a:xfrm>
          <a:off x="20383500" y="715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1326</xdr:rowOff>
    </xdr:from>
    <xdr:to>
      <xdr:col>111</xdr:col>
      <xdr:colOff>177800</xdr:colOff>
      <xdr:row>42</xdr:row>
      <xdr:rowOff>1787</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flipV="1">
          <a:off x="20434300" y="7202226"/>
          <a:ext cx="889000" cy="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122868</xdr:rowOff>
    </xdr:from>
    <xdr:to>
      <xdr:col>102</xdr:col>
      <xdr:colOff>165100</xdr:colOff>
      <xdr:row>42</xdr:row>
      <xdr:rowOff>53018</xdr:rowOff>
    </xdr:to>
    <xdr:sp macro="" textlink="">
      <xdr:nvSpPr>
        <xdr:cNvPr id="502" name="楕円 501">
          <a:extLst>
            <a:ext uri="{FF2B5EF4-FFF2-40B4-BE49-F238E27FC236}">
              <a16:creationId xmlns:a16="http://schemas.microsoft.com/office/drawing/2014/main" id="{00000000-0008-0000-0F00-0000F6010000}"/>
            </a:ext>
          </a:extLst>
        </xdr:cNvPr>
        <xdr:cNvSpPr/>
      </xdr:nvSpPr>
      <xdr:spPr>
        <a:xfrm>
          <a:off x="19494500" y="715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1787</xdr:rowOff>
    </xdr:from>
    <xdr:to>
      <xdr:col>107</xdr:col>
      <xdr:colOff>50800</xdr:colOff>
      <xdr:row>42</xdr:row>
      <xdr:rowOff>2218</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flipV="1">
          <a:off x="19545300" y="7202687"/>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125510</xdr:rowOff>
    </xdr:from>
    <xdr:to>
      <xdr:col>98</xdr:col>
      <xdr:colOff>38100</xdr:colOff>
      <xdr:row>42</xdr:row>
      <xdr:rowOff>55660</xdr:rowOff>
    </xdr:to>
    <xdr:sp macro="" textlink="">
      <xdr:nvSpPr>
        <xdr:cNvPr id="504" name="楕円 503">
          <a:extLst>
            <a:ext uri="{FF2B5EF4-FFF2-40B4-BE49-F238E27FC236}">
              <a16:creationId xmlns:a16="http://schemas.microsoft.com/office/drawing/2014/main" id="{00000000-0008-0000-0F00-0000F8010000}"/>
            </a:ext>
          </a:extLst>
        </xdr:cNvPr>
        <xdr:cNvSpPr/>
      </xdr:nvSpPr>
      <xdr:spPr>
        <a:xfrm>
          <a:off x="18605500" y="715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2218</xdr:rowOff>
    </xdr:from>
    <xdr:to>
      <xdr:col>102</xdr:col>
      <xdr:colOff>114300</xdr:colOff>
      <xdr:row>42</xdr:row>
      <xdr:rowOff>4860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flipV="1">
          <a:off x="18656300" y="7203118"/>
          <a:ext cx="8890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2562</xdr:rowOff>
    </xdr:from>
    <xdr:ext cx="599010" cy="259045"/>
    <xdr:sp macro="" textlink="">
      <xdr:nvSpPr>
        <xdr:cNvPr id="506" name="n_1aveValue【一般廃棄物処理施設】&#10;一人当たり有形固定資産（償却資産）額">
          <a:extLst>
            <a:ext uri="{FF2B5EF4-FFF2-40B4-BE49-F238E27FC236}">
              <a16:creationId xmlns:a16="http://schemas.microsoft.com/office/drawing/2014/main" id="{00000000-0008-0000-0F00-0000FA010000}"/>
            </a:ext>
          </a:extLst>
        </xdr:cNvPr>
        <xdr:cNvSpPr txBox="1"/>
      </xdr:nvSpPr>
      <xdr:spPr>
        <a:xfrm>
          <a:off x="21011095" y="686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15578</xdr:rowOff>
    </xdr:from>
    <xdr:ext cx="599010" cy="259045"/>
    <xdr:sp macro="" textlink="">
      <xdr:nvSpPr>
        <xdr:cNvPr id="507" name="n_2aveValue【一般廃棄物処理施設】&#10;一人当たり有形固定資産（償却資産）額">
          <a:extLst>
            <a:ext uri="{FF2B5EF4-FFF2-40B4-BE49-F238E27FC236}">
              <a16:creationId xmlns:a16="http://schemas.microsoft.com/office/drawing/2014/main" id="{00000000-0008-0000-0F00-0000FB010000}"/>
            </a:ext>
          </a:extLst>
        </xdr:cNvPr>
        <xdr:cNvSpPr txBox="1"/>
      </xdr:nvSpPr>
      <xdr:spPr>
        <a:xfrm>
          <a:off x="20134795" y="687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8897</xdr:rowOff>
    </xdr:from>
    <xdr:ext cx="599010" cy="259045"/>
    <xdr:sp macro="" textlink="">
      <xdr:nvSpPr>
        <xdr:cNvPr id="508" name="n_3aveValue【一般廃棄物処理施設】&#10;一人当たり有形固定資産（償却資産）額">
          <a:extLst>
            <a:ext uri="{FF2B5EF4-FFF2-40B4-BE49-F238E27FC236}">
              <a16:creationId xmlns:a16="http://schemas.microsoft.com/office/drawing/2014/main" id="{00000000-0008-0000-0F00-0000FC010000}"/>
            </a:ext>
          </a:extLst>
        </xdr:cNvPr>
        <xdr:cNvSpPr txBox="1"/>
      </xdr:nvSpPr>
      <xdr:spPr>
        <a:xfrm>
          <a:off x="19245795" y="686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2321</xdr:rowOff>
    </xdr:from>
    <xdr:ext cx="599010" cy="259045"/>
    <xdr:sp macro="" textlink="">
      <xdr:nvSpPr>
        <xdr:cNvPr id="509" name="n_4aveValue【一般廃棄物処理施設】&#10;一人当たり有形固定資産（償却資産）額">
          <a:extLst>
            <a:ext uri="{FF2B5EF4-FFF2-40B4-BE49-F238E27FC236}">
              <a16:creationId xmlns:a16="http://schemas.microsoft.com/office/drawing/2014/main" id="{00000000-0008-0000-0F00-0000FD010000}"/>
            </a:ext>
          </a:extLst>
        </xdr:cNvPr>
        <xdr:cNvSpPr txBox="1"/>
      </xdr:nvSpPr>
      <xdr:spPr>
        <a:xfrm>
          <a:off x="18356795" y="68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43253</xdr:rowOff>
    </xdr:from>
    <xdr:ext cx="534377" cy="259045"/>
    <xdr:sp macro="" textlink="">
      <xdr:nvSpPr>
        <xdr:cNvPr id="510" name="n_1mainValue【一般廃棄物処理施設】&#10;一人当たり有形固定資産（償却資産）額">
          <a:extLst>
            <a:ext uri="{FF2B5EF4-FFF2-40B4-BE49-F238E27FC236}">
              <a16:creationId xmlns:a16="http://schemas.microsoft.com/office/drawing/2014/main" id="{00000000-0008-0000-0F00-0000FE010000}"/>
            </a:ext>
          </a:extLst>
        </xdr:cNvPr>
        <xdr:cNvSpPr txBox="1"/>
      </xdr:nvSpPr>
      <xdr:spPr>
        <a:xfrm>
          <a:off x="21043411" y="724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43714</xdr:rowOff>
    </xdr:from>
    <xdr:ext cx="534377" cy="259045"/>
    <xdr:sp macro="" textlink="">
      <xdr:nvSpPr>
        <xdr:cNvPr id="511" name="n_2mainValue【一般廃棄物処理施設】&#10;一人当たり有形固定資産（償却資産）額">
          <a:extLst>
            <a:ext uri="{FF2B5EF4-FFF2-40B4-BE49-F238E27FC236}">
              <a16:creationId xmlns:a16="http://schemas.microsoft.com/office/drawing/2014/main" id="{00000000-0008-0000-0F00-0000FF010000}"/>
            </a:ext>
          </a:extLst>
        </xdr:cNvPr>
        <xdr:cNvSpPr txBox="1"/>
      </xdr:nvSpPr>
      <xdr:spPr>
        <a:xfrm>
          <a:off x="20167111" y="72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44145</xdr:rowOff>
    </xdr:from>
    <xdr:ext cx="534377" cy="259045"/>
    <xdr:sp macro="" textlink="">
      <xdr:nvSpPr>
        <xdr:cNvPr id="512" name="n_3mainValue【一般廃棄物処理施設】&#10;一人当たり有形固定資産（償却資産）額">
          <a:extLst>
            <a:ext uri="{FF2B5EF4-FFF2-40B4-BE49-F238E27FC236}">
              <a16:creationId xmlns:a16="http://schemas.microsoft.com/office/drawing/2014/main" id="{00000000-0008-0000-0F00-000000020000}"/>
            </a:ext>
          </a:extLst>
        </xdr:cNvPr>
        <xdr:cNvSpPr txBox="1"/>
      </xdr:nvSpPr>
      <xdr:spPr>
        <a:xfrm>
          <a:off x="19278111" y="724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46787</xdr:rowOff>
    </xdr:from>
    <xdr:ext cx="534377" cy="259045"/>
    <xdr:sp macro="" textlink="">
      <xdr:nvSpPr>
        <xdr:cNvPr id="513" name="n_4mainValue【一般廃棄物処理施設】&#10;一人当たり有形固定資産（償却資産）額">
          <a:extLst>
            <a:ext uri="{FF2B5EF4-FFF2-40B4-BE49-F238E27FC236}">
              <a16:creationId xmlns:a16="http://schemas.microsoft.com/office/drawing/2014/main" id="{00000000-0008-0000-0F00-000001020000}"/>
            </a:ext>
          </a:extLst>
        </xdr:cNvPr>
        <xdr:cNvSpPr txBox="1"/>
      </xdr:nvSpPr>
      <xdr:spPr>
        <a:xfrm>
          <a:off x="18389111" y="72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a:extLst>
            <a:ext uri="{FF2B5EF4-FFF2-40B4-BE49-F238E27FC236}">
              <a16:creationId xmlns:a16="http://schemas.microsoft.com/office/drawing/2014/main" id="{00000000-0008-0000-0F00-00001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消防施設】&#10;有形固定資産減価償却率グラフ枠">
          <a:extLst>
            <a:ext uri="{FF2B5EF4-FFF2-40B4-BE49-F238E27FC236}">
              <a16:creationId xmlns:a16="http://schemas.microsoft.com/office/drawing/2014/main" id="{00000000-0008-0000-0F00-00002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6" name="【消防施設】&#10;有形固定資産減価償却率最小値テキスト">
          <a:extLst>
            <a:ext uri="{FF2B5EF4-FFF2-40B4-BE49-F238E27FC236}">
              <a16:creationId xmlns:a16="http://schemas.microsoft.com/office/drawing/2014/main" id="{00000000-0008-0000-0F00-00002C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58" name="【消防施設】&#10;有形固定資産減価償却率最大値テキスト">
          <a:extLst>
            <a:ext uri="{FF2B5EF4-FFF2-40B4-BE49-F238E27FC236}">
              <a16:creationId xmlns:a16="http://schemas.microsoft.com/office/drawing/2014/main" id="{00000000-0008-0000-0F00-00002E020000}"/>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137540</xdr:rowOff>
    </xdr:from>
    <xdr:ext cx="405111" cy="259045"/>
    <xdr:sp macro="" textlink="">
      <xdr:nvSpPr>
        <xdr:cNvPr id="560" name="【消防施設】&#10;有形固定資産減価償却率平均値テキスト">
          <a:extLst>
            <a:ext uri="{FF2B5EF4-FFF2-40B4-BE49-F238E27FC236}">
              <a16:creationId xmlns:a16="http://schemas.microsoft.com/office/drawing/2014/main" id="{00000000-0008-0000-0F00-000030020000}"/>
            </a:ext>
          </a:extLst>
        </xdr:cNvPr>
        <xdr:cNvSpPr txBox="1"/>
      </xdr:nvSpPr>
      <xdr:spPr>
        <a:xfrm>
          <a:off x="16357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561" name="フローチャート: 判断 560">
          <a:extLst>
            <a:ext uri="{FF2B5EF4-FFF2-40B4-BE49-F238E27FC236}">
              <a16:creationId xmlns:a16="http://schemas.microsoft.com/office/drawing/2014/main" id="{00000000-0008-0000-0F00-000031020000}"/>
            </a:ext>
          </a:extLst>
        </xdr:cNvPr>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562" name="フローチャート: 判断 561">
          <a:extLst>
            <a:ext uri="{FF2B5EF4-FFF2-40B4-BE49-F238E27FC236}">
              <a16:creationId xmlns:a16="http://schemas.microsoft.com/office/drawing/2014/main" id="{00000000-0008-0000-0F00-000032020000}"/>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63" name="フローチャート: 判断 562">
          <a:extLst>
            <a:ext uri="{FF2B5EF4-FFF2-40B4-BE49-F238E27FC236}">
              <a16:creationId xmlns:a16="http://schemas.microsoft.com/office/drawing/2014/main" id="{00000000-0008-0000-0F00-000033020000}"/>
            </a:ext>
          </a:extLst>
        </xdr:cNvPr>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564" name="フローチャート: 判断 563">
          <a:extLst>
            <a:ext uri="{FF2B5EF4-FFF2-40B4-BE49-F238E27FC236}">
              <a16:creationId xmlns:a16="http://schemas.microsoft.com/office/drawing/2014/main" id="{00000000-0008-0000-0F00-000034020000}"/>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565" name="フローチャート: 判断 564">
          <a:extLst>
            <a:ext uri="{FF2B5EF4-FFF2-40B4-BE49-F238E27FC236}">
              <a16:creationId xmlns:a16="http://schemas.microsoft.com/office/drawing/2014/main" id="{00000000-0008-0000-0F00-000035020000}"/>
            </a:ext>
          </a:extLst>
        </xdr:cNvPr>
        <xdr:cNvSpPr/>
      </xdr:nvSpPr>
      <xdr:spPr>
        <a:xfrm>
          <a:off x="12763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98334</xdr:rowOff>
    </xdr:from>
    <xdr:to>
      <xdr:col>85</xdr:col>
      <xdr:colOff>177800</xdr:colOff>
      <xdr:row>84</xdr:row>
      <xdr:rowOff>28484</xdr:rowOff>
    </xdr:to>
    <xdr:sp macro="" textlink="">
      <xdr:nvSpPr>
        <xdr:cNvPr id="571" name="楕円 570">
          <a:extLst>
            <a:ext uri="{FF2B5EF4-FFF2-40B4-BE49-F238E27FC236}">
              <a16:creationId xmlns:a16="http://schemas.microsoft.com/office/drawing/2014/main" id="{00000000-0008-0000-0F00-00003B020000}"/>
            </a:ext>
          </a:extLst>
        </xdr:cNvPr>
        <xdr:cNvSpPr/>
      </xdr:nvSpPr>
      <xdr:spPr>
        <a:xfrm>
          <a:off x="162687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76761</xdr:rowOff>
    </xdr:from>
    <xdr:ext cx="405111" cy="259045"/>
    <xdr:sp macro="" textlink="">
      <xdr:nvSpPr>
        <xdr:cNvPr id="572" name="【消防施設】&#10;有形固定資産減価償却率該当値テキスト">
          <a:extLst>
            <a:ext uri="{FF2B5EF4-FFF2-40B4-BE49-F238E27FC236}">
              <a16:creationId xmlns:a16="http://schemas.microsoft.com/office/drawing/2014/main" id="{00000000-0008-0000-0F00-00003C020000}"/>
            </a:ext>
          </a:extLst>
        </xdr:cNvPr>
        <xdr:cNvSpPr txBox="1"/>
      </xdr:nvSpPr>
      <xdr:spPr>
        <a:xfrm>
          <a:off x="16357600"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150586</xdr:rowOff>
    </xdr:from>
    <xdr:to>
      <xdr:col>81</xdr:col>
      <xdr:colOff>101600</xdr:colOff>
      <xdr:row>83</xdr:row>
      <xdr:rowOff>80736</xdr:rowOff>
    </xdr:to>
    <xdr:sp macro="" textlink="">
      <xdr:nvSpPr>
        <xdr:cNvPr id="573" name="楕円 572">
          <a:extLst>
            <a:ext uri="{FF2B5EF4-FFF2-40B4-BE49-F238E27FC236}">
              <a16:creationId xmlns:a16="http://schemas.microsoft.com/office/drawing/2014/main" id="{00000000-0008-0000-0F00-00003D020000}"/>
            </a:ext>
          </a:extLst>
        </xdr:cNvPr>
        <xdr:cNvSpPr/>
      </xdr:nvSpPr>
      <xdr:spPr>
        <a:xfrm>
          <a:off x="15430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29936</xdr:rowOff>
    </xdr:from>
    <xdr:to>
      <xdr:col>85</xdr:col>
      <xdr:colOff>127000</xdr:colOff>
      <xdr:row>83</xdr:row>
      <xdr:rowOff>149134</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5481300" y="14260286"/>
          <a:ext cx="8382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117929</xdr:rowOff>
    </xdr:from>
    <xdr:to>
      <xdr:col>76</xdr:col>
      <xdr:colOff>165100</xdr:colOff>
      <xdr:row>83</xdr:row>
      <xdr:rowOff>48079</xdr:rowOff>
    </xdr:to>
    <xdr:sp macro="" textlink="">
      <xdr:nvSpPr>
        <xdr:cNvPr id="575" name="楕円 574">
          <a:extLst>
            <a:ext uri="{FF2B5EF4-FFF2-40B4-BE49-F238E27FC236}">
              <a16:creationId xmlns:a16="http://schemas.microsoft.com/office/drawing/2014/main" id="{00000000-0008-0000-0F00-00003F020000}"/>
            </a:ext>
          </a:extLst>
        </xdr:cNvPr>
        <xdr:cNvSpPr/>
      </xdr:nvSpPr>
      <xdr:spPr>
        <a:xfrm>
          <a:off x="14541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168729</xdr:rowOff>
    </xdr:from>
    <xdr:to>
      <xdr:col>81</xdr:col>
      <xdr:colOff>50800</xdr:colOff>
      <xdr:row>83</xdr:row>
      <xdr:rowOff>29936</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4592300" y="142276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85271</xdr:rowOff>
    </xdr:from>
    <xdr:to>
      <xdr:col>72</xdr:col>
      <xdr:colOff>38100</xdr:colOff>
      <xdr:row>83</xdr:row>
      <xdr:rowOff>15421</xdr:rowOff>
    </xdr:to>
    <xdr:sp macro="" textlink="">
      <xdr:nvSpPr>
        <xdr:cNvPr id="577" name="楕円 576">
          <a:extLst>
            <a:ext uri="{FF2B5EF4-FFF2-40B4-BE49-F238E27FC236}">
              <a16:creationId xmlns:a16="http://schemas.microsoft.com/office/drawing/2014/main" id="{00000000-0008-0000-0F00-000041020000}"/>
            </a:ext>
          </a:extLst>
        </xdr:cNvPr>
        <xdr:cNvSpPr/>
      </xdr:nvSpPr>
      <xdr:spPr>
        <a:xfrm>
          <a:off x="13652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136071</xdr:rowOff>
    </xdr:from>
    <xdr:to>
      <xdr:col>76</xdr:col>
      <xdr:colOff>114300</xdr:colOff>
      <xdr:row>82</xdr:row>
      <xdr:rowOff>168729</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3703300" y="141949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52614</xdr:rowOff>
    </xdr:from>
    <xdr:to>
      <xdr:col>67</xdr:col>
      <xdr:colOff>101600</xdr:colOff>
      <xdr:row>82</xdr:row>
      <xdr:rowOff>154214</xdr:rowOff>
    </xdr:to>
    <xdr:sp macro="" textlink="">
      <xdr:nvSpPr>
        <xdr:cNvPr id="579" name="楕円 578">
          <a:extLst>
            <a:ext uri="{FF2B5EF4-FFF2-40B4-BE49-F238E27FC236}">
              <a16:creationId xmlns:a16="http://schemas.microsoft.com/office/drawing/2014/main" id="{00000000-0008-0000-0F00-000043020000}"/>
            </a:ext>
          </a:extLst>
        </xdr:cNvPr>
        <xdr:cNvSpPr/>
      </xdr:nvSpPr>
      <xdr:spPr>
        <a:xfrm>
          <a:off x="12763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103414</xdr:rowOff>
    </xdr:from>
    <xdr:to>
      <xdr:col>71</xdr:col>
      <xdr:colOff>177800</xdr:colOff>
      <xdr:row>82</xdr:row>
      <xdr:rowOff>136071</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2814300" y="141623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581" name="n_1aveValue【消防施設】&#10;有形固定資産減価償却率">
          <a:extLst>
            <a:ext uri="{FF2B5EF4-FFF2-40B4-BE49-F238E27FC236}">
              <a16:creationId xmlns:a16="http://schemas.microsoft.com/office/drawing/2014/main" id="{00000000-0008-0000-0F00-000045020000}"/>
            </a:ext>
          </a:extLst>
        </xdr:cNvPr>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582" name="n_2aveValue【消防施設】&#10;有形固定資産減価償却率">
          <a:extLst>
            <a:ext uri="{FF2B5EF4-FFF2-40B4-BE49-F238E27FC236}">
              <a16:creationId xmlns:a16="http://schemas.microsoft.com/office/drawing/2014/main" id="{00000000-0008-0000-0F00-000046020000}"/>
            </a:ext>
          </a:extLst>
        </xdr:cNvPr>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583" name="n_3aveValue【消防施設】&#10;有形固定資産減価償却率">
          <a:extLst>
            <a:ext uri="{FF2B5EF4-FFF2-40B4-BE49-F238E27FC236}">
              <a16:creationId xmlns:a16="http://schemas.microsoft.com/office/drawing/2014/main" id="{00000000-0008-0000-0F00-000047020000}"/>
            </a:ext>
          </a:extLst>
        </xdr:cNvPr>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32675</xdr:rowOff>
    </xdr:from>
    <xdr:ext cx="405111" cy="259045"/>
    <xdr:sp macro="" textlink="">
      <xdr:nvSpPr>
        <xdr:cNvPr id="584" name="n_4aveValue【消防施設】&#10;有形固定資産減価償却率">
          <a:extLst>
            <a:ext uri="{FF2B5EF4-FFF2-40B4-BE49-F238E27FC236}">
              <a16:creationId xmlns:a16="http://schemas.microsoft.com/office/drawing/2014/main" id="{00000000-0008-0000-0F00-000048020000}"/>
            </a:ext>
          </a:extLst>
        </xdr:cNvPr>
        <xdr:cNvSpPr txBox="1"/>
      </xdr:nvSpPr>
      <xdr:spPr>
        <a:xfrm>
          <a:off x="12611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71863</xdr:rowOff>
    </xdr:from>
    <xdr:ext cx="405111" cy="259045"/>
    <xdr:sp macro="" textlink="">
      <xdr:nvSpPr>
        <xdr:cNvPr id="585" name="n_1mainValue【消防施設】&#10;有形固定資産減価償却率">
          <a:extLst>
            <a:ext uri="{FF2B5EF4-FFF2-40B4-BE49-F238E27FC236}">
              <a16:creationId xmlns:a16="http://schemas.microsoft.com/office/drawing/2014/main" id="{00000000-0008-0000-0F00-000049020000}"/>
            </a:ext>
          </a:extLst>
        </xdr:cNvPr>
        <xdr:cNvSpPr txBox="1"/>
      </xdr:nvSpPr>
      <xdr:spPr>
        <a:xfrm>
          <a:off x="152660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586" name="n_2mainValue【消防施設】&#10;有形固定資産減価償却率">
          <a:extLst>
            <a:ext uri="{FF2B5EF4-FFF2-40B4-BE49-F238E27FC236}">
              <a16:creationId xmlns:a16="http://schemas.microsoft.com/office/drawing/2014/main" id="{00000000-0008-0000-0F00-00004A020000}"/>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31948</xdr:rowOff>
    </xdr:from>
    <xdr:ext cx="405111" cy="259045"/>
    <xdr:sp macro="" textlink="">
      <xdr:nvSpPr>
        <xdr:cNvPr id="587" name="n_3mainValue【消防施設】&#10;有形固定資産減価償却率">
          <a:extLst>
            <a:ext uri="{FF2B5EF4-FFF2-40B4-BE49-F238E27FC236}">
              <a16:creationId xmlns:a16="http://schemas.microsoft.com/office/drawing/2014/main" id="{00000000-0008-0000-0F00-00004B020000}"/>
            </a:ext>
          </a:extLst>
        </xdr:cNvPr>
        <xdr:cNvSpPr txBox="1"/>
      </xdr:nvSpPr>
      <xdr:spPr>
        <a:xfrm>
          <a:off x="13500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170741</xdr:rowOff>
    </xdr:from>
    <xdr:ext cx="405111" cy="259045"/>
    <xdr:sp macro="" textlink="">
      <xdr:nvSpPr>
        <xdr:cNvPr id="588" name="n_4mainValue【消防施設】&#10;有形固定資産減価償却率">
          <a:extLst>
            <a:ext uri="{FF2B5EF4-FFF2-40B4-BE49-F238E27FC236}">
              <a16:creationId xmlns:a16="http://schemas.microsoft.com/office/drawing/2014/main" id="{00000000-0008-0000-0F00-00004C020000}"/>
            </a:ext>
          </a:extLst>
        </xdr:cNvPr>
        <xdr:cNvSpPr txBox="1"/>
      </xdr:nvSpPr>
      <xdr:spPr>
        <a:xfrm>
          <a:off x="12611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4" name="正方形/長方形 593">
          <a:extLst>
            <a:ext uri="{FF2B5EF4-FFF2-40B4-BE49-F238E27FC236}">
              <a16:creationId xmlns:a16="http://schemas.microsoft.com/office/drawing/2014/main" id="{00000000-0008-0000-0F00-00005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5" name="正方形/長方形 594">
          <a:extLst>
            <a:ext uri="{FF2B5EF4-FFF2-40B4-BE49-F238E27FC236}">
              <a16:creationId xmlns:a16="http://schemas.microsoft.com/office/drawing/2014/main" id="{00000000-0008-0000-0F00-00005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正方形/長方形 595">
          <a:extLst>
            <a:ext uri="{FF2B5EF4-FFF2-40B4-BE49-F238E27FC236}">
              <a16:creationId xmlns:a16="http://schemas.microsoft.com/office/drawing/2014/main" id="{00000000-0008-0000-0F00-00005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消防施設】&#10;一人当たり面積グラフ枠">
          <a:extLst>
            <a:ext uri="{FF2B5EF4-FFF2-40B4-BE49-F238E27FC236}">
              <a16:creationId xmlns:a16="http://schemas.microsoft.com/office/drawing/2014/main" id="{00000000-0008-0000-0F00-00006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611" name="【消防施設】&#10;一人当たり面積最小値テキスト">
          <a:extLst>
            <a:ext uri="{FF2B5EF4-FFF2-40B4-BE49-F238E27FC236}">
              <a16:creationId xmlns:a16="http://schemas.microsoft.com/office/drawing/2014/main" id="{00000000-0008-0000-0F00-000063020000}"/>
            </a:ext>
          </a:extLst>
        </xdr:cNvPr>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613" name="【消防施設】&#10;一人当たり面積最大値テキスト">
          <a:extLst>
            <a:ext uri="{FF2B5EF4-FFF2-40B4-BE49-F238E27FC236}">
              <a16:creationId xmlns:a16="http://schemas.microsoft.com/office/drawing/2014/main" id="{00000000-0008-0000-0F00-000065020000}"/>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125747</xdr:rowOff>
    </xdr:from>
    <xdr:ext cx="469744" cy="259045"/>
    <xdr:sp macro="" textlink="">
      <xdr:nvSpPr>
        <xdr:cNvPr id="615" name="【消防施設】&#10;一人当たり面積平均値テキスト">
          <a:extLst>
            <a:ext uri="{FF2B5EF4-FFF2-40B4-BE49-F238E27FC236}">
              <a16:creationId xmlns:a16="http://schemas.microsoft.com/office/drawing/2014/main" id="{00000000-0008-0000-0F00-000067020000}"/>
            </a:ext>
          </a:extLst>
        </xdr:cNvPr>
        <xdr:cNvSpPr txBox="1"/>
      </xdr:nvSpPr>
      <xdr:spPr>
        <a:xfrm>
          <a:off x="221996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616" name="フローチャート: 判断 615">
          <a:extLst>
            <a:ext uri="{FF2B5EF4-FFF2-40B4-BE49-F238E27FC236}">
              <a16:creationId xmlns:a16="http://schemas.microsoft.com/office/drawing/2014/main" id="{00000000-0008-0000-0F00-000068020000}"/>
            </a:ext>
          </a:extLst>
        </xdr:cNvPr>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617" name="フローチャート: 判断 616">
          <a:extLst>
            <a:ext uri="{FF2B5EF4-FFF2-40B4-BE49-F238E27FC236}">
              <a16:creationId xmlns:a16="http://schemas.microsoft.com/office/drawing/2014/main" id="{00000000-0008-0000-0F00-000069020000}"/>
            </a:ext>
          </a:extLst>
        </xdr:cNvPr>
        <xdr:cNvSpPr/>
      </xdr:nvSpPr>
      <xdr:spPr>
        <a:xfrm>
          <a:off x="21272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618" name="フローチャート: 判断 617">
          <a:extLst>
            <a:ext uri="{FF2B5EF4-FFF2-40B4-BE49-F238E27FC236}">
              <a16:creationId xmlns:a16="http://schemas.microsoft.com/office/drawing/2014/main" id="{00000000-0008-0000-0F00-00006A020000}"/>
            </a:ext>
          </a:extLst>
        </xdr:cNvPr>
        <xdr:cNvSpPr/>
      </xdr:nvSpPr>
      <xdr:spPr>
        <a:xfrm>
          <a:off x="20383500" y="144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19" name="フローチャート: 判断 618">
          <a:extLst>
            <a:ext uri="{FF2B5EF4-FFF2-40B4-BE49-F238E27FC236}">
              <a16:creationId xmlns:a16="http://schemas.microsoft.com/office/drawing/2014/main" id="{00000000-0008-0000-0F00-00006B020000}"/>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620" name="フローチャート: 判断 619">
          <a:extLst>
            <a:ext uri="{FF2B5EF4-FFF2-40B4-BE49-F238E27FC236}">
              <a16:creationId xmlns:a16="http://schemas.microsoft.com/office/drawing/2014/main" id="{00000000-0008-0000-0F00-00006C020000}"/>
            </a:ext>
          </a:extLst>
        </xdr:cNvPr>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83313</xdr:rowOff>
    </xdr:from>
    <xdr:to>
      <xdr:col>116</xdr:col>
      <xdr:colOff>114300</xdr:colOff>
      <xdr:row>84</xdr:row>
      <xdr:rowOff>13463</xdr:rowOff>
    </xdr:to>
    <xdr:sp macro="" textlink="">
      <xdr:nvSpPr>
        <xdr:cNvPr id="626" name="楕円 625">
          <a:extLst>
            <a:ext uri="{FF2B5EF4-FFF2-40B4-BE49-F238E27FC236}">
              <a16:creationId xmlns:a16="http://schemas.microsoft.com/office/drawing/2014/main" id="{00000000-0008-0000-0F00-000072020000}"/>
            </a:ext>
          </a:extLst>
        </xdr:cNvPr>
        <xdr:cNvSpPr/>
      </xdr:nvSpPr>
      <xdr:spPr>
        <a:xfrm>
          <a:off x="22110700" y="1431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106190</xdr:rowOff>
    </xdr:from>
    <xdr:ext cx="469744" cy="259045"/>
    <xdr:sp macro="" textlink="">
      <xdr:nvSpPr>
        <xdr:cNvPr id="627" name="【消防施設】&#10;一人当たり面積該当値テキスト">
          <a:extLst>
            <a:ext uri="{FF2B5EF4-FFF2-40B4-BE49-F238E27FC236}">
              <a16:creationId xmlns:a16="http://schemas.microsoft.com/office/drawing/2014/main" id="{00000000-0008-0000-0F00-000073020000}"/>
            </a:ext>
          </a:extLst>
        </xdr:cNvPr>
        <xdr:cNvSpPr txBox="1"/>
      </xdr:nvSpPr>
      <xdr:spPr>
        <a:xfrm>
          <a:off x="22199600" y="1416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122174</xdr:rowOff>
    </xdr:from>
    <xdr:to>
      <xdr:col>112</xdr:col>
      <xdr:colOff>38100</xdr:colOff>
      <xdr:row>86</xdr:row>
      <xdr:rowOff>52324</xdr:rowOff>
    </xdr:to>
    <xdr:sp macro="" textlink="">
      <xdr:nvSpPr>
        <xdr:cNvPr id="628" name="楕円 627">
          <a:extLst>
            <a:ext uri="{FF2B5EF4-FFF2-40B4-BE49-F238E27FC236}">
              <a16:creationId xmlns:a16="http://schemas.microsoft.com/office/drawing/2014/main" id="{00000000-0008-0000-0F00-000074020000}"/>
            </a:ext>
          </a:extLst>
        </xdr:cNvPr>
        <xdr:cNvSpPr/>
      </xdr:nvSpPr>
      <xdr:spPr>
        <a:xfrm>
          <a:off x="21272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134113</xdr:rowOff>
    </xdr:from>
    <xdr:to>
      <xdr:col>116</xdr:col>
      <xdr:colOff>63500</xdr:colOff>
      <xdr:row>86</xdr:row>
      <xdr:rowOff>1524</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flipV="1">
          <a:off x="21323300" y="14364463"/>
          <a:ext cx="838200" cy="38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122174</xdr:rowOff>
    </xdr:from>
    <xdr:to>
      <xdr:col>107</xdr:col>
      <xdr:colOff>101600</xdr:colOff>
      <xdr:row>86</xdr:row>
      <xdr:rowOff>52324</xdr:rowOff>
    </xdr:to>
    <xdr:sp macro="" textlink="">
      <xdr:nvSpPr>
        <xdr:cNvPr id="630" name="楕円 629">
          <a:extLst>
            <a:ext uri="{FF2B5EF4-FFF2-40B4-BE49-F238E27FC236}">
              <a16:creationId xmlns:a16="http://schemas.microsoft.com/office/drawing/2014/main" id="{00000000-0008-0000-0F00-000076020000}"/>
            </a:ext>
          </a:extLst>
        </xdr:cNvPr>
        <xdr:cNvSpPr/>
      </xdr:nvSpPr>
      <xdr:spPr>
        <a:xfrm>
          <a:off x="20383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1524</xdr:rowOff>
    </xdr:from>
    <xdr:to>
      <xdr:col>111</xdr:col>
      <xdr:colOff>177800</xdr:colOff>
      <xdr:row>86</xdr:row>
      <xdr:rowOff>1524</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20434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122174</xdr:rowOff>
    </xdr:from>
    <xdr:to>
      <xdr:col>102</xdr:col>
      <xdr:colOff>165100</xdr:colOff>
      <xdr:row>86</xdr:row>
      <xdr:rowOff>52324</xdr:rowOff>
    </xdr:to>
    <xdr:sp macro="" textlink="">
      <xdr:nvSpPr>
        <xdr:cNvPr id="632" name="楕円 631">
          <a:extLst>
            <a:ext uri="{FF2B5EF4-FFF2-40B4-BE49-F238E27FC236}">
              <a16:creationId xmlns:a16="http://schemas.microsoft.com/office/drawing/2014/main" id="{00000000-0008-0000-0F00-000078020000}"/>
            </a:ext>
          </a:extLst>
        </xdr:cNvPr>
        <xdr:cNvSpPr/>
      </xdr:nvSpPr>
      <xdr:spPr>
        <a:xfrm>
          <a:off x="19494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1524</xdr:rowOff>
    </xdr:from>
    <xdr:to>
      <xdr:col>107</xdr:col>
      <xdr:colOff>50800</xdr:colOff>
      <xdr:row>86</xdr:row>
      <xdr:rowOff>1524</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9545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122174</xdr:rowOff>
    </xdr:from>
    <xdr:to>
      <xdr:col>98</xdr:col>
      <xdr:colOff>38100</xdr:colOff>
      <xdr:row>86</xdr:row>
      <xdr:rowOff>52324</xdr:rowOff>
    </xdr:to>
    <xdr:sp macro="" textlink="">
      <xdr:nvSpPr>
        <xdr:cNvPr id="634" name="楕円 633">
          <a:extLst>
            <a:ext uri="{FF2B5EF4-FFF2-40B4-BE49-F238E27FC236}">
              <a16:creationId xmlns:a16="http://schemas.microsoft.com/office/drawing/2014/main" id="{00000000-0008-0000-0F00-00007A020000}"/>
            </a:ext>
          </a:extLst>
        </xdr:cNvPr>
        <xdr:cNvSpPr/>
      </xdr:nvSpPr>
      <xdr:spPr>
        <a:xfrm>
          <a:off x="18605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1524</xdr:rowOff>
    </xdr:from>
    <xdr:to>
      <xdr:col>102</xdr:col>
      <xdr:colOff>114300</xdr:colOff>
      <xdr:row>86</xdr:row>
      <xdr:rowOff>1524</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8656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123714</xdr:rowOff>
    </xdr:from>
    <xdr:ext cx="469744" cy="259045"/>
    <xdr:sp macro="" textlink="">
      <xdr:nvSpPr>
        <xdr:cNvPr id="636" name="n_1aveValue【消防施設】&#10;一人当たり面積">
          <a:extLst>
            <a:ext uri="{FF2B5EF4-FFF2-40B4-BE49-F238E27FC236}">
              <a16:creationId xmlns:a16="http://schemas.microsoft.com/office/drawing/2014/main" id="{00000000-0008-0000-0F00-00007C020000}"/>
            </a:ext>
          </a:extLst>
        </xdr:cNvPr>
        <xdr:cNvSpPr txBox="1"/>
      </xdr:nvSpPr>
      <xdr:spPr>
        <a:xfrm>
          <a:off x="210757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126001</xdr:rowOff>
    </xdr:from>
    <xdr:ext cx="469744" cy="259045"/>
    <xdr:sp macro="" textlink="">
      <xdr:nvSpPr>
        <xdr:cNvPr id="637" name="n_2aveValue【消防施設】&#10;一人当たり面積">
          <a:extLst>
            <a:ext uri="{FF2B5EF4-FFF2-40B4-BE49-F238E27FC236}">
              <a16:creationId xmlns:a16="http://schemas.microsoft.com/office/drawing/2014/main" id="{00000000-0008-0000-0F00-00007D020000}"/>
            </a:ext>
          </a:extLst>
        </xdr:cNvPr>
        <xdr:cNvSpPr txBox="1"/>
      </xdr:nvSpPr>
      <xdr:spPr>
        <a:xfrm>
          <a:off x="20199427" y="1418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638" name="n_3aveValue【消防施設】&#10;一人当たり面積">
          <a:extLst>
            <a:ext uri="{FF2B5EF4-FFF2-40B4-BE49-F238E27FC236}">
              <a16:creationId xmlns:a16="http://schemas.microsoft.com/office/drawing/2014/main" id="{00000000-0008-0000-0F00-00007E020000}"/>
            </a:ext>
          </a:extLst>
        </xdr:cNvPr>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639" name="n_4aveValue【消防施設】&#10;一人当たり面積">
          <a:extLst>
            <a:ext uri="{FF2B5EF4-FFF2-40B4-BE49-F238E27FC236}">
              <a16:creationId xmlns:a16="http://schemas.microsoft.com/office/drawing/2014/main" id="{00000000-0008-0000-0F00-00007F020000}"/>
            </a:ext>
          </a:extLst>
        </xdr:cNvPr>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43451</xdr:rowOff>
    </xdr:from>
    <xdr:ext cx="469744" cy="259045"/>
    <xdr:sp macro="" textlink="">
      <xdr:nvSpPr>
        <xdr:cNvPr id="640" name="n_1mainValue【消防施設】&#10;一人当たり面積">
          <a:extLst>
            <a:ext uri="{FF2B5EF4-FFF2-40B4-BE49-F238E27FC236}">
              <a16:creationId xmlns:a16="http://schemas.microsoft.com/office/drawing/2014/main" id="{00000000-0008-0000-0F00-000080020000}"/>
            </a:ext>
          </a:extLst>
        </xdr:cNvPr>
        <xdr:cNvSpPr txBox="1"/>
      </xdr:nvSpPr>
      <xdr:spPr>
        <a:xfrm>
          <a:off x="210757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43451</xdr:rowOff>
    </xdr:from>
    <xdr:ext cx="469744" cy="259045"/>
    <xdr:sp macro="" textlink="">
      <xdr:nvSpPr>
        <xdr:cNvPr id="641" name="n_2mainValue【消防施設】&#10;一人当たり面積">
          <a:extLst>
            <a:ext uri="{FF2B5EF4-FFF2-40B4-BE49-F238E27FC236}">
              <a16:creationId xmlns:a16="http://schemas.microsoft.com/office/drawing/2014/main" id="{00000000-0008-0000-0F00-000081020000}"/>
            </a:ext>
          </a:extLst>
        </xdr:cNvPr>
        <xdr:cNvSpPr txBox="1"/>
      </xdr:nvSpPr>
      <xdr:spPr>
        <a:xfrm>
          <a:off x="20199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43451</xdr:rowOff>
    </xdr:from>
    <xdr:ext cx="469744" cy="259045"/>
    <xdr:sp macro="" textlink="">
      <xdr:nvSpPr>
        <xdr:cNvPr id="642" name="n_3mainValue【消防施設】&#10;一人当たり面積">
          <a:extLst>
            <a:ext uri="{FF2B5EF4-FFF2-40B4-BE49-F238E27FC236}">
              <a16:creationId xmlns:a16="http://schemas.microsoft.com/office/drawing/2014/main" id="{00000000-0008-0000-0F00-000082020000}"/>
            </a:ext>
          </a:extLst>
        </xdr:cNvPr>
        <xdr:cNvSpPr txBox="1"/>
      </xdr:nvSpPr>
      <xdr:spPr>
        <a:xfrm>
          <a:off x="19310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43451</xdr:rowOff>
    </xdr:from>
    <xdr:ext cx="469744" cy="259045"/>
    <xdr:sp macro="" textlink="">
      <xdr:nvSpPr>
        <xdr:cNvPr id="643" name="n_4mainValue【消防施設】&#10;一人当たり面積">
          <a:extLst>
            <a:ext uri="{FF2B5EF4-FFF2-40B4-BE49-F238E27FC236}">
              <a16:creationId xmlns:a16="http://schemas.microsoft.com/office/drawing/2014/main" id="{00000000-0008-0000-0F00-000083020000}"/>
            </a:ext>
          </a:extLst>
        </xdr:cNvPr>
        <xdr:cNvSpPr txBox="1"/>
      </xdr:nvSpPr>
      <xdr:spPr>
        <a:xfrm>
          <a:off x="18421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00000000-0008-0000-0F00-00008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00000000-0008-0000-0F00-00008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a:extLst>
            <a:ext uri="{FF2B5EF4-FFF2-40B4-BE49-F238E27FC236}">
              <a16:creationId xmlns:a16="http://schemas.microsoft.com/office/drawing/2014/main" id="{00000000-0008-0000-0F00-00009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8" name="【庁舎】&#10;有形固定資産減価償却率最小値テキスト">
          <a:extLst>
            <a:ext uri="{FF2B5EF4-FFF2-40B4-BE49-F238E27FC236}">
              <a16:creationId xmlns:a16="http://schemas.microsoft.com/office/drawing/2014/main" id="{00000000-0008-0000-0F00-00009C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70" name="【庁舎】&#10;有形固定資産減価償却率最大値テキスト">
          <a:extLst>
            <a:ext uri="{FF2B5EF4-FFF2-40B4-BE49-F238E27FC236}">
              <a16:creationId xmlns:a16="http://schemas.microsoft.com/office/drawing/2014/main" id="{00000000-0008-0000-0F00-00009E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127016</xdr:rowOff>
    </xdr:from>
    <xdr:ext cx="405111" cy="259045"/>
    <xdr:sp macro="" textlink="">
      <xdr:nvSpPr>
        <xdr:cNvPr id="672" name="【庁舎】&#10;有形固定資産減価償却率平均値テキスト">
          <a:extLst>
            <a:ext uri="{FF2B5EF4-FFF2-40B4-BE49-F238E27FC236}">
              <a16:creationId xmlns:a16="http://schemas.microsoft.com/office/drawing/2014/main" id="{00000000-0008-0000-0F00-0000A0020000}"/>
            </a:ext>
          </a:extLst>
        </xdr:cNvPr>
        <xdr:cNvSpPr txBox="1"/>
      </xdr:nvSpPr>
      <xdr:spPr>
        <a:xfrm>
          <a:off x="16357600" y="17614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673" name="フローチャート: 判断 672">
          <a:extLst>
            <a:ext uri="{FF2B5EF4-FFF2-40B4-BE49-F238E27FC236}">
              <a16:creationId xmlns:a16="http://schemas.microsoft.com/office/drawing/2014/main" id="{00000000-0008-0000-0F00-0000A1020000}"/>
            </a:ext>
          </a:extLst>
        </xdr:cNvPr>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674" name="フローチャート: 判断 673">
          <a:extLst>
            <a:ext uri="{FF2B5EF4-FFF2-40B4-BE49-F238E27FC236}">
              <a16:creationId xmlns:a16="http://schemas.microsoft.com/office/drawing/2014/main" id="{00000000-0008-0000-0F00-0000A2020000}"/>
            </a:ext>
          </a:extLst>
        </xdr:cNvPr>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675" name="フローチャート: 判断 674">
          <a:extLst>
            <a:ext uri="{FF2B5EF4-FFF2-40B4-BE49-F238E27FC236}">
              <a16:creationId xmlns:a16="http://schemas.microsoft.com/office/drawing/2014/main" id="{00000000-0008-0000-0F00-0000A3020000}"/>
            </a:ext>
          </a:extLst>
        </xdr:cNvPr>
        <xdr:cNvSpPr/>
      </xdr:nvSpPr>
      <xdr:spPr>
        <a:xfrm>
          <a:off x="14541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676" name="フローチャート: 判断 675">
          <a:extLst>
            <a:ext uri="{FF2B5EF4-FFF2-40B4-BE49-F238E27FC236}">
              <a16:creationId xmlns:a16="http://schemas.microsoft.com/office/drawing/2014/main" id="{00000000-0008-0000-0F00-0000A4020000}"/>
            </a:ext>
          </a:extLst>
        </xdr:cNvPr>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677" name="フローチャート: 判断 676">
          <a:extLst>
            <a:ext uri="{FF2B5EF4-FFF2-40B4-BE49-F238E27FC236}">
              <a16:creationId xmlns:a16="http://schemas.microsoft.com/office/drawing/2014/main" id="{00000000-0008-0000-0F00-0000A5020000}"/>
            </a:ext>
          </a:extLst>
        </xdr:cNvPr>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2539</xdr:rowOff>
    </xdr:from>
    <xdr:to>
      <xdr:col>85</xdr:col>
      <xdr:colOff>177800</xdr:colOff>
      <xdr:row>104</xdr:row>
      <xdr:rowOff>104139</xdr:rowOff>
    </xdr:to>
    <xdr:sp macro="" textlink="">
      <xdr:nvSpPr>
        <xdr:cNvPr id="683" name="楕円 682">
          <a:extLst>
            <a:ext uri="{FF2B5EF4-FFF2-40B4-BE49-F238E27FC236}">
              <a16:creationId xmlns:a16="http://schemas.microsoft.com/office/drawing/2014/main" id="{00000000-0008-0000-0F00-0000AB020000}"/>
            </a:ext>
          </a:extLst>
        </xdr:cNvPr>
        <xdr:cNvSpPr/>
      </xdr:nvSpPr>
      <xdr:spPr>
        <a:xfrm>
          <a:off x="16268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152416</xdr:rowOff>
    </xdr:from>
    <xdr:ext cx="405111" cy="259045"/>
    <xdr:sp macro="" textlink="">
      <xdr:nvSpPr>
        <xdr:cNvPr id="684" name="【庁舎】&#10;有形固定資産減価償却率該当値テキスト">
          <a:extLst>
            <a:ext uri="{FF2B5EF4-FFF2-40B4-BE49-F238E27FC236}">
              <a16:creationId xmlns:a16="http://schemas.microsoft.com/office/drawing/2014/main" id="{00000000-0008-0000-0F00-0000AC020000}"/>
            </a:ext>
          </a:extLst>
        </xdr:cNvPr>
        <xdr:cNvSpPr txBox="1"/>
      </xdr:nvSpPr>
      <xdr:spPr>
        <a:xfrm>
          <a:off x="16357600"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50800</xdr:rowOff>
    </xdr:from>
    <xdr:to>
      <xdr:col>81</xdr:col>
      <xdr:colOff>101600</xdr:colOff>
      <xdr:row>104</xdr:row>
      <xdr:rowOff>152400</xdr:rowOff>
    </xdr:to>
    <xdr:sp macro="" textlink="">
      <xdr:nvSpPr>
        <xdr:cNvPr id="685" name="楕円 684">
          <a:extLst>
            <a:ext uri="{FF2B5EF4-FFF2-40B4-BE49-F238E27FC236}">
              <a16:creationId xmlns:a16="http://schemas.microsoft.com/office/drawing/2014/main" id="{00000000-0008-0000-0F00-0000AD020000}"/>
            </a:ext>
          </a:extLst>
        </xdr:cNvPr>
        <xdr:cNvSpPr/>
      </xdr:nvSpPr>
      <xdr:spPr>
        <a:xfrm>
          <a:off x="15430500" y="1788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53339</xdr:rowOff>
    </xdr:from>
    <xdr:to>
      <xdr:col>85</xdr:col>
      <xdr:colOff>127000</xdr:colOff>
      <xdr:row>104</xdr:row>
      <xdr:rowOff>101600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flipV="1">
          <a:off x="15481300" y="17884139"/>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687" name="楕円 686">
          <a:extLst>
            <a:ext uri="{FF2B5EF4-FFF2-40B4-BE49-F238E27FC236}">
              <a16:creationId xmlns:a16="http://schemas.microsoft.com/office/drawing/2014/main" id="{00000000-0008-0000-0F00-0000AF020000}"/>
            </a:ext>
          </a:extLst>
        </xdr:cNvPr>
        <xdr:cNvSpPr/>
      </xdr:nvSpPr>
      <xdr:spPr>
        <a:xfrm>
          <a:off x="14541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76200</xdr:rowOff>
    </xdr:from>
    <xdr:to>
      <xdr:col>81</xdr:col>
      <xdr:colOff>50800</xdr:colOff>
      <xdr:row>104</xdr:row>
      <xdr:rowOff>101600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4592300" y="17907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0</xdr:rowOff>
    </xdr:from>
    <xdr:to>
      <xdr:col>72</xdr:col>
      <xdr:colOff>38100</xdr:colOff>
      <xdr:row>104</xdr:row>
      <xdr:rowOff>101600</xdr:rowOff>
    </xdr:to>
    <xdr:sp macro="" textlink="">
      <xdr:nvSpPr>
        <xdr:cNvPr id="689" name="楕円 688">
          <a:extLst>
            <a:ext uri="{FF2B5EF4-FFF2-40B4-BE49-F238E27FC236}">
              <a16:creationId xmlns:a16="http://schemas.microsoft.com/office/drawing/2014/main" id="{00000000-0008-0000-0F00-0000B1020000}"/>
            </a:ext>
          </a:extLst>
        </xdr:cNvPr>
        <xdr:cNvSpPr/>
      </xdr:nvSpPr>
      <xdr:spPr>
        <a:xfrm>
          <a:off x="13652500" y="178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50800</xdr:rowOff>
    </xdr:from>
    <xdr:to>
      <xdr:col>76</xdr:col>
      <xdr:colOff>114300</xdr:colOff>
      <xdr:row>104</xdr:row>
      <xdr:rowOff>76200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3703300" y="17881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146050</xdr:rowOff>
    </xdr:from>
    <xdr:to>
      <xdr:col>67</xdr:col>
      <xdr:colOff>101600</xdr:colOff>
      <xdr:row>104</xdr:row>
      <xdr:rowOff>76200</xdr:rowOff>
    </xdr:to>
    <xdr:sp macro="" textlink="">
      <xdr:nvSpPr>
        <xdr:cNvPr id="691" name="楕円 690">
          <a:extLst>
            <a:ext uri="{FF2B5EF4-FFF2-40B4-BE49-F238E27FC236}">
              <a16:creationId xmlns:a16="http://schemas.microsoft.com/office/drawing/2014/main" id="{00000000-0008-0000-0F00-0000B3020000}"/>
            </a:ext>
          </a:extLst>
        </xdr:cNvPr>
        <xdr:cNvSpPr/>
      </xdr:nvSpPr>
      <xdr:spPr>
        <a:xfrm>
          <a:off x="12763500" y="1780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25400</xdr:rowOff>
    </xdr:from>
    <xdr:to>
      <xdr:col>71</xdr:col>
      <xdr:colOff>177800</xdr:colOff>
      <xdr:row>104</xdr:row>
      <xdr:rowOff>50800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2814300" y="17856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693" name="n_1aveValue【庁舎】&#10;有形固定資産減価償却率">
          <a:extLst>
            <a:ext uri="{FF2B5EF4-FFF2-40B4-BE49-F238E27FC236}">
              <a16:creationId xmlns:a16="http://schemas.microsoft.com/office/drawing/2014/main" id="{00000000-0008-0000-0F00-0000B5020000}"/>
            </a:ext>
          </a:extLst>
        </xdr:cNvPr>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694" name="n_2aveValue【庁舎】&#10;有形固定資産減価償却率">
          <a:extLst>
            <a:ext uri="{FF2B5EF4-FFF2-40B4-BE49-F238E27FC236}">
              <a16:creationId xmlns:a16="http://schemas.microsoft.com/office/drawing/2014/main" id="{00000000-0008-0000-0F00-0000B6020000}"/>
            </a:ext>
          </a:extLst>
        </xdr:cNvPr>
        <xdr:cNvSpPr txBox="1"/>
      </xdr:nvSpPr>
      <xdr:spPr>
        <a:xfrm>
          <a:off x="14389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72407</xdr:rowOff>
    </xdr:from>
    <xdr:ext cx="405111" cy="259045"/>
    <xdr:sp macro="" textlink="">
      <xdr:nvSpPr>
        <xdr:cNvPr id="695" name="n_3aveValue【庁舎】&#10;有形固定資産減価償却率">
          <a:extLst>
            <a:ext uri="{FF2B5EF4-FFF2-40B4-BE49-F238E27FC236}">
              <a16:creationId xmlns:a16="http://schemas.microsoft.com/office/drawing/2014/main" id="{00000000-0008-0000-0F00-0000B7020000}"/>
            </a:ext>
          </a:extLst>
        </xdr:cNvPr>
        <xdr:cNvSpPr txBox="1"/>
      </xdr:nvSpPr>
      <xdr:spPr>
        <a:xfrm>
          <a:off x="135007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90188</xdr:rowOff>
    </xdr:from>
    <xdr:ext cx="405111" cy="259045"/>
    <xdr:sp macro="" textlink="">
      <xdr:nvSpPr>
        <xdr:cNvPr id="696" name="n_4aveValue【庁舎】&#10;有形固定資産減価償却率">
          <a:extLst>
            <a:ext uri="{FF2B5EF4-FFF2-40B4-BE49-F238E27FC236}">
              <a16:creationId xmlns:a16="http://schemas.microsoft.com/office/drawing/2014/main" id="{00000000-0008-0000-0F00-0000B8020000}"/>
            </a:ext>
          </a:extLst>
        </xdr:cNvPr>
        <xdr:cNvSpPr txBox="1"/>
      </xdr:nvSpPr>
      <xdr:spPr>
        <a:xfrm>
          <a:off x="12611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143527</xdr:rowOff>
    </xdr:from>
    <xdr:ext cx="405111" cy="259045"/>
    <xdr:sp macro="" textlink="">
      <xdr:nvSpPr>
        <xdr:cNvPr id="697" name="n_1mainValue【庁舎】&#10;有形固定資産減価償却率">
          <a:extLst>
            <a:ext uri="{FF2B5EF4-FFF2-40B4-BE49-F238E27FC236}">
              <a16:creationId xmlns:a16="http://schemas.microsoft.com/office/drawing/2014/main" id="{00000000-0008-0000-0F00-0000B9020000}"/>
            </a:ext>
          </a:extLst>
        </xdr:cNvPr>
        <xdr:cNvSpPr txBox="1"/>
      </xdr:nvSpPr>
      <xdr:spPr>
        <a:xfrm>
          <a:off x="15266044" y="1797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118127</xdr:rowOff>
    </xdr:from>
    <xdr:ext cx="405111" cy="259045"/>
    <xdr:sp macro="" textlink="">
      <xdr:nvSpPr>
        <xdr:cNvPr id="698" name="n_2mainValue【庁舎】&#10;有形固定資産減価償却率">
          <a:extLst>
            <a:ext uri="{FF2B5EF4-FFF2-40B4-BE49-F238E27FC236}">
              <a16:creationId xmlns:a16="http://schemas.microsoft.com/office/drawing/2014/main" id="{00000000-0008-0000-0F00-0000BA020000}"/>
            </a:ext>
          </a:extLst>
        </xdr:cNvPr>
        <xdr:cNvSpPr txBox="1"/>
      </xdr:nvSpPr>
      <xdr:spPr>
        <a:xfrm>
          <a:off x="14389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92727</xdr:rowOff>
    </xdr:from>
    <xdr:ext cx="405111" cy="259045"/>
    <xdr:sp macro="" textlink="">
      <xdr:nvSpPr>
        <xdr:cNvPr id="699" name="n_3mainValue【庁舎】&#10;有形固定資産減価償却率">
          <a:extLst>
            <a:ext uri="{FF2B5EF4-FFF2-40B4-BE49-F238E27FC236}">
              <a16:creationId xmlns:a16="http://schemas.microsoft.com/office/drawing/2014/main" id="{00000000-0008-0000-0F00-0000BB020000}"/>
            </a:ext>
          </a:extLst>
        </xdr:cNvPr>
        <xdr:cNvSpPr txBox="1"/>
      </xdr:nvSpPr>
      <xdr:spPr>
        <a:xfrm>
          <a:off x="13500744" y="1792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67327</xdr:rowOff>
    </xdr:from>
    <xdr:ext cx="405111" cy="259045"/>
    <xdr:sp macro="" textlink="">
      <xdr:nvSpPr>
        <xdr:cNvPr id="700" name="n_4mainValue【庁舎】&#10;有形固定資産減価償却率">
          <a:extLst>
            <a:ext uri="{FF2B5EF4-FFF2-40B4-BE49-F238E27FC236}">
              <a16:creationId xmlns:a16="http://schemas.microsoft.com/office/drawing/2014/main" id="{00000000-0008-0000-0F00-0000BC020000}"/>
            </a:ext>
          </a:extLst>
        </xdr:cNvPr>
        <xdr:cNvSpPr txBox="1"/>
      </xdr:nvSpPr>
      <xdr:spPr>
        <a:xfrm>
          <a:off x="12611744" y="1789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00000000-0008-0000-0F00-0000B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F00-0000C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00000000-0008-0000-0F00-0000C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a:extLst>
            <a:ext uri="{FF2B5EF4-FFF2-40B4-BE49-F238E27FC236}">
              <a16:creationId xmlns:a16="http://schemas.microsoft.com/office/drawing/2014/main" id="{00000000-0008-0000-0F00-0000D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727" name="【庁舎】&#10;一人当たり面積最小値テキスト">
          <a:extLst>
            <a:ext uri="{FF2B5EF4-FFF2-40B4-BE49-F238E27FC236}">
              <a16:creationId xmlns:a16="http://schemas.microsoft.com/office/drawing/2014/main" id="{00000000-0008-0000-0F00-0000D7020000}"/>
            </a:ext>
          </a:extLst>
        </xdr:cNvPr>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9" name="【庁舎】&#10;一人当たり面積最大値テキスト">
          <a:extLst>
            <a:ext uri="{FF2B5EF4-FFF2-40B4-BE49-F238E27FC236}">
              <a16:creationId xmlns:a16="http://schemas.microsoft.com/office/drawing/2014/main" id="{00000000-0008-0000-0F00-0000D9020000}"/>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731" name="【庁舎】&#10;一人当たり面積平均値テキスト">
          <a:extLst>
            <a:ext uri="{FF2B5EF4-FFF2-40B4-BE49-F238E27FC236}">
              <a16:creationId xmlns:a16="http://schemas.microsoft.com/office/drawing/2014/main" id="{00000000-0008-0000-0F00-0000DB020000}"/>
            </a:ext>
          </a:extLst>
        </xdr:cNvPr>
        <xdr:cNvSpPr txBox="1"/>
      </xdr:nvSpPr>
      <xdr:spPr>
        <a:xfrm>
          <a:off x="22199600" y="17899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732" name="フローチャート: 判断 731">
          <a:extLst>
            <a:ext uri="{FF2B5EF4-FFF2-40B4-BE49-F238E27FC236}">
              <a16:creationId xmlns:a16="http://schemas.microsoft.com/office/drawing/2014/main" id="{00000000-0008-0000-0F00-0000DC020000}"/>
            </a:ext>
          </a:extLst>
        </xdr:cNvPr>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733" name="フローチャート: 判断 732">
          <a:extLst>
            <a:ext uri="{FF2B5EF4-FFF2-40B4-BE49-F238E27FC236}">
              <a16:creationId xmlns:a16="http://schemas.microsoft.com/office/drawing/2014/main" id="{00000000-0008-0000-0F00-0000DD020000}"/>
            </a:ext>
          </a:extLst>
        </xdr:cNvPr>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734" name="フローチャート: 判断 733">
          <a:extLst>
            <a:ext uri="{FF2B5EF4-FFF2-40B4-BE49-F238E27FC236}">
              <a16:creationId xmlns:a16="http://schemas.microsoft.com/office/drawing/2014/main" id="{00000000-0008-0000-0F00-0000DE020000}"/>
            </a:ext>
          </a:extLst>
        </xdr:cNvPr>
        <xdr:cNvSpPr/>
      </xdr:nvSpPr>
      <xdr:spPr>
        <a:xfrm>
          <a:off x="20383500" y="1811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735" name="フローチャート: 判断 734">
          <a:extLst>
            <a:ext uri="{FF2B5EF4-FFF2-40B4-BE49-F238E27FC236}">
              <a16:creationId xmlns:a16="http://schemas.microsoft.com/office/drawing/2014/main" id="{00000000-0008-0000-0F00-0000DF020000}"/>
            </a:ext>
          </a:extLst>
        </xdr:cNvPr>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736" name="フローチャート: 判断 735">
          <a:extLst>
            <a:ext uri="{FF2B5EF4-FFF2-40B4-BE49-F238E27FC236}">
              <a16:creationId xmlns:a16="http://schemas.microsoft.com/office/drawing/2014/main" id="{00000000-0008-0000-0F00-0000E0020000}"/>
            </a:ext>
          </a:extLst>
        </xdr:cNvPr>
        <xdr:cNvSpPr/>
      </xdr:nvSpPr>
      <xdr:spPr>
        <a:xfrm>
          <a:off x="18605500" y="179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73842</xdr:rowOff>
    </xdr:from>
    <xdr:to>
      <xdr:col>116</xdr:col>
      <xdr:colOff>114300</xdr:colOff>
      <xdr:row>106</xdr:row>
      <xdr:rowOff>3992</xdr:rowOff>
    </xdr:to>
    <xdr:sp macro="" textlink="">
      <xdr:nvSpPr>
        <xdr:cNvPr id="742" name="楕円 741">
          <a:extLst>
            <a:ext uri="{FF2B5EF4-FFF2-40B4-BE49-F238E27FC236}">
              <a16:creationId xmlns:a16="http://schemas.microsoft.com/office/drawing/2014/main" id="{00000000-0008-0000-0F00-0000E6020000}"/>
            </a:ext>
          </a:extLst>
        </xdr:cNvPr>
        <xdr:cNvSpPr/>
      </xdr:nvSpPr>
      <xdr:spPr>
        <a:xfrm>
          <a:off x="22110700" y="1807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52269</xdr:rowOff>
    </xdr:from>
    <xdr:ext cx="469744" cy="259045"/>
    <xdr:sp macro="" textlink="">
      <xdr:nvSpPr>
        <xdr:cNvPr id="743" name="【庁舎】&#10;一人当たり面積該当値テキスト">
          <a:extLst>
            <a:ext uri="{FF2B5EF4-FFF2-40B4-BE49-F238E27FC236}">
              <a16:creationId xmlns:a16="http://schemas.microsoft.com/office/drawing/2014/main" id="{00000000-0008-0000-0F00-0000E7020000}"/>
            </a:ext>
          </a:extLst>
        </xdr:cNvPr>
        <xdr:cNvSpPr txBox="1"/>
      </xdr:nvSpPr>
      <xdr:spPr>
        <a:xfrm>
          <a:off x="22199600" y="1805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136979</xdr:rowOff>
    </xdr:from>
    <xdr:to>
      <xdr:col>112</xdr:col>
      <xdr:colOff>38100</xdr:colOff>
      <xdr:row>106</xdr:row>
      <xdr:rowOff>67129</xdr:rowOff>
    </xdr:to>
    <xdr:sp macro="" textlink="">
      <xdr:nvSpPr>
        <xdr:cNvPr id="744" name="楕円 743">
          <a:extLst>
            <a:ext uri="{FF2B5EF4-FFF2-40B4-BE49-F238E27FC236}">
              <a16:creationId xmlns:a16="http://schemas.microsoft.com/office/drawing/2014/main" id="{00000000-0008-0000-0F00-0000E8020000}"/>
            </a:ext>
          </a:extLst>
        </xdr:cNvPr>
        <xdr:cNvSpPr/>
      </xdr:nvSpPr>
      <xdr:spPr>
        <a:xfrm>
          <a:off x="21272500" y="1813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124642</xdr:rowOff>
    </xdr:from>
    <xdr:to>
      <xdr:col>116</xdr:col>
      <xdr:colOff>63500</xdr:colOff>
      <xdr:row>106</xdr:row>
      <xdr:rowOff>16329</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flipV="1">
          <a:off x="21323300" y="18126892"/>
          <a:ext cx="838200" cy="6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143511</xdr:rowOff>
    </xdr:from>
    <xdr:to>
      <xdr:col>107</xdr:col>
      <xdr:colOff>101600</xdr:colOff>
      <xdr:row>106</xdr:row>
      <xdr:rowOff>73661</xdr:rowOff>
    </xdr:to>
    <xdr:sp macro="" textlink="">
      <xdr:nvSpPr>
        <xdr:cNvPr id="746" name="楕円 745">
          <a:extLst>
            <a:ext uri="{FF2B5EF4-FFF2-40B4-BE49-F238E27FC236}">
              <a16:creationId xmlns:a16="http://schemas.microsoft.com/office/drawing/2014/main" id="{00000000-0008-0000-0F00-0000EA020000}"/>
            </a:ext>
          </a:extLst>
        </xdr:cNvPr>
        <xdr:cNvSpPr/>
      </xdr:nvSpPr>
      <xdr:spPr>
        <a:xfrm>
          <a:off x="20383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16329</xdr:rowOff>
    </xdr:from>
    <xdr:to>
      <xdr:col>111</xdr:col>
      <xdr:colOff>177800</xdr:colOff>
      <xdr:row>106</xdr:row>
      <xdr:rowOff>22861</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flipV="1">
          <a:off x="20434300" y="181900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138068</xdr:rowOff>
    </xdr:from>
    <xdr:to>
      <xdr:col>102</xdr:col>
      <xdr:colOff>165100</xdr:colOff>
      <xdr:row>106</xdr:row>
      <xdr:rowOff>68218</xdr:rowOff>
    </xdr:to>
    <xdr:sp macro="" textlink="">
      <xdr:nvSpPr>
        <xdr:cNvPr id="748" name="楕円 747">
          <a:extLst>
            <a:ext uri="{FF2B5EF4-FFF2-40B4-BE49-F238E27FC236}">
              <a16:creationId xmlns:a16="http://schemas.microsoft.com/office/drawing/2014/main" id="{00000000-0008-0000-0F00-0000EC020000}"/>
            </a:ext>
          </a:extLst>
        </xdr:cNvPr>
        <xdr:cNvSpPr/>
      </xdr:nvSpPr>
      <xdr:spPr>
        <a:xfrm>
          <a:off x="19494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17418</xdr:rowOff>
    </xdr:from>
    <xdr:to>
      <xdr:col>107</xdr:col>
      <xdr:colOff>50800</xdr:colOff>
      <xdr:row>106</xdr:row>
      <xdr:rowOff>22861</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9545300" y="18191118"/>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148952</xdr:rowOff>
    </xdr:from>
    <xdr:to>
      <xdr:col>98</xdr:col>
      <xdr:colOff>38100</xdr:colOff>
      <xdr:row>106</xdr:row>
      <xdr:rowOff>79102</xdr:rowOff>
    </xdr:to>
    <xdr:sp macro="" textlink="">
      <xdr:nvSpPr>
        <xdr:cNvPr id="750" name="楕円 749">
          <a:extLst>
            <a:ext uri="{FF2B5EF4-FFF2-40B4-BE49-F238E27FC236}">
              <a16:creationId xmlns:a16="http://schemas.microsoft.com/office/drawing/2014/main" id="{00000000-0008-0000-0F00-0000EE020000}"/>
            </a:ext>
          </a:extLst>
        </xdr:cNvPr>
        <xdr:cNvSpPr/>
      </xdr:nvSpPr>
      <xdr:spPr>
        <a:xfrm>
          <a:off x="18605500" y="1815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17418</xdr:rowOff>
    </xdr:from>
    <xdr:to>
      <xdr:col>102</xdr:col>
      <xdr:colOff>114300</xdr:colOff>
      <xdr:row>106</xdr:row>
      <xdr:rowOff>28302</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flipV="1">
          <a:off x="18656300" y="18191118"/>
          <a:ext cx="889000" cy="1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7456</xdr:rowOff>
    </xdr:from>
    <xdr:ext cx="469744" cy="259045"/>
    <xdr:sp macro="" textlink="">
      <xdr:nvSpPr>
        <xdr:cNvPr id="752" name="n_1aveValue【庁舎】&#10;一人当たり面積">
          <a:extLst>
            <a:ext uri="{FF2B5EF4-FFF2-40B4-BE49-F238E27FC236}">
              <a16:creationId xmlns:a16="http://schemas.microsoft.com/office/drawing/2014/main" id="{00000000-0008-0000-0F00-0000F0020000}"/>
            </a:ext>
          </a:extLst>
        </xdr:cNvPr>
        <xdr:cNvSpPr txBox="1"/>
      </xdr:nvSpPr>
      <xdr:spPr>
        <a:xfrm>
          <a:off x="21075727" y="178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57529</xdr:rowOff>
    </xdr:from>
    <xdr:ext cx="469744" cy="259045"/>
    <xdr:sp macro="" textlink="">
      <xdr:nvSpPr>
        <xdr:cNvPr id="753" name="n_2aveValue【庁舎】&#10;一人当たり面積">
          <a:extLst>
            <a:ext uri="{FF2B5EF4-FFF2-40B4-BE49-F238E27FC236}">
              <a16:creationId xmlns:a16="http://schemas.microsoft.com/office/drawing/2014/main" id="{00000000-0008-0000-0F00-0000F1020000}"/>
            </a:ext>
          </a:extLst>
        </xdr:cNvPr>
        <xdr:cNvSpPr txBox="1"/>
      </xdr:nvSpPr>
      <xdr:spPr>
        <a:xfrm>
          <a:off x="20199427" y="178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754" name="n_3aveValue【庁舎】&#10;一人当たり面積">
          <a:extLst>
            <a:ext uri="{FF2B5EF4-FFF2-40B4-BE49-F238E27FC236}">
              <a16:creationId xmlns:a16="http://schemas.microsoft.com/office/drawing/2014/main" id="{00000000-0008-0000-0F00-0000F2020000}"/>
            </a:ext>
          </a:extLst>
        </xdr:cNvPr>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755" name="n_4aveValue【庁舎】&#10;一人当たり面積">
          <a:extLst>
            <a:ext uri="{FF2B5EF4-FFF2-40B4-BE49-F238E27FC236}">
              <a16:creationId xmlns:a16="http://schemas.microsoft.com/office/drawing/2014/main" id="{00000000-0008-0000-0F00-0000F3020000}"/>
            </a:ext>
          </a:extLst>
        </xdr:cNvPr>
        <xdr:cNvSpPr txBox="1"/>
      </xdr:nvSpPr>
      <xdr:spPr>
        <a:xfrm>
          <a:off x="18421427" y="177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58256</xdr:rowOff>
    </xdr:from>
    <xdr:ext cx="469744" cy="259045"/>
    <xdr:sp macro="" textlink="">
      <xdr:nvSpPr>
        <xdr:cNvPr id="756" name="n_1mainValue【庁舎】&#10;一人当たり面積">
          <a:extLst>
            <a:ext uri="{FF2B5EF4-FFF2-40B4-BE49-F238E27FC236}">
              <a16:creationId xmlns:a16="http://schemas.microsoft.com/office/drawing/2014/main" id="{00000000-0008-0000-0F00-0000F4020000}"/>
            </a:ext>
          </a:extLst>
        </xdr:cNvPr>
        <xdr:cNvSpPr txBox="1"/>
      </xdr:nvSpPr>
      <xdr:spPr>
        <a:xfrm>
          <a:off x="21075727" y="1823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64788</xdr:rowOff>
    </xdr:from>
    <xdr:ext cx="469744" cy="259045"/>
    <xdr:sp macro="" textlink="">
      <xdr:nvSpPr>
        <xdr:cNvPr id="757" name="n_2mainValue【庁舎】&#10;一人当たり面積">
          <a:extLst>
            <a:ext uri="{FF2B5EF4-FFF2-40B4-BE49-F238E27FC236}">
              <a16:creationId xmlns:a16="http://schemas.microsoft.com/office/drawing/2014/main" id="{00000000-0008-0000-0F00-0000F5020000}"/>
            </a:ext>
          </a:extLst>
        </xdr:cNvPr>
        <xdr:cNvSpPr txBox="1"/>
      </xdr:nvSpPr>
      <xdr:spPr>
        <a:xfrm>
          <a:off x="20199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59345</xdr:rowOff>
    </xdr:from>
    <xdr:ext cx="469744" cy="259045"/>
    <xdr:sp macro="" textlink="">
      <xdr:nvSpPr>
        <xdr:cNvPr id="758" name="n_3mainValue【庁舎】&#10;一人当たり面積">
          <a:extLst>
            <a:ext uri="{FF2B5EF4-FFF2-40B4-BE49-F238E27FC236}">
              <a16:creationId xmlns:a16="http://schemas.microsoft.com/office/drawing/2014/main" id="{00000000-0008-0000-0F00-0000F6020000}"/>
            </a:ext>
          </a:extLst>
        </xdr:cNvPr>
        <xdr:cNvSpPr txBox="1"/>
      </xdr:nvSpPr>
      <xdr:spPr>
        <a:xfrm>
          <a:off x="19310427" y="1823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70229</xdr:rowOff>
    </xdr:from>
    <xdr:ext cx="469744" cy="259045"/>
    <xdr:sp macro="" textlink="">
      <xdr:nvSpPr>
        <xdr:cNvPr id="759" name="n_4mainValue【庁舎】&#10;一人当たり面積">
          <a:extLst>
            <a:ext uri="{FF2B5EF4-FFF2-40B4-BE49-F238E27FC236}">
              <a16:creationId xmlns:a16="http://schemas.microsoft.com/office/drawing/2014/main" id="{00000000-0008-0000-0F00-0000F7020000}"/>
            </a:ext>
          </a:extLst>
        </xdr:cNvPr>
        <xdr:cNvSpPr txBox="1"/>
      </xdr:nvSpPr>
      <xdr:spPr>
        <a:xfrm>
          <a:off x="18421427" y="1824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00000000-0008-0000-0F00-0000F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00000000-0008-0000-0F00-0000F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福祉施設の有形固定資産減価償却率が前年度と比べ急激に下がっている。（９０．３％→６５．３％）</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これは、すこやか福祉センターの改修が大きな要因になっている。</a:t>
          </a:r>
        </a:p>
        <a:p>
          <a:r>
            <a:rPr kumimoji="1" lang="ja-JP" altLang="en-US" sz="1300">
              <a:latin typeface="ＭＳ Ｐゴシック" panose="020B0600070205080204" pitchFamily="50" charset="-128"/>
              <a:ea typeface="ＭＳ Ｐゴシック" panose="020B0600070205080204" pitchFamily="50" charset="-128"/>
            </a:rPr>
            <a:t>しかし、同じ福祉施設である母子生活支援施設、母子健康センターの２施設とも昭和５０年代に建設されたものであり、老朽化が進んでいる。</a:t>
          </a:r>
        </a:p>
        <a:p>
          <a:r>
            <a:rPr kumimoji="1" lang="ja-JP" altLang="en-US" sz="1300">
              <a:latin typeface="ＭＳ Ｐゴシック" panose="020B0600070205080204" pitchFamily="50" charset="-128"/>
              <a:ea typeface="ＭＳ Ｐゴシック" panose="020B0600070205080204" pitchFamily="50" charset="-128"/>
            </a:rPr>
            <a:t>このうち母子生活支援施設については現在、使用を停止しており、今後のあり方について検討を行っている。</a:t>
          </a:r>
        </a:p>
        <a:p>
          <a:r>
            <a:rPr kumimoji="1" lang="ja-JP" altLang="en-US" sz="1300">
              <a:latin typeface="ＭＳ Ｐゴシック" panose="020B0600070205080204" pitchFamily="50" charset="-128"/>
              <a:ea typeface="ＭＳ Ｐゴシック" panose="020B0600070205080204" pitchFamily="50" charset="-128"/>
            </a:rPr>
            <a:t>また、福祉施設以外の施設においても有形固定資産減価償却率が類似団体平均値を上回っている。現在更新中の公共施設総合管理計画に基づき、更新、改修、廃止を検討し適正な管理を行っていく。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8,612
8,600
239.65
11,896,685
11,100,739
723,164
5,726,947
8,727,907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外海離島に所在する本町は、さらに属島の有人３島をかかえている。そのために住民への最低限の行政サービスには多大な経費を要しており、基準財政需要額が類似団体に比べ非常に高くなっている。また高齢化率が高いことなどから税収等の基準財政収入額が少なく、結果、財政力指数は類似団体の中でも最低レベルである。</a:t>
          </a:r>
        </a:p>
        <a:p>
          <a:r>
            <a:rPr kumimoji="1" lang="ja-JP" altLang="en-US" sz="1300">
              <a:latin typeface="ＭＳ Ｐゴシック" panose="020B0600070205080204" pitchFamily="50" charset="-128"/>
              <a:ea typeface="ＭＳ Ｐゴシック" panose="020B0600070205080204" pitchFamily="50" charset="-128"/>
            </a:rPr>
            <a:t>今後とも、自主財源の確保に努めるため、地域経済の活性化を図る施策を展開しつつ、</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推進による事務の効率化に努めることにより歳出を抑制し、財政の健全化を図っていく。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119138</xdr:rowOff>
    </xdr:from>
    <xdr:to>
      <xdr:col>23</xdr:col>
      <xdr:colOff>133350</xdr:colOff>
      <xdr:row>44</xdr:row>
      <xdr:rowOff>119138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629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119138</xdr:rowOff>
    </xdr:from>
    <xdr:to>
      <xdr:col>19</xdr:col>
      <xdr:colOff>133350</xdr:colOff>
      <xdr:row>44</xdr:row>
      <xdr:rowOff>119138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119138</xdr:rowOff>
    </xdr:from>
    <xdr:to>
      <xdr:col>15</xdr:col>
      <xdr:colOff>82550</xdr:colOff>
      <xdr:row>44</xdr:row>
      <xdr:rowOff>119138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119138</xdr:rowOff>
    </xdr:from>
    <xdr:to>
      <xdr:col>11</xdr:col>
      <xdr:colOff>31750</xdr:colOff>
      <xdr:row>44</xdr:row>
      <xdr:rowOff>119138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68338</xdr:rowOff>
    </xdr:from>
    <xdr:to>
      <xdr:col>23</xdr:col>
      <xdr:colOff>184150</xdr:colOff>
      <xdr:row>44</xdr:row>
      <xdr:rowOff>169938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135665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0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68338</xdr:rowOff>
    </xdr:from>
    <xdr:to>
      <xdr:col>19</xdr:col>
      <xdr:colOff>184150</xdr:colOff>
      <xdr:row>44</xdr:row>
      <xdr:rowOff>169938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154715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9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68338</xdr:rowOff>
    </xdr:from>
    <xdr:to>
      <xdr:col>15</xdr:col>
      <xdr:colOff>133350</xdr:colOff>
      <xdr:row>44</xdr:row>
      <xdr:rowOff>169938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154715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68338</xdr:rowOff>
    </xdr:from>
    <xdr:to>
      <xdr:col>11</xdr:col>
      <xdr:colOff>82550</xdr:colOff>
      <xdr:row>44</xdr:row>
      <xdr:rowOff>169938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154715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68338</xdr:rowOff>
    </xdr:from>
    <xdr:to>
      <xdr:col>7</xdr:col>
      <xdr:colOff>31750</xdr:colOff>
      <xdr:row>44</xdr:row>
      <xdr:rowOff>169938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154715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昨年度の決算と比較すると、大型事業の影響により公債費が増となったものの、歳入における地方交付税の増が上回ったため、経常収支比率（</a:t>
          </a:r>
          <a:r>
            <a:rPr kumimoji="1" lang="en-US" altLang="ja-JP" sz="1300">
              <a:latin typeface="ＭＳ Ｐゴシック" panose="020B0600070205080204" pitchFamily="50" charset="-128"/>
              <a:ea typeface="ＭＳ Ｐゴシック" panose="020B0600070205080204" pitchFamily="50" charset="-128"/>
            </a:rPr>
            <a:t>86.3</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今後とも、自主財源の確保に努めるため、地域経済の活性化を図る施策を展開しつつ、</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推進による事務の効率化に努めることにより歳出を抑制し、経常収支比率の改善を図る。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56388</xdr:rowOff>
    </xdr:from>
    <xdr:to>
      <xdr:col>23</xdr:col>
      <xdr:colOff>133350</xdr:colOff>
      <xdr:row>64</xdr:row>
      <xdr:rowOff>49022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57738"/>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63263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49022</xdr:rowOff>
    </xdr:from>
    <xdr:to>
      <xdr:col>19</xdr:col>
      <xdr:colOff>133350</xdr:colOff>
      <xdr:row>64</xdr:row>
      <xdr:rowOff>92456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2182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92456</xdr:rowOff>
    </xdr:from>
    <xdr:to>
      <xdr:col>15</xdr:col>
      <xdr:colOff>82550</xdr:colOff>
      <xdr:row>64</xdr:row>
      <xdr:rowOff>102108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0652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102108</xdr:rowOff>
    </xdr:from>
    <xdr:to>
      <xdr:col>11</xdr:col>
      <xdr:colOff>31750</xdr:colOff>
      <xdr:row>65</xdr:row>
      <xdr:rowOff>7874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07490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149115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7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169672</xdr:rowOff>
    </xdr:from>
    <xdr:to>
      <xdr:col>19</xdr:col>
      <xdr:colOff>184150</xdr:colOff>
      <xdr:row>64</xdr:row>
      <xdr:rowOff>99822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109999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739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41656</xdr:rowOff>
    </xdr:from>
    <xdr:to>
      <xdr:col>15</xdr:col>
      <xdr:colOff>133350</xdr:colOff>
      <xdr:row>64</xdr:row>
      <xdr:rowOff>143256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51308</xdr:rowOff>
    </xdr:from>
    <xdr:to>
      <xdr:col>11</xdr:col>
      <xdr:colOff>82550</xdr:colOff>
      <xdr:row>64</xdr:row>
      <xdr:rowOff>152908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128524</xdr:rowOff>
    </xdr:from>
    <xdr:to>
      <xdr:col>7</xdr:col>
      <xdr:colOff>31750</xdr:colOff>
      <xdr:row>65</xdr:row>
      <xdr:rowOff>58674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43451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[305,311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人件費、物件費及び維持補修費の合計額の人口１人当たりの金額は、前年度から減少したが、類似団体平均値を上回っている。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職員数が多いことや、広い行政区域内での移動に係る車両船舶借上料、燃料費等の経費も大きく、加えて人口も減少してきているため人口一人当たりの経費は類似団体平均を大きく上回っている。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今後は適正な職員定員管理を行い、物件費に対しては費用対効果の検証をし、行政サービス提供にかかるコスト意識を高めて経費節減を図っていく。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124980</xdr:rowOff>
    </xdr:from>
    <xdr:to>
      <xdr:col>23</xdr:col>
      <xdr:colOff>133350</xdr:colOff>
      <xdr:row>81</xdr:row>
      <xdr:rowOff>158524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012430"/>
          <a:ext cx="838200" cy="3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29294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745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108068</xdr:rowOff>
    </xdr:from>
    <xdr:to>
      <xdr:col>19</xdr:col>
      <xdr:colOff>133350</xdr:colOff>
      <xdr:row>81</xdr:row>
      <xdr:rowOff>158524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95518"/>
          <a:ext cx="889000" cy="5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103390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647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108068</xdr:rowOff>
    </xdr:from>
    <xdr:to>
      <xdr:col>15</xdr:col>
      <xdr:colOff>82550</xdr:colOff>
      <xdr:row>81</xdr:row>
      <xdr:rowOff>108395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3995518"/>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68935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6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84528</xdr:rowOff>
    </xdr:from>
    <xdr:to>
      <xdr:col>11</xdr:col>
      <xdr:colOff>31750</xdr:colOff>
      <xdr:row>81</xdr:row>
      <xdr:rowOff>108395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971978"/>
          <a:ext cx="889000" cy="2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53976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54639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59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74180</xdr:rowOff>
    </xdr:from>
    <xdr:to>
      <xdr:col>23</xdr:col>
      <xdr:colOff>184150</xdr:colOff>
      <xdr:row>82</xdr:row>
      <xdr:rowOff>4330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6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46257</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3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107724</xdr:rowOff>
    </xdr:from>
    <xdr:to>
      <xdr:col>19</xdr:col>
      <xdr:colOff>184150</xdr:colOff>
      <xdr:row>82</xdr:row>
      <xdr:rowOff>37874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9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22651</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081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57268</xdr:rowOff>
    </xdr:from>
    <xdr:to>
      <xdr:col>15</xdr:col>
      <xdr:colOff>133350</xdr:colOff>
      <xdr:row>81</xdr:row>
      <xdr:rowOff>158868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4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143645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031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57595</xdr:rowOff>
    </xdr:from>
    <xdr:to>
      <xdr:col>11</xdr:col>
      <xdr:colOff>82550</xdr:colOff>
      <xdr:row>81</xdr:row>
      <xdr:rowOff>159195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4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143972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03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33728</xdr:rowOff>
    </xdr:from>
    <xdr:to>
      <xdr:col>7</xdr:col>
      <xdr:colOff>31750</xdr:colOff>
      <xdr:row>81</xdr:row>
      <xdr:rowOff>135328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2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120105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00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ラスパイレス指数は、類似団体及び全国市町村平均と比較して低水準にあり、前年度と同じく</a:t>
          </a:r>
          <a:r>
            <a:rPr kumimoji="1" lang="en-US" altLang="ja-JP" sz="1300">
              <a:latin typeface="ＭＳ Ｐゴシック" panose="020B0600070205080204" pitchFamily="50" charset="-128"/>
              <a:ea typeface="ＭＳ Ｐゴシック" panose="020B0600070205080204" pitchFamily="50" charset="-128"/>
            </a:rPr>
            <a:t>92.6</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今後も人件費総額や職員数の適正化に努める。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32809</xdr:rowOff>
    </xdr:from>
    <xdr:to>
      <xdr:col>81</xdr:col>
      <xdr:colOff>44450</xdr:colOff>
      <xdr:row>83</xdr:row>
      <xdr:rowOff>32809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26315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133879</xdr:rowOff>
    </xdr:from>
    <xdr:to>
      <xdr:col>77</xdr:col>
      <xdr:colOff>44450</xdr:colOff>
      <xdr:row>83</xdr:row>
      <xdr:rowOff>32809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192779"/>
          <a:ext cx="8890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93663</xdr:rowOff>
    </xdr:from>
    <xdr:to>
      <xdr:col>72</xdr:col>
      <xdr:colOff>203200</xdr:colOff>
      <xdr:row>82</xdr:row>
      <xdr:rowOff>133879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15256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93663</xdr:rowOff>
    </xdr:from>
    <xdr:to>
      <xdr:col>68</xdr:col>
      <xdr:colOff>152400</xdr:colOff>
      <xdr:row>82</xdr:row>
      <xdr:rowOff>113771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15256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153459</xdr:rowOff>
    </xdr:from>
    <xdr:to>
      <xdr:col>81</xdr:col>
      <xdr:colOff>95250</xdr:colOff>
      <xdr:row>83</xdr:row>
      <xdr:rowOff>83609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169986</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05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153459</xdr:rowOff>
    </xdr:from>
    <xdr:to>
      <xdr:col>77</xdr:col>
      <xdr:colOff>95250</xdr:colOff>
      <xdr:row>83</xdr:row>
      <xdr:rowOff>83609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93786</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3981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83079</xdr:rowOff>
    </xdr:from>
    <xdr:to>
      <xdr:col>73</xdr:col>
      <xdr:colOff>44450</xdr:colOff>
      <xdr:row>83</xdr:row>
      <xdr:rowOff>13229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14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23406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9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42863</xdr:rowOff>
    </xdr:from>
    <xdr:to>
      <xdr:col>68</xdr:col>
      <xdr:colOff>203200</xdr:colOff>
      <xdr:row>82</xdr:row>
      <xdr:rowOff>144463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10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154640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387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62971</xdr:rowOff>
    </xdr:from>
    <xdr:to>
      <xdr:col>64</xdr:col>
      <xdr:colOff>152400</xdr:colOff>
      <xdr:row>82</xdr:row>
      <xdr:rowOff>164571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12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3298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8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離島や広域な行政区域を抱えているため、職員数は類似団体に比べ多くなっている。事務事業の見直しや事業の民間委託の推進により、平成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年度末から令和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年間）までに</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人の削減を目標とする。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31200</xdr:rowOff>
    </xdr:from>
    <xdr:to>
      <xdr:col>81</xdr:col>
      <xdr:colOff>44450</xdr:colOff>
      <xdr:row>65</xdr:row>
      <xdr:rowOff>69004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1175450"/>
          <a:ext cx="8382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35111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3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23156</xdr:rowOff>
    </xdr:from>
    <xdr:to>
      <xdr:col>77</xdr:col>
      <xdr:colOff>44450</xdr:colOff>
      <xdr:row>65</xdr:row>
      <xdr:rowOff>31200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11674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23156</xdr:rowOff>
    </xdr:from>
    <xdr:to>
      <xdr:col>72</xdr:col>
      <xdr:colOff>203200</xdr:colOff>
      <xdr:row>65</xdr:row>
      <xdr:rowOff>82677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1167406"/>
          <a:ext cx="8890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128753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69004</xdr:rowOff>
    </xdr:from>
    <xdr:to>
      <xdr:col>68</xdr:col>
      <xdr:colOff>152400</xdr:colOff>
      <xdr:row>65</xdr:row>
      <xdr:rowOff>82677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1213254"/>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131166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18204</xdr:rowOff>
    </xdr:from>
    <xdr:to>
      <xdr:col>81</xdr:col>
      <xdr:colOff>95250</xdr:colOff>
      <xdr:row>65</xdr:row>
      <xdr:rowOff>119804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161731</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113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151850</xdr:rowOff>
    </xdr:from>
    <xdr:to>
      <xdr:col>77</xdr:col>
      <xdr:colOff>95250</xdr:colOff>
      <xdr:row>65</xdr:row>
      <xdr:rowOff>82000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11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66777</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121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143806</xdr:rowOff>
    </xdr:from>
    <xdr:to>
      <xdr:col>73</xdr:col>
      <xdr:colOff>44450</xdr:colOff>
      <xdr:row>65</xdr:row>
      <xdr:rowOff>73956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11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58733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120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31877</xdr:rowOff>
    </xdr:from>
    <xdr:to>
      <xdr:col>68</xdr:col>
      <xdr:colOff>203200</xdr:colOff>
      <xdr:row>65</xdr:row>
      <xdr:rowOff>133477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117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118254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18204</xdr:rowOff>
    </xdr:from>
    <xdr:to>
      <xdr:col>64</xdr:col>
      <xdr:colOff>152400</xdr:colOff>
      <xdr:row>65</xdr:row>
      <xdr:rowOff>119804</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104581</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％で前年度比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予定している大型公共施設の更新に伴う地方債発行額の増加は、将来の公債費に大きく影響を及ぼすことが予想される。引き続き平準化による発行額の抑制や、有利な地方債の活用により、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32766</xdr:rowOff>
    </xdr:from>
    <xdr:to>
      <xdr:col>81</xdr:col>
      <xdr:colOff>44450</xdr:colOff>
      <xdr:row>41</xdr:row>
      <xdr:rowOff>81026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06221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81026</xdr:rowOff>
    </xdr:from>
    <xdr:to>
      <xdr:col>77</xdr:col>
      <xdr:colOff>44450</xdr:colOff>
      <xdr:row>41</xdr:row>
      <xdr:rowOff>138938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11047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138938</xdr:rowOff>
    </xdr:from>
    <xdr:to>
      <xdr:col>72</xdr:col>
      <xdr:colOff>203200</xdr:colOff>
      <xdr:row>42</xdr:row>
      <xdr:rowOff>15748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1683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15748</xdr:rowOff>
    </xdr:from>
    <xdr:to>
      <xdr:col>68</xdr:col>
      <xdr:colOff>152400</xdr:colOff>
      <xdr:row>42</xdr:row>
      <xdr:rowOff>15748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216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125493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98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88138</xdr:rowOff>
    </xdr:from>
    <xdr:to>
      <xdr:col>73</xdr:col>
      <xdr:colOff>44450</xdr:colOff>
      <xdr:row>42</xdr:row>
      <xdr:rowOff>18288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3065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136398</xdr:rowOff>
    </xdr:from>
    <xdr:to>
      <xdr:col>68</xdr:col>
      <xdr:colOff>203200</xdr:colOff>
      <xdr:row>42</xdr:row>
      <xdr:rowOff>66548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51325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令和３年度も前年度同様に、充当可能財源等の増加により将来負担比率は算定されなかった。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計画している老朽化社会資本の更新事業等においても、公共施設等総合管理計画のもと費用の平準化を行い、単年度での地方債発行額の抑制、基金の更なる積立等による財源確保に取り組み、将来負担比率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150001</xdr:rowOff>
    </xdr:from>
    <xdr:to>
      <xdr:col>72</xdr:col>
      <xdr:colOff>203200</xdr:colOff>
      <xdr:row>15</xdr:row>
      <xdr:rowOff>41557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2550301"/>
          <a:ext cx="889000" cy="6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41557</xdr:rowOff>
    </xdr:from>
    <xdr:to>
      <xdr:col>68</xdr:col>
      <xdr:colOff>152400</xdr:colOff>
      <xdr:row>15</xdr:row>
      <xdr:rowOff>121991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61330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131233</xdr:rowOff>
    </xdr:from>
    <xdr:to>
      <xdr:col>73</xdr:col>
      <xdr:colOff>44450</xdr:colOff>
      <xdr:row>14</xdr:row>
      <xdr:rowOff>61383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21449</xdr:rowOff>
    </xdr:from>
    <xdr:to>
      <xdr:col>68</xdr:col>
      <xdr:colOff>203200</xdr:colOff>
      <xdr:row>14</xdr:row>
      <xdr:rowOff>123049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99201</xdr:rowOff>
    </xdr:from>
    <xdr:to>
      <xdr:col>73</xdr:col>
      <xdr:colOff>44450</xdr:colOff>
      <xdr:row>15</xdr:row>
      <xdr:rowOff>29351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49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14128</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58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162207</xdr:rowOff>
    </xdr:from>
    <xdr:to>
      <xdr:col>68</xdr:col>
      <xdr:colOff>203200</xdr:colOff>
      <xdr:row>15</xdr:row>
      <xdr:rowOff>92357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5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77134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64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71191</xdr:rowOff>
    </xdr:from>
    <xdr:to>
      <xdr:col>64</xdr:col>
      <xdr:colOff>152400</xdr:colOff>
      <xdr:row>16</xdr:row>
      <xdr:rowOff>1341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64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157568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72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8,612
8,600
239.65
11,896,685
11,100,739
723,164
5,726,947
8,727,907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人件費は前年度と比べ減となり、経常一般財源に占める人件費の割合も</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となったが、類似団体平均を上回っている。類似団体に比べ人口千人あたりの職員数は多く、今後も類似団体平均より高めになることが見込まれる。今後は、職員数の適正化も図りながら、人件費を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100330</xdr:rowOff>
    </xdr:from>
    <xdr:to>
      <xdr:col>24</xdr:col>
      <xdr:colOff>25400</xdr:colOff>
      <xdr:row>38</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439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77470</xdr:rowOff>
    </xdr:from>
    <xdr:to>
      <xdr:col>19</xdr:col>
      <xdr:colOff>187325</xdr:colOff>
      <xdr:row>38</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211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77470</xdr:rowOff>
    </xdr:from>
    <xdr:to>
      <xdr:col>15</xdr:col>
      <xdr:colOff>98425</xdr:colOff>
      <xdr:row>37</xdr:row>
      <xdr:rowOff>100330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21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100330</xdr:rowOff>
    </xdr:from>
    <xdr:to>
      <xdr:col>11</xdr:col>
      <xdr:colOff>9525</xdr:colOff>
      <xdr:row>38</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439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49530</xdr:rowOff>
    </xdr:from>
    <xdr:to>
      <xdr:col>24</xdr:col>
      <xdr:colOff>76200</xdr:colOff>
      <xdr:row>37</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21607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38100</xdr:rowOff>
    </xdr:from>
    <xdr:to>
      <xdr:col>20</xdr:col>
      <xdr:colOff>38100</xdr:colOff>
      <xdr:row>38</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124477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26670</xdr:rowOff>
    </xdr:from>
    <xdr:to>
      <xdr:col>15</xdr:col>
      <xdr:colOff>149225</xdr:colOff>
      <xdr:row>37</xdr:row>
      <xdr:rowOff>128270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138447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49530</xdr:rowOff>
    </xdr:from>
    <xdr:to>
      <xdr:col>11</xdr:col>
      <xdr:colOff>60325</xdr:colOff>
      <xdr:row>37</xdr:row>
      <xdr:rowOff>151130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163830</xdr:rowOff>
    </xdr:from>
    <xdr:to>
      <xdr:col>6</xdr:col>
      <xdr:colOff>171450</xdr:colOff>
      <xdr:row>38</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78757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ポイント減となっており、類似団体平均も下回っている。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これは、旅費総額の抑制等による節減対策の積み重ねによるもので、今後も職員全体でコスト意識を高め、更なる節減に努める。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49276</xdr:rowOff>
    </xdr:from>
    <xdr:to>
      <xdr:col>82</xdr:col>
      <xdr:colOff>107950</xdr:colOff>
      <xdr:row>16</xdr:row>
      <xdr:rowOff>62992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7924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62992</xdr:rowOff>
    </xdr:from>
    <xdr:to>
      <xdr:col>78</xdr:col>
      <xdr:colOff>69850</xdr:colOff>
      <xdr:row>17</xdr:row>
      <xdr:rowOff>10414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0619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136144</xdr:rowOff>
    </xdr:from>
    <xdr:to>
      <xdr:col>73</xdr:col>
      <xdr:colOff>180975</xdr:colOff>
      <xdr:row>17</xdr:row>
      <xdr:rowOff>10414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793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136144</xdr:rowOff>
    </xdr:from>
    <xdr:to>
      <xdr:col>69</xdr:col>
      <xdr:colOff>92075</xdr:colOff>
      <xdr:row>16</xdr:row>
      <xdr:rowOff>140716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879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169926</xdr:rowOff>
    </xdr:from>
    <xdr:to>
      <xdr:col>82</xdr:col>
      <xdr:colOff>158750</xdr:colOff>
      <xdr:row>16</xdr:row>
      <xdr:rowOff>100076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15003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8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xdr:rowOff>
    </xdr:from>
    <xdr:to>
      <xdr:col>78</xdr:col>
      <xdr:colOff>120650</xdr:colOff>
      <xdr:row>16</xdr:row>
      <xdr:rowOff>113792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123969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131064</xdr:rowOff>
    </xdr:from>
    <xdr:to>
      <xdr:col>74</xdr:col>
      <xdr:colOff>31750</xdr:colOff>
      <xdr:row>17</xdr:row>
      <xdr:rowOff>61214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71391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85344</xdr:rowOff>
    </xdr:from>
    <xdr:to>
      <xdr:col>69</xdr:col>
      <xdr:colOff>142875</xdr:colOff>
      <xdr:row>17</xdr:row>
      <xdr:rowOff>15494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25671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高齢化率の高い本町においては、今後増加していくことが予想されるため、今後は町単独で行っている各種支給事業の見直しを行うなど、大幅な上昇とならないよう努める。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499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537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480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48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54627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その他の大部分は繰出金であり、特別事業会計への赤字補てんによる繰出金が多額になっている。</a:t>
          </a:r>
        </a:p>
        <a:p>
          <a:r>
            <a:rPr kumimoji="1" lang="ja-JP" altLang="en-US" sz="1300">
              <a:latin typeface="ＭＳ Ｐゴシック" panose="020B0600070205080204" pitchFamily="50" charset="-128"/>
              <a:ea typeface="ＭＳ Ｐゴシック" panose="020B0600070205080204" pitchFamily="50" charset="-128"/>
            </a:rPr>
            <a:t>今後は公営事業において、独立採算の原則に立ち返り、法適用による見える化を進めるとともに、経営健全化の計画を推進することで、繰出金の縮減に努める。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21844</xdr:rowOff>
    </xdr:from>
    <xdr:to>
      <xdr:col>82</xdr:col>
      <xdr:colOff>107950</xdr:colOff>
      <xdr:row>56</xdr:row>
      <xdr:rowOff>58420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6230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126001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58420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122428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6596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113284</xdr:rowOff>
    </xdr:from>
    <xdr:to>
      <xdr:col>69</xdr:col>
      <xdr:colOff>92075</xdr:colOff>
      <xdr:row>56</xdr:row>
      <xdr:rowOff>122428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714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52849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142494</xdr:rowOff>
    </xdr:from>
    <xdr:to>
      <xdr:col>82</xdr:col>
      <xdr:colOff>158750</xdr:colOff>
      <xdr:row>56</xdr:row>
      <xdr:rowOff>72644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159021</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41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71628</xdr:rowOff>
    </xdr:from>
    <xdr:to>
      <xdr:col>69</xdr:col>
      <xdr:colOff>142875</xdr:colOff>
      <xdr:row>57</xdr:row>
      <xdr:rowOff>1778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11955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62484</xdr:rowOff>
    </xdr:from>
    <xdr:to>
      <xdr:col>65</xdr:col>
      <xdr:colOff>53975</xdr:colOff>
      <xdr:row>56</xdr:row>
      <xdr:rowOff>164084</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2811</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補助費等にかかる比率は類似団体平均より低く、横ばいで推移している。これは標準財政規模に比べ負担金や補助交付金の割合が相対的に低いためである。</a:t>
          </a:r>
        </a:p>
        <a:p>
          <a:r>
            <a:rPr kumimoji="1" lang="ja-JP" altLang="en-US" sz="1300">
              <a:latin typeface="ＭＳ Ｐゴシック" panose="020B0600070205080204" pitchFamily="50" charset="-128"/>
              <a:ea typeface="ＭＳ Ｐゴシック" panose="020B0600070205080204" pitchFamily="50" charset="-128"/>
            </a:rPr>
            <a:t>今後も引き続き、補助交付基準の遵守により、補助金等の適正な管理を行う。</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76708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2214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49276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184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17272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184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36</xdr:row>
      <xdr:rowOff>17272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1391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42435</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ポイント減となっているが、類似団体平均値を大きく上回っている状況が続いている。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予定している大型公共施設の更新に伴う地方債発行額の増加により、更なる比率の上昇が予想されるが、事業の平準化による地方債発行額の抑制、有利な地方債の活用により、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66039</xdr:rowOff>
    </xdr:from>
    <xdr:to>
      <xdr:col>24</xdr:col>
      <xdr:colOff>25400</xdr:colOff>
      <xdr:row>78</xdr:row>
      <xdr:rowOff>104139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4391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104139</xdr:rowOff>
    </xdr:from>
    <xdr:to>
      <xdr:col>19</xdr:col>
      <xdr:colOff>187325</xdr:colOff>
      <xdr:row>78</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4772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149861</xdr:rowOff>
    </xdr:from>
    <xdr:to>
      <xdr:col>15</xdr:col>
      <xdr:colOff>98425</xdr:colOff>
      <xdr:row>79</xdr:row>
      <xdr:rowOff>5080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5229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5080</xdr:rowOff>
    </xdr:from>
    <xdr:to>
      <xdr:col>11</xdr:col>
      <xdr:colOff>9525</xdr:colOff>
      <xdr:row>79</xdr:row>
      <xdr:rowOff>43180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5496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158766</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53339</xdr:rowOff>
    </xdr:from>
    <xdr:to>
      <xdr:col>20</xdr:col>
      <xdr:colOff>38100</xdr:colOff>
      <xdr:row>78</xdr:row>
      <xdr:rowOff>154939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139716</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99061</xdr:rowOff>
    </xdr:from>
    <xdr:to>
      <xdr:col>15</xdr:col>
      <xdr:colOff>149225</xdr:colOff>
      <xdr:row>79</xdr:row>
      <xdr:rowOff>29211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13988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125730</xdr:rowOff>
    </xdr:from>
    <xdr:to>
      <xdr:col>11</xdr:col>
      <xdr:colOff>60325</xdr:colOff>
      <xdr:row>79</xdr:row>
      <xdr:rowOff>55880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40657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163830</xdr:rowOff>
    </xdr:from>
    <xdr:to>
      <xdr:col>6</xdr:col>
      <xdr:colOff>171450</xdr:colOff>
      <xdr:row>79</xdr:row>
      <xdr:rowOff>93980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78757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人件費、物件費、維持補修費、繰出金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の経常一般財源に占める割合は少なく、類似団体の中でも平均より低く、上位にある。経年推移で見ても、ほぼ同じ比率である。</a:t>
          </a:r>
        </a:p>
        <a:p>
          <a:r>
            <a:rPr kumimoji="1" lang="ja-JP" altLang="en-US" sz="1300">
              <a:latin typeface="ＭＳ Ｐゴシック" panose="020B0600070205080204" pitchFamily="50" charset="-128"/>
              <a:ea typeface="ＭＳ Ｐゴシック" panose="020B0600070205080204" pitchFamily="50" charset="-128"/>
            </a:rPr>
            <a:t>中でも、事業会計への赤字補てんなどによる繰出金等の割合が高くなっているが、事業会計の経営健全化と合わせ、繰出金の縮減に努め、今後も更なる改善を図る。</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104140</xdr:rowOff>
    </xdr:from>
    <xdr:to>
      <xdr:col>82</xdr:col>
      <xdr:colOff>107950</xdr:colOff>
      <xdr:row>76</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6289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74947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24130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0429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165100</xdr:rowOff>
    </xdr:from>
    <xdr:to>
      <xdr:col>73</xdr:col>
      <xdr:colOff>180975</xdr:colOff>
      <xdr:row>76</xdr:row>
      <xdr:rowOff>12700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02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165100</xdr:rowOff>
    </xdr:from>
    <xdr:to>
      <xdr:col>69</xdr:col>
      <xdr:colOff>92075</xdr:colOff>
      <xdr:row>76</xdr:row>
      <xdr:rowOff>16511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0238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53340</xdr:rowOff>
    </xdr:from>
    <xdr:to>
      <xdr:col>82</xdr:col>
      <xdr:colOff>158750</xdr:colOff>
      <xdr:row>75</xdr:row>
      <xdr:rowOff>154939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69867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144780</xdr:rowOff>
    </xdr:from>
    <xdr:to>
      <xdr:col>78</xdr:col>
      <xdr:colOff>120650</xdr:colOff>
      <xdr:row>76</xdr:row>
      <xdr:rowOff>74930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85107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114300</xdr:rowOff>
    </xdr:from>
    <xdr:to>
      <xdr:col>69</xdr:col>
      <xdr:colOff>142875</xdr:colOff>
      <xdr:row>76</xdr:row>
      <xdr:rowOff>44450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54627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137160</xdr:rowOff>
    </xdr:from>
    <xdr:to>
      <xdr:col>65</xdr:col>
      <xdr:colOff>53975</xdr:colOff>
      <xdr:row>76</xdr:row>
      <xdr:rowOff>67311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77487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836</xdr:rowOff>
    </xdr:from>
    <xdr:to>
      <xdr:col>29</xdr:col>
      <xdr:colOff>127000</xdr:colOff>
      <xdr:row>13</xdr:row>
      <xdr:rowOff>43973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277311"/>
          <a:ext cx="647700" cy="43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60850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80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836</xdr:rowOff>
    </xdr:from>
    <xdr:to>
      <xdr:col>26</xdr:col>
      <xdr:colOff>50800</xdr:colOff>
      <xdr:row>13</xdr:row>
      <xdr:rowOff>18026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277311"/>
          <a:ext cx="698500" cy="17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42074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151270</xdr:rowOff>
    </xdr:from>
    <xdr:to>
      <xdr:col>22</xdr:col>
      <xdr:colOff>114300</xdr:colOff>
      <xdr:row>13</xdr:row>
      <xdr:rowOff>18026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256295"/>
          <a:ext cx="698500" cy="38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36466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151270</xdr:rowOff>
    </xdr:from>
    <xdr:to>
      <xdr:col>18</xdr:col>
      <xdr:colOff>177800</xdr:colOff>
      <xdr:row>13</xdr:row>
      <xdr:rowOff>18125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256295"/>
          <a:ext cx="698500" cy="38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65468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79077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164623</xdr:rowOff>
    </xdr:from>
    <xdr:to>
      <xdr:col>29</xdr:col>
      <xdr:colOff>177800</xdr:colOff>
      <xdr:row>13</xdr:row>
      <xdr:rowOff>94773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269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9700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11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121486</xdr:rowOff>
    </xdr:from>
    <xdr:to>
      <xdr:col>26</xdr:col>
      <xdr:colOff>101600</xdr:colOff>
      <xdr:row>13</xdr:row>
      <xdr:rowOff>51636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226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61813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995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138676</xdr:rowOff>
    </xdr:from>
    <xdr:to>
      <xdr:col>22</xdr:col>
      <xdr:colOff>165100</xdr:colOff>
      <xdr:row>13</xdr:row>
      <xdr:rowOff>68826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243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79003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012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100470</xdr:rowOff>
    </xdr:from>
    <xdr:to>
      <xdr:col>19</xdr:col>
      <xdr:colOff>38100</xdr:colOff>
      <xdr:row>13</xdr:row>
      <xdr:rowOff>30620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205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40797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197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138775</xdr:rowOff>
    </xdr:from>
    <xdr:to>
      <xdr:col>15</xdr:col>
      <xdr:colOff>101600</xdr:colOff>
      <xdr:row>13</xdr:row>
      <xdr:rowOff>68925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243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79102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01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104997</xdr:rowOff>
    </xdr:from>
    <xdr:to>
      <xdr:col>29</xdr:col>
      <xdr:colOff>127000</xdr:colOff>
      <xdr:row>35</xdr:row>
      <xdr:rowOff>171558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15347"/>
          <a:ext cx="647700" cy="66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61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171558</xdr:rowOff>
    </xdr:from>
    <xdr:to>
      <xdr:col>26</xdr:col>
      <xdr:colOff>50800</xdr:colOff>
      <xdr:row>35</xdr:row>
      <xdr:rowOff>210668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781908"/>
          <a:ext cx="698500" cy="39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38943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9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99987</xdr:rowOff>
    </xdr:from>
    <xdr:to>
      <xdr:col>22</xdr:col>
      <xdr:colOff>114300</xdr:colOff>
      <xdr:row>35</xdr:row>
      <xdr:rowOff>210668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710337"/>
          <a:ext cx="698500" cy="110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41629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62268</xdr:rowOff>
    </xdr:from>
    <xdr:to>
      <xdr:col>18</xdr:col>
      <xdr:colOff>177800</xdr:colOff>
      <xdr:row>35</xdr:row>
      <xdr:rowOff>99987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672618"/>
          <a:ext cx="698500" cy="37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56945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1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56183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0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54197</xdr:rowOff>
    </xdr:from>
    <xdr:to>
      <xdr:col>29</xdr:col>
      <xdr:colOff>177800</xdr:colOff>
      <xdr:row>35</xdr:row>
      <xdr:rowOff>155797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64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242174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09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120758</xdr:rowOff>
    </xdr:from>
    <xdr:to>
      <xdr:col>26</xdr:col>
      <xdr:colOff>101600</xdr:colOff>
      <xdr:row>35</xdr:row>
      <xdr:rowOff>222358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31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232535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99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159868</xdr:rowOff>
    </xdr:from>
    <xdr:to>
      <xdr:col>22</xdr:col>
      <xdr:colOff>165100</xdr:colOff>
      <xdr:row>35</xdr:row>
      <xdr:rowOff>261468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70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271645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3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49187</xdr:rowOff>
    </xdr:from>
    <xdr:to>
      <xdr:col>19</xdr:col>
      <xdr:colOff>38100</xdr:colOff>
      <xdr:row>35</xdr:row>
      <xdr:rowOff>150787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59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160964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2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11468</xdr:rowOff>
    </xdr:from>
    <xdr:to>
      <xdr:col>15</xdr:col>
      <xdr:colOff>101600</xdr:colOff>
      <xdr:row>35</xdr:row>
      <xdr:rowOff>113068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621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123245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390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8,612
8,600
239.65
11,896,685
11,100,739
723,164
5,726,947
8,727,907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107947</xdr:rowOff>
    </xdr:from>
    <xdr:to>
      <xdr:col>24</xdr:col>
      <xdr:colOff>63500</xdr:colOff>
      <xdr:row>32</xdr:row>
      <xdr:rowOff>143403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594347"/>
          <a:ext cx="838200" cy="3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88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107947</xdr:rowOff>
    </xdr:from>
    <xdr:to>
      <xdr:col>19</xdr:col>
      <xdr:colOff>177800</xdr:colOff>
      <xdr:row>34</xdr:row>
      <xdr:rowOff>29904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594347"/>
          <a:ext cx="889000" cy="26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137629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8080</xdr:rowOff>
    </xdr:from>
    <xdr:to>
      <xdr:col>15</xdr:col>
      <xdr:colOff>50800</xdr:colOff>
      <xdr:row>34</xdr:row>
      <xdr:rowOff>29904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837380"/>
          <a:ext cx="889000" cy="2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64584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8080</xdr:rowOff>
    </xdr:from>
    <xdr:to>
      <xdr:col>10</xdr:col>
      <xdr:colOff>114300</xdr:colOff>
      <xdr:row>34</xdr:row>
      <xdr:rowOff>55667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37380"/>
          <a:ext cx="889000" cy="4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87208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92603</xdr:rowOff>
    </xdr:from>
    <xdr:to>
      <xdr:col>24</xdr:col>
      <xdr:colOff>114300</xdr:colOff>
      <xdr:row>33</xdr:row>
      <xdr:rowOff>22753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7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115480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3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57147</xdr:rowOff>
    </xdr:from>
    <xdr:to>
      <xdr:col>20</xdr:col>
      <xdr:colOff>38100</xdr:colOff>
      <xdr:row>32</xdr:row>
      <xdr:rowOff>158747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4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3824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31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150554</xdr:rowOff>
    </xdr:from>
    <xdr:to>
      <xdr:col>15</xdr:col>
      <xdr:colOff>101600</xdr:colOff>
      <xdr:row>34</xdr:row>
      <xdr:rowOff>80704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0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97231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58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128730</xdr:rowOff>
    </xdr:from>
    <xdr:to>
      <xdr:col>10</xdr:col>
      <xdr:colOff>165100</xdr:colOff>
      <xdr:row>34</xdr:row>
      <xdr:rowOff>58880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8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75407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561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4867</xdr:rowOff>
    </xdr:from>
    <xdr:to>
      <xdr:col>6</xdr:col>
      <xdr:colOff>38100</xdr:colOff>
      <xdr:row>34</xdr:row>
      <xdr:rowOff>106467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3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122994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60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149389</xdr:rowOff>
    </xdr:from>
    <xdr:to>
      <xdr:col>24</xdr:col>
      <xdr:colOff>63500</xdr:colOff>
      <xdr:row>57</xdr:row>
      <xdr:rowOff>161743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922039"/>
          <a:ext cx="838200" cy="1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125637</xdr:rowOff>
    </xdr:from>
    <xdr:to>
      <xdr:col>19</xdr:col>
      <xdr:colOff>177800</xdr:colOff>
      <xdr:row>57</xdr:row>
      <xdr:rowOff>149389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898287"/>
          <a:ext cx="889000" cy="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125637</xdr:rowOff>
    </xdr:from>
    <xdr:to>
      <xdr:col>15</xdr:col>
      <xdr:colOff>50800</xdr:colOff>
      <xdr:row>57</xdr:row>
      <xdr:rowOff>139902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98287"/>
          <a:ext cx="8890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6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139902</xdr:rowOff>
    </xdr:from>
    <xdr:to>
      <xdr:col>10</xdr:col>
      <xdr:colOff>114300</xdr:colOff>
      <xdr:row>57</xdr:row>
      <xdr:rowOff>150227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12552"/>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26171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24484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6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110943</xdr:rowOff>
    </xdr:from>
    <xdr:to>
      <xdr:col>24</xdr:col>
      <xdr:colOff>114300</xdr:colOff>
      <xdr:row>58</xdr:row>
      <xdr:rowOff>41093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8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59469</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32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98589</xdr:rowOff>
    </xdr:from>
    <xdr:to>
      <xdr:col>20</xdr:col>
      <xdr:colOff>38100</xdr:colOff>
      <xdr:row>58</xdr:row>
      <xdr:rowOff>28739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7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19866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963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74837</xdr:rowOff>
    </xdr:from>
    <xdr:to>
      <xdr:col>15</xdr:col>
      <xdr:colOff>101600</xdr:colOff>
      <xdr:row>58</xdr:row>
      <xdr:rowOff>4987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21514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622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89102</xdr:rowOff>
    </xdr:from>
    <xdr:to>
      <xdr:col>10</xdr:col>
      <xdr:colOff>165100</xdr:colOff>
      <xdr:row>58</xdr:row>
      <xdr:rowOff>19252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6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35779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63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99427</xdr:rowOff>
    </xdr:from>
    <xdr:to>
      <xdr:col>6</xdr:col>
      <xdr:colOff>38100</xdr:colOff>
      <xdr:row>58</xdr:row>
      <xdr:rowOff>29577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7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46104</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647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130290</xdr:rowOff>
    </xdr:from>
    <xdr:to>
      <xdr:col>24</xdr:col>
      <xdr:colOff>63500</xdr:colOff>
      <xdr:row>78</xdr:row>
      <xdr:rowOff>30905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331940"/>
          <a:ext cx="838200" cy="7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130290</xdr:rowOff>
    </xdr:from>
    <xdr:to>
      <xdr:col>19</xdr:col>
      <xdr:colOff>177800</xdr:colOff>
      <xdr:row>77</xdr:row>
      <xdr:rowOff>160446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331940"/>
          <a:ext cx="889000" cy="3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62050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4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76664</xdr:rowOff>
    </xdr:from>
    <xdr:to>
      <xdr:col>15</xdr:col>
      <xdr:colOff>50800</xdr:colOff>
      <xdr:row>77</xdr:row>
      <xdr:rowOff>160446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278314"/>
          <a:ext cx="889000" cy="8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89101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76664</xdr:rowOff>
    </xdr:from>
    <xdr:to>
      <xdr:col>10</xdr:col>
      <xdr:colOff>114300</xdr:colOff>
      <xdr:row>77</xdr:row>
      <xdr:rowOff>116726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278314"/>
          <a:ext cx="889000" cy="4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71271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77633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45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151555</xdr:rowOff>
    </xdr:from>
    <xdr:to>
      <xdr:col>24</xdr:col>
      <xdr:colOff>114300</xdr:colOff>
      <xdr:row>78</xdr:row>
      <xdr:rowOff>81705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129982</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3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79490</xdr:rowOff>
    </xdr:from>
    <xdr:to>
      <xdr:col>20</xdr:col>
      <xdr:colOff>38100</xdr:colOff>
      <xdr:row>78</xdr:row>
      <xdr:rowOff>9640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2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26167</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05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109646</xdr:rowOff>
    </xdr:from>
    <xdr:to>
      <xdr:col>15</xdr:col>
      <xdr:colOff>101600</xdr:colOff>
      <xdr:row>78</xdr:row>
      <xdr:rowOff>39796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1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56323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08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25864</xdr:rowOff>
    </xdr:from>
    <xdr:to>
      <xdr:col>10</xdr:col>
      <xdr:colOff>165100</xdr:colOff>
      <xdr:row>77</xdr:row>
      <xdr:rowOff>127464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2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143991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00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65926</xdr:rowOff>
    </xdr:from>
    <xdr:to>
      <xdr:col>6</xdr:col>
      <xdr:colOff>38100</xdr:colOff>
      <xdr:row>77</xdr:row>
      <xdr:rowOff>167526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26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12603</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04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29787</xdr:rowOff>
    </xdr:from>
    <xdr:to>
      <xdr:col>24</xdr:col>
      <xdr:colOff>63500</xdr:colOff>
      <xdr:row>96</xdr:row>
      <xdr:rowOff>89060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146087"/>
          <a:ext cx="838200" cy="40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10351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9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89060</xdr:rowOff>
    </xdr:from>
    <xdr:to>
      <xdr:col>19</xdr:col>
      <xdr:colOff>177800</xdr:colOff>
      <xdr:row>96</xdr:row>
      <xdr:rowOff>117047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548260"/>
          <a:ext cx="889000" cy="2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46166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112998</xdr:rowOff>
    </xdr:from>
    <xdr:to>
      <xdr:col>15</xdr:col>
      <xdr:colOff>50800</xdr:colOff>
      <xdr:row>96</xdr:row>
      <xdr:rowOff>117047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572198"/>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45338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67779</xdr:rowOff>
    </xdr:from>
    <xdr:to>
      <xdr:col>10</xdr:col>
      <xdr:colOff>114300</xdr:colOff>
      <xdr:row>96</xdr:row>
      <xdr:rowOff>112998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526979"/>
          <a:ext cx="889000" cy="4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56267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71790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7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150437</xdr:rowOff>
    </xdr:from>
    <xdr:to>
      <xdr:col>24</xdr:col>
      <xdr:colOff>114300</xdr:colOff>
      <xdr:row>94</xdr:row>
      <xdr:rowOff>80587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09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1864</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946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38260</xdr:rowOff>
    </xdr:from>
    <xdr:to>
      <xdr:col>20</xdr:col>
      <xdr:colOff>38100</xdr:colOff>
      <xdr:row>96</xdr:row>
      <xdr:rowOff>139860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9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156387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27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66247</xdr:rowOff>
    </xdr:from>
    <xdr:to>
      <xdr:col>15</xdr:col>
      <xdr:colOff>101600</xdr:colOff>
      <xdr:row>96</xdr:row>
      <xdr:rowOff>167847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2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12924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30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62198</xdr:rowOff>
    </xdr:from>
    <xdr:to>
      <xdr:col>10</xdr:col>
      <xdr:colOff>165100</xdr:colOff>
      <xdr:row>96</xdr:row>
      <xdr:rowOff>163798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2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8875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2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16979</xdr:rowOff>
    </xdr:from>
    <xdr:to>
      <xdr:col>6</xdr:col>
      <xdr:colOff>38100</xdr:colOff>
      <xdr:row>96</xdr:row>
      <xdr:rowOff>118579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47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135106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2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26463</xdr:rowOff>
    </xdr:from>
    <xdr:to>
      <xdr:col>55</xdr:col>
      <xdr:colOff>0</xdr:colOff>
      <xdr:row>36</xdr:row>
      <xdr:rowOff>59046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855763"/>
          <a:ext cx="838200" cy="37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26463</xdr:rowOff>
    </xdr:from>
    <xdr:to>
      <xdr:col>50</xdr:col>
      <xdr:colOff>114300</xdr:colOff>
      <xdr:row>36</xdr:row>
      <xdr:rowOff>147259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855763"/>
          <a:ext cx="889000" cy="46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136301</xdr:rowOff>
    </xdr:from>
    <xdr:to>
      <xdr:col>45</xdr:col>
      <xdr:colOff>177800</xdr:colOff>
      <xdr:row>36</xdr:row>
      <xdr:rowOff>147259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308501"/>
          <a:ext cx="889000" cy="1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136301</xdr:rowOff>
    </xdr:from>
    <xdr:to>
      <xdr:col>41</xdr:col>
      <xdr:colOff>50800</xdr:colOff>
      <xdr:row>37</xdr:row>
      <xdr:rowOff>32868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08501"/>
          <a:ext cx="889000" cy="6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8246</xdr:rowOff>
    </xdr:from>
    <xdr:to>
      <xdr:col>55</xdr:col>
      <xdr:colOff>50800</xdr:colOff>
      <xdr:row>36</xdr:row>
      <xdr:rowOff>109846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18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158123</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5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147113</xdr:rowOff>
    </xdr:from>
    <xdr:to>
      <xdr:col>50</xdr:col>
      <xdr:colOff>165100</xdr:colOff>
      <xdr:row>34</xdr:row>
      <xdr:rowOff>77263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80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68390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89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96459</xdr:rowOff>
    </xdr:from>
    <xdr:to>
      <xdr:col>46</xdr:col>
      <xdr:colOff>38100</xdr:colOff>
      <xdr:row>37</xdr:row>
      <xdr:rowOff>26609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26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17736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36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85501</xdr:rowOff>
    </xdr:from>
    <xdr:to>
      <xdr:col>41</xdr:col>
      <xdr:colOff>101600</xdr:colOff>
      <xdr:row>37</xdr:row>
      <xdr:rowOff>15651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5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6778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35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153518</xdr:rowOff>
    </xdr:from>
    <xdr:to>
      <xdr:col>36</xdr:col>
      <xdr:colOff>165100</xdr:colOff>
      <xdr:row>37</xdr:row>
      <xdr:rowOff>83668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2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74795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154572</xdr:rowOff>
    </xdr:from>
    <xdr:to>
      <xdr:col>55</xdr:col>
      <xdr:colOff>0</xdr:colOff>
      <xdr:row>54</xdr:row>
      <xdr:rowOff>109534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069972"/>
          <a:ext cx="838200" cy="29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88875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90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47499</xdr:rowOff>
    </xdr:from>
    <xdr:to>
      <xdr:col>50</xdr:col>
      <xdr:colOff>114300</xdr:colOff>
      <xdr:row>54</xdr:row>
      <xdr:rowOff>109534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305799"/>
          <a:ext cx="889000" cy="6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74214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84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7265</xdr:rowOff>
    </xdr:from>
    <xdr:to>
      <xdr:col>45</xdr:col>
      <xdr:colOff>177800</xdr:colOff>
      <xdr:row>54</xdr:row>
      <xdr:rowOff>47499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265565"/>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9723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8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7265</xdr:rowOff>
    </xdr:from>
    <xdr:to>
      <xdr:col>41</xdr:col>
      <xdr:colOff>50800</xdr:colOff>
      <xdr:row>54</xdr:row>
      <xdr:rowOff>158380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265565"/>
          <a:ext cx="889000" cy="1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87088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85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104353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8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103772</xdr:rowOff>
    </xdr:from>
    <xdr:to>
      <xdr:col>55</xdr:col>
      <xdr:colOff>50800</xdr:colOff>
      <xdr:row>53</xdr:row>
      <xdr:rowOff>33922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01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126649</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887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58734</xdr:rowOff>
    </xdr:from>
    <xdr:to>
      <xdr:col>50</xdr:col>
      <xdr:colOff>165100</xdr:colOff>
      <xdr:row>54</xdr:row>
      <xdr:rowOff>160334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31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5411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09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168149</xdr:rowOff>
    </xdr:from>
    <xdr:to>
      <xdr:col>46</xdr:col>
      <xdr:colOff>38100</xdr:colOff>
      <xdr:row>54</xdr:row>
      <xdr:rowOff>98299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25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114826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030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127915</xdr:rowOff>
    </xdr:from>
    <xdr:to>
      <xdr:col>41</xdr:col>
      <xdr:colOff>101600</xdr:colOff>
      <xdr:row>54</xdr:row>
      <xdr:rowOff>58065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21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74592</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898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107580</xdr:rowOff>
    </xdr:from>
    <xdr:to>
      <xdr:col>36</xdr:col>
      <xdr:colOff>165100</xdr:colOff>
      <xdr:row>55</xdr:row>
      <xdr:rowOff>37730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36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54257</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141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97040</xdr:rowOff>
    </xdr:from>
    <xdr:to>
      <xdr:col>55</xdr:col>
      <xdr:colOff>0</xdr:colOff>
      <xdr:row>77</xdr:row>
      <xdr:rowOff>91915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2955790"/>
          <a:ext cx="838200" cy="33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155739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5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97040</xdr:rowOff>
    </xdr:from>
    <xdr:to>
      <xdr:col>50</xdr:col>
      <xdr:colOff>114300</xdr:colOff>
      <xdr:row>75</xdr:row>
      <xdr:rowOff>107848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2955790"/>
          <a:ext cx="889000" cy="1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109035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48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74050</xdr:rowOff>
    </xdr:from>
    <xdr:to>
      <xdr:col>45</xdr:col>
      <xdr:colOff>177800</xdr:colOff>
      <xdr:row>75</xdr:row>
      <xdr:rowOff>107848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2932800"/>
          <a:ext cx="889000" cy="3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64302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3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74050</xdr:rowOff>
    </xdr:from>
    <xdr:to>
      <xdr:col>41</xdr:col>
      <xdr:colOff>50800</xdr:colOff>
      <xdr:row>76</xdr:row>
      <xdr:rowOff>167501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2932800"/>
          <a:ext cx="889000" cy="26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102223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47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97521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47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41115</xdr:rowOff>
    </xdr:from>
    <xdr:to>
      <xdr:col>55</xdr:col>
      <xdr:colOff>50800</xdr:colOff>
      <xdr:row>77</xdr:row>
      <xdr:rowOff>142715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24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63992</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09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46240</xdr:rowOff>
    </xdr:from>
    <xdr:to>
      <xdr:col>50</xdr:col>
      <xdr:colOff>165100</xdr:colOff>
      <xdr:row>75</xdr:row>
      <xdr:rowOff>147839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29049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164367</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39795" y="1268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57048</xdr:rowOff>
    </xdr:from>
    <xdr:to>
      <xdr:col>46</xdr:col>
      <xdr:colOff>38100</xdr:colOff>
      <xdr:row>75</xdr:row>
      <xdr:rowOff>158648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291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3725</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50795" y="12691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23250</xdr:rowOff>
    </xdr:from>
    <xdr:to>
      <xdr:col>41</xdr:col>
      <xdr:colOff>101600</xdr:colOff>
      <xdr:row>75</xdr:row>
      <xdr:rowOff>124850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288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141377</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61795" y="126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116701</xdr:rowOff>
    </xdr:from>
    <xdr:to>
      <xdr:col>36</xdr:col>
      <xdr:colOff>165100</xdr:colOff>
      <xdr:row>77</xdr:row>
      <xdr:rowOff>46851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14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63378</xdr:rowOff>
    </xdr:from>
    <xdr:ext cx="599010"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672795" y="1292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136006</xdr:rowOff>
    </xdr:from>
    <xdr:to>
      <xdr:col>55</xdr:col>
      <xdr:colOff>0</xdr:colOff>
      <xdr:row>96</xdr:row>
      <xdr:rowOff>100102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5737956"/>
          <a:ext cx="838200" cy="82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49413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50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33968</xdr:rowOff>
    </xdr:from>
    <xdr:to>
      <xdr:col>50</xdr:col>
      <xdr:colOff>114300</xdr:colOff>
      <xdr:row>96</xdr:row>
      <xdr:rowOff>100102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493168"/>
          <a:ext cx="889000" cy="6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20711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65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33968</xdr:rowOff>
    </xdr:from>
    <xdr:to>
      <xdr:col>45</xdr:col>
      <xdr:colOff>177800</xdr:colOff>
      <xdr:row>96</xdr:row>
      <xdr:rowOff>90235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493168"/>
          <a:ext cx="889000" cy="5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166842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62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61399</xdr:rowOff>
    </xdr:from>
    <xdr:to>
      <xdr:col>41</xdr:col>
      <xdr:colOff>50800</xdr:colOff>
      <xdr:row>96</xdr:row>
      <xdr:rowOff>90235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349149"/>
          <a:ext cx="889000" cy="20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50274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83974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85206</xdr:rowOff>
    </xdr:from>
    <xdr:to>
      <xdr:col>55</xdr:col>
      <xdr:colOff>50800</xdr:colOff>
      <xdr:row>92</xdr:row>
      <xdr:rowOff>15356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568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108083</xdr:rowOff>
    </xdr:from>
    <xdr:ext cx="599010"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553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49302</xdr:rowOff>
    </xdr:from>
    <xdr:to>
      <xdr:col>50</xdr:col>
      <xdr:colOff>165100</xdr:colOff>
      <xdr:row>96</xdr:row>
      <xdr:rowOff>150902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50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167429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28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154618</xdr:rowOff>
    </xdr:from>
    <xdr:to>
      <xdr:col>46</xdr:col>
      <xdr:colOff>38100</xdr:colOff>
      <xdr:row>96</xdr:row>
      <xdr:rowOff>84768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44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101295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21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39435</xdr:rowOff>
    </xdr:from>
    <xdr:to>
      <xdr:col>41</xdr:col>
      <xdr:colOff>101600</xdr:colOff>
      <xdr:row>96</xdr:row>
      <xdr:rowOff>141035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49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157562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2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10599</xdr:rowOff>
    </xdr:from>
    <xdr:to>
      <xdr:col>36</xdr:col>
      <xdr:colOff>165100</xdr:colOff>
      <xdr:row>95</xdr:row>
      <xdr:rowOff>112199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29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128726</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672795" y="1607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29606</xdr:rowOff>
    </xdr:from>
    <xdr:to>
      <xdr:col>85</xdr:col>
      <xdr:colOff>127000</xdr:colOff>
      <xdr:row>38</xdr:row>
      <xdr:rowOff>83487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544706"/>
          <a:ext cx="838200" cy="5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21209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36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22707</xdr:rowOff>
    </xdr:from>
    <xdr:to>
      <xdr:col>81</xdr:col>
      <xdr:colOff>50800</xdr:colOff>
      <xdr:row>38</xdr:row>
      <xdr:rowOff>29606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537807"/>
          <a:ext cx="889000" cy="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121455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63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22707</xdr:rowOff>
    </xdr:from>
    <xdr:to>
      <xdr:col>76</xdr:col>
      <xdr:colOff>114300</xdr:colOff>
      <xdr:row>38</xdr:row>
      <xdr:rowOff>31156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537807"/>
          <a:ext cx="889000" cy="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123741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6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31156</xdr:rowOff>
    </xdr:from>
    <xdr:to>
      <xdr:col>71</xdr:col>
      <xdr:colOff>177800</xdr:colOff>
      <xdr:row>38</xdr:row>
      <xdr:rowOff>55671</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546256"/>
          <a:ext cx="889000" cy="2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123915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63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131925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64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32687</xdr:rowOff>
    </xdr:from>
    <xdr:to>
      <xdr:col>85</xdr:col>
      <xdr:colOff>177800</xdr:colOff>
      <xdr:row>38</xdr:row>
      <xdr:rowOff>134287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4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163514</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3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150256</xdr:rowOff>
    </xdr:from>
    <xdr:to>
      <xdr:col>81</xdr:col>
      <xdr:colOff>101600</xdr:colOff>
      <xdr:row>38</xdr:row>
      <xdr:rowOff>80406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49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96933</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14111" y="626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143357</xdr:rowOff>
    </xdr:from>
    <xdr:to>
      <xdr:col>76</xdr:col>
      <xdr:colOff>165100</xdr:colOff>
      <xdr:row>38</xdr:row>
      <xdr:rowOff>73507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48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90034</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25111" y="626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151806</xdr:rowOff>
    </xdr:from>
    <xdr:to>
      <xdr:col>72</xdr:col>
      <xdr:colOff>38100</xdr:colOff>
      <xdr:row>38</xdr:row>
      <xdr:rowOff>81956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49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98483</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36111" y="627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4871</xdr:rowOff>
    </xdr:from>
    <xdr:to>
      <xdr:col>67</xdr:col>
      <xdr:colOff>101600</xdr:colOff>
      <xdr:row>38</xdr:row>
      <xdr:rowOff>106471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1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122998</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47111" y="629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52448</xdr:rowOff>
    </xdr:from>
    <xdr:to>
      <xdr:col>85</xdr:col>
      <xdr:colOff>127000</xdr:colOff>
      <xdr:row>74</xdr:row>
      <xdr:rowOff>91026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2739748"/>
          <a:ext cx="838200" cy="3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26498</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5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85527</xdr:rowOff>
    </xdr:from>
    <xdr:to>
      <xdr:col>81</xdr:col>
      <xdr:colOff>50800</xdr:colOff>
      <xdr:row>74</xdr:row>
      <xdr:rowOff>91026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2772827"/>
          <a:ext cx="889000" cy="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2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66365</xdr:rowOff>
    </xdr:from>
    <xdr:to>
      <xdr:col>76</xdr:col>
      <xdr:colOff>114300</xdr:colOff>
      <xdr:row>74</xdr:row>
      <xdr:rowOff>85527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2753665"/>
          <a:ext cx="889000" cy="1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25654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66365</xdr:rowOff>
    </xdr:from>
    <xdr:to>
      <xdr:col>71</xdr:col>
      <xdr:colOff>177800</xdr:colOff>
      <xdr:row>74</xdr:row>
      <xdr:rowOff>75829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2753665"/>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10149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9358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1648</xdr:rowOff>
    </xdr:from>
    <xdr:to>
      <xdr:col>85</xdr:col>
      <xdr:colOff>177800</xdr:colOff>
      <xdr:row>74</xdr:row>
      <xdr:rowOff>103248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68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24525</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540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40226</xdr:rowOff>
    </xdr:from>
    <xdr:to>
      <xdr:col>81</xdr:col>
      <xdr:colOff>101600</xdr:colOff>
      <xdr:row>74</xdr:row>
      <xdr:rowOff>141826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72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158353</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50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34727</xdr:rowOff>
    </xdr:from>
    <xdr:to>
      <xdr:col>76</xdr:col>
      <xdr:colOff>165100</xdr:colOff>
      <xdr:row>74</xdr:row>
      <xdr:rowOff>136327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7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152854</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497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15565</xdr:rowOff>
    </xdr:from>
    <xdr:to>
      <xdr:col>72</xdr:col>
      <xdr:colOff>38100</xdr:colOff>
      <xdr:row>74</xdr:row>
      <xdr:rowOff>117165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70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133692</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47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25029</xdr:rowOff>
    </xdr:from>
    <xdr:to>
      <xdr:col>67</xdr:col>
      <xdr:colOff>101600</xdr:colOff>
      <xdr:row>74</xdr:row>
      <xdr:rowOff>126629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71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143156</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487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93390</xdr:rowOff>
    </xdr:from>
    <xdr:to>
      <xdr:col>85</xdr:col>
      <xdr:colOff>127000</xdr:colOff>
      <xdr:row>98</xdr:row>
      <xdr:rowOff>62971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724040"/>
          <a:ext cx="838200" cy="14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108400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39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62971</xdr:rowOff>
    </xdr:from>
    <xdr:to>
      <xdr:col>81</xdr:col>
      <xdr:colOff>50800</xdr:colOff>
      <xdr:row>98</xdr:row>
      <xdr:rowOff>77739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865071"/>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143578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9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77739</xdr:rowOff>
    </xdr:from>
    <xdr:to>
      <xdr:col>76</xdr:col>
      <xdr:colOff>114300</xdr:colOff>
      <xdr:row>98</xdr:row>
      <xdr:rowOff>85930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879839"/>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151750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95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85930</xdr:rowOff>
    </xdr:from>
    <xdr:to>
      <xdr:col>71</xdr:col>
      <xdr:colOff>177800</xdr:colOff>
      <xdr:row>98</xdr:row>
      <xdr:rowOff>109508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888030"/>
          <a:ext cx="889000" cy="2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152382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9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42590</xdr:rowOff>
    </xdr:from>
    <xdr:to>
      <xdr:col>85</xdr:col>
      <xdr:colOff>177800</xdr:colOff>
      <xdr:row>97</xdr:row>
      <xdr:rowOff>144190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6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65467</xdr:rowOff>
    </xdr:from>
    <xdr:ext cx="599010"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524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12171</xdr:rowOff>
    </xdr:from>
    <xdr:to>
      <xdr:col>81</xdr:col>
      <xdr:colOff>101600</xdr:colOff>
      <xdr:row>98</xdr:row>
      <xdr:rowOff>113771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81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130298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58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26939</xdr:rowOff>
    </xdr:from>
    <xdr:to>
      <xdr:col>76</xdr:col>
      <xdr:colOff>165100</xdr:colOff>
      <xdr:row>98</xdr:row>
      <xdr:rowOff>128539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82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145066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60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35130</xdr:rowOff>
    </xdr:from>
    <xdr:to>
      <xdr:col>72</xdr:col>
      <xdr:colOff>38100</xdr:colOff>
      <xdr:row>98</xdr:row>
      <xdr:rowOff>136730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83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153257</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61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58708</xdr:rowOff>
    </xdr:from>
    <xdr:to>
      <xdr:col>67</xdr:col>
      <xdr:colOff>101600</xdr:colOff>
      <xdr:row>98</xdr:row>
      <xdr:rowOff>160308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86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151435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95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24181</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10731"/>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24181</xdr:rowOff>
    </xdr:from>
    <xdr:to>
      <xdr:col>102</xdr:col>
      <xdr:colOff>114300</xdr:colOff>
      <xdr:row>39</xdr:row>
      <xdr:rowOff>44031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710731"/>
          <a:ext cx="8890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144831</xdr:rowOff>
    </xdr:from>
    <xdr:to>
      <xdr:col>102</xdr:col>
      <xdr:colOff>165100</xdr:colOff>
      <xdr:row>39</xdr:row>
      <xdr:rowOff>74981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5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66108</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752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164681</xdr:rowOff>
    </xdr:from>
    <xdr:to>
      <xdr:col>98</xdr:col>
      <xdr:colOff>38100</xdr:colOff>
      <xdr:row>39</xdr:row>
      <xdr:rowOff>94831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85958</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99333" y="6772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41643</xdr:rowOff>
    </xdr:from>
    <xdr:to>
      <xdr:col>116</xdr:col>
      <xdr:colOff>63500</xdr:colOff>
      <xdr:row>59</xdr:row>
      <xdr:rowOff>41719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57193"/>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41719</xdr:rowOff>
    </xdr:from>
    <xdr:to>
      <xdr:col>111</xdr:col>
      <xdr:colOff>177800</xdr:colOff>
      <xdr:row>59</xdr:row>
      <xdr:rowOff>41745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57269"/>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41719</xdr:rowOff>
    </xdr:from>
    <xdr:to>
      <xdr:col>107</xdr:col>
      <xdr:colOff>50800</xdr:colOff>
      <xdr:row>59</xdr:row>
      <xdr:rowOff>41745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57269"/>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40259</xdr:rowOff>
    </xdr:from>
    <xdr:to>
      <xdr:col>102</xdr:col>
      <xdr:colOff>114300</xdr:colOff>
      <xdr:row>59</xdr:row>
      <xdr:rowOff>41719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55809"/>
          <a:ext cx="889000" cy="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162293</xdr:rowOff>
    </xdr:from>
    <xdr:to>
      <xdr:col>116</xdr:col>
      <xdr:colOff>114300</xdr:colOff>
      <xdr:row>59</xdr:row>
      <xdr:rowOff>92443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162369</xdr:rowOff>
    </xdr:from>
    <xdr:to>
      <xdr:col>112</xdr:col>
      <xdr:colOff>38100</xdr:colOff>
      <xdr:row>59</xdr:row>
      <xdr:rowOff>92519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83646</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19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162395</xdr:rowOff>
    </xdr:from>
    <xdr:to>
      <xdr:col>107</xdr:col>
      <xdr:colOff>101600</xdr:colOff>
      <xdr:row>59</xdr:row>
      <xdr:rowOff>92545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83672</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9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162369</xdr:rowOff>
    </xdr:from>
    <xdr:to>
      <xdr:col>102</xdr:col>
      <xdr:colOff>165100</xdr:colOff>
      <xdr:row>59</xdr:row>
      <xdr:rowOff>92519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83646</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19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82186</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9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43093</xdr:rowOff>
    </xdr:from>
    <xdr:to>
      <xdr:col>116</xdr:col>
      <xdr:colOff>63500</xdr:colOff>
      <xdr:row>74</xdr:row>
      <xdr:rowOff>49312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730393"/>
          <a:ext cx="838200" cy="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106935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9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49312</xdr:rowOff>
    </xdr:from>
    <xdr:to>
      <xdr:col>111</xdr:col>
      <xdr:colOff>177800</xdr:colOff>
      <xdr:row>74</xdr:row>
      <xdr:rowOff>114067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736612"/>
          <a:ext cx="889000" cy="6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3867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86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86101</xdr:rowOff>
    </xdr:from>
    <xdr:to>
      <xdr:col>107</xdr:col>
      <xdr:colOff>50800</xdr:colOff>
      <xdr:row>74</xdr:row>
      <xdr:rowOff>114067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773401"/>
          <a:ext cx="8890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17597</xdr:rowOff>
    </xdr:from>
    <xdr:to>
      <xdr:col>102</xdr:col>
      <xdr:colOff>114300</xdr:colOff>
      <xdr:row>74</xdr:row>
      <xdr:rowOff>86101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704897"/>
          <a:ext cx="889000" cy="6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88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33281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89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163743</xdr:rowOff>
    </xdr:from>
    <xdr:to>
      <xdr:col>116</xdr:col>
      <xdr:colOff>114300</xdr:colOff>
      <xdr:row>74</xdr:row>
      <xdr:rowOff>93893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67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15170</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53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169962</xdr:rowOff>
    </xdr:from>
    <xdr:to>
      <xdr:col>112</xdr:col>
      <xdr:colOff>38100</xdr:colOff>
      <xdr:row>74</xdr:row>
      <xdr:rowOff>100112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68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116639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46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63267</xdr:rowOff>
    </xdr:from>
    <xdr:to>
      <xdr:col>107</xdr:col>
      <xdr:colOff>101600</xdr:colOff>
      <xdr:row>74</xdr:row>
      <xdr:rowOff>164867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75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155994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8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35301</xdr:rowOff>
    </xdr:from>
    <xdr:to>
      <xdr:col>102</xdr:col>
      <xdr:colOff>165100</xdr:colOff>
      <xdr:row>74</xdr:row>
      <xdr:rowOff>136901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72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153428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49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138247</xdr:rowOff>
    </xdr:from>
    <xdr:to>
      <xdr:col>98</xdr:col>
      <xdr:colOff>38100</xdr:colOff>
      <xdr:row>74</xdr:row>
      <xdr:rowOff>68397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65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84924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42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人当たりの人件費は</a:t>
          </a:r>
          <a:r>
            <a:rPr kumimoji="1" lang="en-US" altLang="ja-JP" sz="1300">
              <a:latin typeface="ＭＳ Ｐゴシック" panose="020B0600070205080204" pitchFamily="50" charset="-128"/>
              <a:ea typeface="ＭＳ Ｐゴシック" panose="020B0600070205080204" pitchFamily="50" charset="-128"/>
            </a:rPr>
            <a:t>194,514</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円となっており、類似団体平均を上回っている。本町は離島や広域な行政区域を抱えており、職員数が類似団体に比べ多くなっていることなどから人件費が多額になっている。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人当たりの普通建設事業費（うち更新整備）が</a:t>
          </a:r>
          <a:r>
            <a:rPr kumimoji="1" lang="en-US" altLang="ja-JP" sz="1300">
              <a:latin typeface="ＭＳ Ｐゴシック" panose="020B0600070205080204" pitchFamily="50" charset="-128"/>
              <a:ea typeface="ＭＳ Ｐゴシック" panose="020B0600070205080204" pitchFamily="50" charset="-128"/>
            </a:rPr>
            <a:t>263,308</a:t>
          </a:r>
          <a:r>
            <a:rPr kumimoji="1" lang="ja-JP" altLang="en-US" sz="1300">
              <a:latin typeface="ＭＳ Ｐゴシック" panose="020B0600070205080204" pitchFamily="50" charset="-128"/>
              <a:ea typeface="ＭＳ Ｐゴシック" panose="020B0600070205080204" pitchFamily="50" charset="-128"/>
            </a:rPr>
            <a:t>円と前年度から増となった要因は、大型事業のし尿処理施設建設事業が最終年度を迎えたことや、給食センター建替事業が開始したため増となっている。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169,084</a:t>
          </a:r>
          <a:r>
            <a:rPr kumimoji="1" lang="ja-JP" altLang="en-US" sz="1300">
              <a:latin typeface="ＭＳ Ｐゴシック" panose="020B0600070205080204" pitchFamily="50" charset="-128"/>
              <a:ea typeface="ＭＳ Ｐゴシック" panose="020B0600070205080204" pitchFamily="50" charset="-128"/>
            </a:rPr>
            <a:t>円となっており、引き続き、類似団体と比較して高い状況である。事業の繰越により起債発行が偏ったことや、人口の減少により増となっている。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115,097</a:t>
          </a:r>
          <a:r>
            <a:rPr kumimoji="1" lang="ja-JP" altLang="en-US" sz="1300">
              <a:latin typeface="ＭＳ Ｐゴシック" panose="020B0600070205080204" pitchFamily="50" charset="-128"/>
              <a:ea typeface="ＭＳ Ｐゴシック" panose="020B0600070205080204" pitchFamily="50" charset="-128"/>
            </a:rPr>
            <a:t>円となており、前年度から増加し、類似団体平均を上回っている。子育て世帯や住民非課税世帯への臨時特別給付金が支給されたため増となっている。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8,612
8,600
239.65
11,896,685
11,100,739
723,164
5,726,947
8,727,907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127698</xdr:rowOff>
    </xdr:from>
    <xdr:to>
      <xdr:col>24</xdr:col>
      <xdr:colOff>63500</xdr:colOff>
      <xdr:row>35</xdr:row>
      <xdr:rowOff>139128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2844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59961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9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58928</xdr:rowOff>
    </xdr:from>
    <xdr:to>
      <xdr:col>19</xdr:col>
      <xdr:colOff>177800</xdr:colOff>
      <xdr:row>35</xdr:row>
      <xdr:rowOff>139128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59678"/>
          <a:ext cx="889000" cy="8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167022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58928</xdr:rowOff>
    </xdr:from>
    <xdr:to>
      <xdr:col>15</xdr:col>
      <xdr:colOff>50800</xdr:colOff>
      <xdr:row>35</xdr:row>
      <xdr:rowOff>73597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59678"/>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105681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73597</xdr:rowOff>
    </xdr:from>
    <xdr:to>
      <xdr:col>10</xdr:col>
      <xdr:colOff>114300</xdr:colOff>
      <xdr:row>35</xdr:row>
      <xdr:rowOff>110934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74347"/>
          <a:ext cx="889000" cy="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103205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133875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76898</xdr:rowOff>
    </xdr:from>
    <xdr:to>
      <xdr:col>24</xdr:col>
      <xdr:colOff>114300</xdr:colOff>
      <xdr:row>36</xdr:row>
      <xdr:rowOff>7048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7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55325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56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88328</xdr:rowOff>
    </xdr:from>
    <xdr:to>
      <xdr:col>20</xdr:col>
      <xdr:colOff>38100</xdr:colOff>
      <xdr:row>36</xdr:row>
      <xdr:rowOff>18478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9605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8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8128</xdr:rowOff>
    </xdr:from>
    <xdr:to>
      <xdr:col>15</xdr:col>
      <xdr:colOff>101600</xdr:colOff>
      <xdr:row>35</xdr:row>
      <xdr:rowOff>109728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0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100855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0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22797</xdr:rowOff>
    </xdr:from>
    <xdr:to>
      <xdr:col>10</xdr:col>
      <xdr:colOff>165100</xdr:colOff>
      <xdr:row>35</xdr:row>
      <xdr:rowOff>124397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2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115524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1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60134</xdr:rowOff>
    </xdr:from>
    <xdr:to>
      <xdr:col>6</xdr:col>
      <xdr:colOff>38100</xdr:colOff>
      <xdr:row>35</xdr:row>
      <xdr:rowOff>161734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6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152861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5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140420</xdr:rowOff>
    </xdr:from>
    <xdr:to>
      <xdr:col>24</xdr:col>
      <xdr:colOff>63500</xdr:colOff>
      <xdr:row>56</xdr:row>
      <xdr:rowOff>170307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570170"/>
          <a:ext cx="838200" cy="20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6126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78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140420</xdr:rowOff>
    </xdr:from>
    <xdr:to>
      <xdr:col>19</xdr:col>
      <xdr:colOff>177800</xdr:colOff>
      <xdr:row>57</xdr:row>
      <xdr:rowOff>150211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570170"/>
          <a:ext cx="889000" cy="35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8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143751</xdr:rowOff>
    </xdr:from>
    <xdr:to>
      <xdr:col>15</xdr:col>
      <xdr:colOff>50800</xdr:colOff>
      <xdr:row>57</xdr:row>
      <xdr:rowOff>150211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16401"/>
          <a:ext cx="889000" cy="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38773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143751</xdr:rowOff>
    </xdr:from>
    <xdr:to>
      <xdr:col>10</xdr:col>
      <xdr:colOff>114300</xdr:colOff>
      <xdr:row>57</xdr:row>
      <xdr:rowOff>149763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16401"/>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43835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26083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119507</xdr:rowOff>
    </xdr:from>
    <xdr:to>
      <xdr:col>24</xdr:col>
      <xdr:colOff>114300</xdr:colOff>
      <xdr:row>57</xdr:row>
      <xdr:rowOff>49657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2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142384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7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89620</xdr:rowOff>
    </xdr:from>
    <xdr:to>
      <xdr:col>20</xdr:col>
      <xdr:colOff>38100</xdr:colOff>
      <xdr:row>56</xdr:row>
      <xdr:rowOff>19770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1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36297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29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99411</xdr:rowOff>
    </xdr:from>
    <xdr:to>
      <xdr:col>15</xdr:col>
      <xdr:colOff>101600</xdr:colOff>
      <xdr:row>58</xdr:row>
      <xdr:rowOff>29561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7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46088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47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92951</xdr:rowOff>
    </xdr:from>
    <xdr:to>
      <xdr:col>10</xdr:col>
      <xdr:colOff>165100</xdr:colOff>
      <xdr:row>58</xdr:row>
      <xdr:rowOff>23101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39628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40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98963</xdr:rowOff>
    </xdr:from>
    <xdr:to>
      <xdr:col>6</xdr:col>
      <xdr:colOff>38100</xdr:colOff>
      <xdr:row>58</xdr:row>
      <xdr:rowOff>29113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7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45640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4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57841</xdr:rowOff>
    </xdr:from>
    <xdr:to>
      <xdr:col>24</xdr:col>
      <xdr:colOff>63500</xdr:colOff>
      <xdr:row>76</xdr:row>
      <xdr:rowOff>124978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916591"/>
          <a:ext cx="838200" cy="23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38478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97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124978</xdr:rowOff>
    </xdr:from>
    <xdr:to>
      <xdr:col>19</xdr:col>
      <xdr:colOff>177800</xdr:colOff>
      <xdr:row>76</xdr:row>
      <xdr:rowOff>164421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155178"/>
          <a:ext cx="889000" cy="3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137663</xdr:rowOff>
    </xdr:from>
    <xdr:to>
      <xdr:col>15</xdr:col>
      <xdr:colOff>50800</xdr:colOff>
      <xdr:row>76</xdr:row>
      <xdr:rowOff>164421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3167863"/>
          <a:ext cx="889000" cy="2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49770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137663</xdr:rowOff>
    </xdr:from>
    <xdr:to>
      <xdr:col>10</xdr:col>
      <xdr:colOff>114300</xdr:colOff>
      <xdr:row>76</xdr:row>
      <xdr:rowOff>148348</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167863"/>
          <a:ext cx="889000" cy="1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62070</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2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7041</xdr:rowOff>
    </xdr:from>
    <xdr:to>
      <xdr:col>24</xdr:col>
      <xdr:colOff>114300</xdr:colOff>
      <xdr:row>75</xdr:row>
      <xdr:rowOff>108641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86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29918</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71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74178</xdr:rowOff>
    </xdr:from>
    <xdr:to>
      <xdr:col>20</xdr:col>
      <xdr:colOff>38100</xdr:colOff>
      <xdr:row>77</xdr:row>
      <xdr:rowOff>4328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10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20855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87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113621</xdr:rowOff>
    </xdr:from>
    <xdr:to>
      <xdr:col>15</xdr:col>
      <xdr:colOff>101600</xdr:colOff>
      <xdr:row>77</xdr:row>
      <xdr:rowOff>43771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14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34898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23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86863</xdr:rowOff>
    </xdr:from>
    <xdr:to>
      <xdr:col>10</xdr:col>
      <xdr:colOff>165100</xdr:colOff>
      <xdr:row>77</xdr:row>
      <xdr:rowOff>17013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1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33539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89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97548</xdr:rowOff>
    </xdr:from>
    <xdr:to>
      <xdr:col>6</xdr:col>
      <xdr:colOff>38100</xdr:colOff>
      <xdr:row>77</xdr:row>
      <xdr:rowOff>27698</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12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44225</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90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27467</xdr:rowOff>
    </xdr:from>
    <xdr:to>
      <xdr:col>24</xdr:col>
      <xdr:colOff>63500</xdr:colOff>
      <xdr:row>96</xdr:row>
      <xdr:rowOff>90509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5972317"/>
          <a:ext cx="838200" cy="57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14859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7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35627</xdr:rowOff>
    </xdr:from>
    <xdr:to>
      <xdr:col>19</xdr:col>
      <xdr:colOff>177800</xdr:colOff>
      <xdr:row>96</xdr:row>
      <xdr:rowOff>90509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151927"/>
          <a:ext cx="889000" cy="39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35627</xdr:rowOff>
    </xdr:from>
    <xdr:to>
      <xdr:col>15</xdr:col>
      <xdr:colOff>50800</xdr:colOff>
      <xdr:row>95</xdr:row>
      <xdr:rowOff>9426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151927"/>
          <a:ext cx="889000" cy="14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23034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5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9426</xdr:rowOff>
    </xdr:from>
    <xdr:to>
      <xdr:col>10</xdr:col>
      <xdr:colOff>114300</xdr:colOff>
      <xdr:row>96</xdr:row>
      <xdr:rowOff>47501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297176"/>
          <a:ext cx="889000" cy="20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169936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2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3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148117</xdr:rowOff>
    </xdr:from>
    <xdr:to>
      <xdr:col>24</xdr:col>
      <xdr:colOff>114300</xdr:colOff>
      <xdr:row>93</xdr:row>
      <xdr:rowOff>78267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592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170994</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77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39709</xdr:rowOff>
    </xdr:from>
    <xdr:to>
      <xdr:col>20</xdr:col>
      <xdr:colOff>38100</xdr:colOff>
      <xdr:row>96</xdr:row>
      <xdr:rowOff>141309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9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157836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27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156277</xdr:rowOff>
    </xdr:from>
    <xdr:to>
      <xdr:col>15</xdr:col>
      <xdr:colOff>101600</xdr:colOff>
      <xdr:row>94</xdr:row>
      <xdr:rowOff>86427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10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102954</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5876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130076</xdr:rowOff>
    </xdr:from>
    <xdr:to>
      <xdr:col>10</xdr:col>
      <xdr:colOff>165100</xdr:colOff>
      <xdr:row>95</xdr:row>
      <xdr:rowOff>60226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24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76753</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021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168151</xdr:rowOff>
    </xdr:from>
    <xdr:to>
      <xdr:col>6</xdr:col>
      <xdr:colOff>38100</xdr:colOff>
      <xdr:row>96</xdr:row>
      <xdr:rowOff>98301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5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114828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3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61875</xdr:rowOff>
    </xdr:from>
    <xdr:to>
      <xdr:col>55</xdr:col>
      <xdr:colOff>0</xdr:colOff>
      <xdr:row>56</xdr:row>
      <xdr:rowOff>63462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663075"/>
          <a:ext cx="838200" cy="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6743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7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61875</xdr:rowOff>
    </xdr:from>
    <xdr:to>
      <xdr:col>50</xdr:col>
      <xdr:colOff>114300</xdr:colOff>
      <xdr:row>56</xdr:row>
      <xdr:rowOff>154582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663075"/>
          <a:ext cx="889000" cy="9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148960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9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29314</xdr:rowOff>
    </xdr:from>
    <xdr:to>
      <xdr:col>45</xdr:col>
      <xdr:colOff>177800</xdr:colOff>
      <xdr:row>56</xdr:row>
      <xdr:rowOff>154582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630514"/>
          <a:ext cx="889000" cy="12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137754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9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29314</xdr:rowOff>
    </xdr:from>
    <xdr:to>
      <xdr:col>41</xdr:col>
      <xdr:colOff>50800</xdr:colOff>
      <xdr:row>56</xdr:row>
      <xdr:rowOff>76319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630514"/>
          <a:ext cx="889000" cy="4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146724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1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138422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12662</xdr:rowOff>
    </xdr:from>
    <xdr:to>
      <xdr:col>55</xdr:col>
      <xdr:colOff>50800</xdr:colOff>
      <xdr:row>56</xdr:row>
      <xdr:rowOff>114262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61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35539</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46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11075</xdr:rowOff>
    </xdr:from>
    <xdr:to>
      <xdr:col>50</xdr:col>
      <xdr:colOff>165100</xdr:colOff>
      <xdr:row>56</xdr:row>
      <xdr:rowOff>112675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61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129202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38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103782</xdr:rowOff>
    </xdr:from>
    <xdr:to>
      <xdr:col>46</xdr:col>
      <xdr:colOff>38100</xdr:colOff>
      <xdr:row>57</xdr:row>
      <xdr:rowOff>33932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50459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48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149964</xdr:rowOff>
    </xdr:from>
    <xdr:to>
      <xdr:col>41</xdr:col>
      <xdr:colOff>101600</xdr:colOff>
      <xdr:row>56</xdr:row>
      <xdr:rowOff>80114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57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96641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35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25519</xdr:rowOff>
    </xdr:from>
    <xdr:to>
      <xdr:col>36</xdr:col>
      <xdr:colOff>165100</xdr:colOff>
      <xdr:row>56</xdr:row>
      <xdr:rowOff>127119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62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143646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40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146786</xdr:rowOff>
    </xdr:from>
    <xdr:to>
      <xdr:col>55</xdr:col>
      <xdr:colOff>0</xdr:colOff>
      <xdr:row>78</xdr:row>
      <xdr:rowOff>6930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348436"/>
          <a:ext cx="838200" cy="3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146786</xdr:rowOff>
    </xdr:from>
    <xdr:to>
      <xdr:col>50</xdr:col>
      <xdr:colOff>114300</xdr:colOff>
      <xdr:row>78</xdr:row>
      <xdr:rowOff>63257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348436"/>
          <a:ext cx="889000" cy="8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19653</xdr:rowOff>
    </xdr:from>
    <xdr:to>
      <xdr:col>45</xdr:col>
      <xdr:colOff>177800</xdr:colOff>
      <xdr:row>78</xdr:row>
      <xdr:rowOff>63257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392753"/>
          <a:ext cx="889000" cy="4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19653</xdr:rowOff>
    </xdr:from>
    <xdr:to>
      <xdr:col>41</xdr:col>
      <xdr:colOff>50800</xdr:colOff>
      <xdr:row>78</xdr:row>
      <xdr:rowOff>53646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392753"/>
          <a:ext cx="889000" cy="3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127580</xdr:rowOff>
    </xdr:from>
    <xdr:to>
      <xdr:col>55</xdr:col>
      <xdr:colOff>50800</xdr:colOff>
      <xdr:row>78</xdr:row>
      <xdr:rowOff>57730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32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106007</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0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95986</xdr:rowOff>
    </xdr:from>
    <xdr:to>
      <xdr:col>50</xdr:col>
      <xdr:colOff>165100</xdr:colOff>
      <xdr:row>78</xdr:row>
      <xdr:rowOff>26136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2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17263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39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12457</xdr:rowOff>
    </xdr:from>
    <xdr:to>
      <xdr:col>46</xdr:col>
      <xdr:colOff>38100</xdr:colOff>
      <xdr:row>78</xdr:row>
      <xdr:rowOff>114057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38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105184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47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140303</xdr:rowOff>
    </xdr:from>
    <xdr:to>
      <xdr:col>41</xdr:col>
      <xdr:colOff>101600</xdr:colOff>
      <xdr:row>78</xdr:row>
      <xdr:rowOff>70453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34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61580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43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2846</xdr:rowOff>
    </xdr:from>
    <xdr:to>
      <xdr:col>36</xdr:col>
      <xdr:colOff>165100</xdr:colOff>
      <xdr:row>78</xdr:row>
      <xdr:rowOff>104446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37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95573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46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32468</xdr:rowOff>
    </xdr:from>
    <xdr:to>
      <xdr:col>55</xdr:col>
      <xdr:colOff>0</xdr:colOff>
      <xdr:row>96</xdr:row>
      <xdr:rowOff>58885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491668"/>
          <a:ext cx="838200" cy="2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31821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9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119039</xdr:rowOff>
    </xdr:from>
    <xdr:to>
      <xdr:col>50</xdr:col>
      <xdr:colOff>114300</xdr:colOff>
      <xdr:row>96</xdr:row>
      <xdr:rowOff>32468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406789"/>
          <a:ext cx="889000" cy="8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166371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102443</xdr:rowOff>
    </xdr:from>
    <xdr:to>
      <xdr:col>45</xdr:col>
      <xdr:colOff>177800</xdr:colOff>
      <xdr:row>95</xdr:row>
      <xdr:rowOff>119039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218743"/>
          <a:ext cx="889000" cy="18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106455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102443</xdr:rowOff>
    </xdr:from>
    <xdr:to>
      <xdr:col>41</xdr:col>
      <xdr:colOff>50800</xdr:colOff>
      <xdr:row>94</xdr:row>
      <xdr:rowOff>147075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218743"/>
          <a:ext cx="889000" cy="4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156266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6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8085</xdr:rowOff>
    </xdr:from>
    <xdr:to>
      <xdr:col>55</xdr:col>
      <xdr:colOff>50800</xdr:colOff>
      <xdr:row>96</xdr:row>
      <xdr:rowOff>109685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46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30962</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31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153118</xdr:rowOff>
    </xdr:from>
    <xdr:to>
      <xdr:col>50</xdr:col>
      <xdr:colOff>165100</xdr:colOff>
      <xdr:row>96</xdr:row>
      <xdr:rowOff>83268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44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99795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21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68239</xdr:rowOff>
    </xdr:from>
    <xdr:to>
      <xdr:col>46</xdr:col>
      <xdr:colOff>38100</xdr:colOff>
      <xdr:row>95</xdr:row>
      <xdr:rowOff>169839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35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14916</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13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51643</xdr:rowOff>
    </xdr:from>
    <xdr:to>
      <xdr:col>41</xdr:col>
      <xdr:colOff>101600</xdr:colOff>
      <xdr:row>94</xdr:row>
      <xdr:rowOff>153243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16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169770</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594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96275</xdr:rowOff>
    </xdr:from>
    <xdr:to>
      <xdr:col>36</xdr:col>
      <xdr:colOff>165100</xdr:colOff>
      <xdr:row>95</xdr:row>
      <xdr:rowOff>26425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21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42952</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59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144300</xdr:rowOff>
    </xdr:from>
    <xdr:to>
      <xdr:col>85</xdr:col>
      <xdr:colOff>127000</xdr:colOff>
      <xdr:row>37</xdr:row>
      <xdr:rowOff>161398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487950"/>
          <a:ext cx="838200" cy="1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166980</xdr:rowOff>
    </xdr:from>
    <xdr:to>
      <xdr:col>81</xdr:col>
      <xdr:colOff>50800</xdr:colOff>
      <xdr:row>37</xdr:row>
      <xdr:rowOff>161398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339180"/>
          <a:ext cx="889000" cy="16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166980</xdr:rowOff>
    </xdr:from>
    <xdr:to>
      <xdr:col>76</xdr:col>
      <xdr:colOff>114300</xdr:colOff>
      <xdr:row>37</xdr:row>
      <xdr:rowOff>115364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339180"/>
          <a:ext cx="889000" cy="11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51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89217</xdr:rowOff>
    </xdr:from>
    <xdr:to>
      <xdr:col>71</xdr:col>
      <xdr:colOff>177800</xdr:colOff>
      <xdr:row>37</xdr:row>
      <xdr:rowOff>115364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432867"/>
          <a:ext cx="889000" cy="2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22026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53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39305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5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93500</xdr:rowOff>
    </xdr:from>
    <xdr:to>
      <xdr:col>85</xdr:col>
      <xdr:colOff>177800</xdr:colOff>
      <xdr:row>38</xdr:row>
      <xdr:rowOff>23650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4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71927</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41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110598</xdr:rowOff>
    </xdr:from>
    <xdr:to>
      <xdr:col>81</xdr:col>
      <xdr:colOff>101600</xdr:colOff>
      <xdr:row>38</xdr:row>
      <xdr:rowOff>40748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45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31875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54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116180</xdr:rowOff>
    </xdr:from>
    <xdr:to>
      <xdr:col>76</xdr:col>
      <xdr:colOff>165100</xdr:colOff>
      <xdr:row>37</xdr:row>
      <xdr:rowOff>46330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2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62857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06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64564</xdr:rowOff>
    </xdr:from>
    <xdr:to>
      <xdr:col>72</xdr:col>
      <xdr:colOff>38100</xdr:colOff>
      <xdr:row>37</xdr:row>
      <xdr:rowOff>166164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40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11241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18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38417</xdr:rowOff>
    </xdr:from>
    <xdr:to>
      <xdr:col>67</xdr:col>
      <xdr:colOff>101600</xdr:colOff>
      <xdr:row>37</xdr:row>
      <xdr:rowOff>140017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3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156544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1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77765</xdr:rowOff>
    </xdr:from>
    <xdr:to>
      <xdr:col>85</xdr:col>
      <xdr:colOff>127000</xdr:colOff>
      <xdr:row>53</xdr:row>
      <xdr:rowOff>136896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8993165"/>
          <a:ext cx="838200" cy="23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42844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472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133131</xdr:rowOff>
    </xdr:from>
    <xdr:to>
      <xdr:col>81</xdr:col>
      <xdr:colOff>50800</xdr:colOff>
      <xdr:row>53</xdr:row>
      <xdr:rowOff>136896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219981"/>
          <a:ext cx="889000" cy="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118968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4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133131</xdr:rowOff>
    </xdr:from>
    <xdr:to>
      <xdr:col>76</xdr:col>
      <xdr:colOff>114300</xdr:colOff>
      <xdr:row>54</xdr:row>
      <xdr:rowOff>163657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219981"/>
          <a:ext cx="889000" cy="20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131267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6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163657</xdr:rowOff>
    </xdr:from>
    <xdr:to>
      <xdr:col>71</xdr:col>
      <xdr:colOff>177800</xdr:colOff>
      <xdr:row>54</xdr:row>
      <xdr:rowOff>164069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421957"/>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61071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6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69697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67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26965</xdr:rowOff>
    </xdr:from>
    <xdr:to>
      <xdr:col>85</xdr:col>
      <xdr:colOff>177800</xdr:colOff>
      <xdr:row>52</xdr:row>
      <xdr:rowOff>128565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894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49842</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879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86096</xdr:rowOff>
    </xdr:from>
    <xdr:to>
      <xdr:col>81</xdr:col>
      <xdr:colOff>101600</xdr:colOff>
      <xdr:row>54</xdr:row>
      <xdr:rowOff>16246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17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32773</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181795" y="894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82331</xdr:rowOff>
    </xdr:from>
    <xdr:to>
      <xdr:col>76</xdr:col>
      <xdr:colOff>165100</xdr:colOff>
      <xdr:row>54</xdr:row>
      <xdr:rowOff>12481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16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29008</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894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112857</xdr:rowOff>
    </xdr:from>
    <xdr:to>
      <xdr:col>72</xdr:col>
      <xdr:colOff>38100</xdr:colOff>
      <xdr:row>55</xdr:row>
      <xdr:rowOff>43007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3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59534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14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113269</xdr:rowOff>
    </xdr:from>
    <xdr:to>
      <xdr:col>67</xdr:col>
      <xdr:colOff>101600</xdr:colOff>
      <xdr:row>55</xdr:row>
      <xdr:rowOff>43419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37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59946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14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29606</xdr:rowOff>
    </xdr:from>
    <xdr:to>
      <xdr:col>85</xdr:col>
      <xdr:colOff>127000</xdr:colOff>
      <xdr:row>78</xdr:row>
      <xdr:rowOff>83488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402706"/>
          <a:ext cx="838200" cy="5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21209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9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22707</xdr:rowOff>
    </xdr:from>
    <xdr:to>
      <xdr:col>81</xdr:col>
      <xdr:colOff>50800</xdr:colOff>
      <xdr:row>78</xdr:row>
      <xdr:rowOff>29606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395807"/>
          <a:ext cx="889000" cy="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121455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49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22707</xdr:rowOff>
    </xdr:from>
    <xdr:to>
      <xdr:col>76</xdr:col>
      <xdr:colOff>114300</xdr:colOff>
      <xdr:row>78</xdr:row>
      <xdr:rowOff>31156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395807"/>
          <a:ext cx="889000" cy="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123741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49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31156</xdr:rowOff>
    </xdr:from>
    <xdr:to>
      <xdr:col>71</xdr:col>
      <xdr:colOff>177800</xdr:colOff>
      <xdr:row>78</xdr:row>
      <xdr:rowOff>55671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404256"/>
          <a:ext cx="889000" cy="2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123879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49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131925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50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32688</xdr:rowOff>
    </xdr:from>
    <xdr:to>
      <xdr:col>85</xdr:col>
      <xdr:colOff>177800</xdr:colOff>
      <xdr:row>78</xdr:row>
      <xdr:rowOff>134288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0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163515</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19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150256</xdr:rowOff>
    </xdr:from>
    <xdr:to>
      <xdr:col>81</xdr:col>
      <xdr:colOff>101600</xdr:colOff>
      <xdr:row>78</xdr:row>
      <xdr:rowOff>80406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35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96933</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12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143357</xdr:rowOff>
    </xdr:from>
    <xdr:to>
      <xdr:col>76</xdr:col>
      <xdr:colOff>165100</xdr:colOff>
      <xdr:row>78</xdr:row>
      <xdr:rowOff>73507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34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90034</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12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151806</xdr:rowOff>
    </xdr:from>
    <xdr:to>
      <xdr:col>72</xdr:col>
      <xdr:colOff>38100</xdr:colOff>
      <xdr:row>78</xdr:row>
      <xdr:rowOff>81956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35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98483</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12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4871</xdr:rowOff>
    </xdr:from>
    <xdr:to>
      <xdr:col>67</xdr:col>
      <xdr:colOff>101600</xdr:colOff>
      <xdr:row>78</xdr:row>
      <xdr:rowOff>106471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37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122998</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315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52448</xdr:rowOff>
    </xdr:from>
    <xdr:to>
      <xdr:col>85</xdr:col>
      <xdr:colOff>127000</xdr:colOff>
      <xdr:row>94</xdr:row>
      <xdr:rowOff>91027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168748"/>
          <a:ext cx="838200" cy="3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26498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48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85527</xdr:rowOff>
    </xdr:from>
    <xdr:to>
      <xdr:col>81</xdr:col>
      <xdr:colOff>50800</xdr:colOff>
      <xdr:row>94</xdr:row>
      <xdr:rowOff>91027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201827"/>
          <a:ext cx="889000" cy="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6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66365</xdr:rowOff>
    </xdr:from>
    <xdr:to>
      <xdr:col>76</xdr:col>
      <xdr:colOff>114300</xdr:colOff>
      <xdr:row>94</xdr:row>
      <xdr:rowOff>85527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182665"/>
          <a:ext cx="889000" cy="1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25654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66365</xdr:rowOff>
    </xdr:from>
    <xdr:to>
      <xdr:col>71</xdr:col>
      <xdr:colOff>177800</xdr:colOff>
      <xdr:row>94</xdr:row>
      <xdr:rowOff>75829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182665"/>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10149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1648</xdr:rowOff>
    </xdr:from>
    <xdr:to>
      <xdr:col>85</xdr:col>
      <xdr:colOff>177800</xdr:colOff>
      <xdr:row>94</xdr:row>
      <xdr:rowOff>103248</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11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24525</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5969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40227</xdr:rowOff>
    </xdr:from>
    <xdr:to>
      <xdr:col>81</xdr:col>
      <xdr:colOff>101600</xdr:colOff>
      <xdr:row>94</xdr:row>
      <xdr:rowOff>141827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15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158354</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593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34727</xdr:rowOff>
    </xdr:from>
    <xdr:to>
      <xdr:col>76</xdr:col>
      <xdr:colOff>165100</xdr:colOff>
      <xdr:row>94</xdr:row>
      <xdr:rowOff>136327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1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152854</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592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15565</xdr:rowOff>
    </xdr:from>
    <xdr:to>
      <xdr:col>72</xdr:col>
      <xdr:colOff>38100</xdr:colOff>
      <xdr:row>94</xdr:row>
      <xdr:rowOff>117165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1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133692</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590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25029</xdr:rowOff>
    </xdr:from>
    <xdr:to>
      <xdr:col>67</xdr:col>
      <xdr:colOff>101600</xdr:colOff>
      <xdr:row>94</xdr:row>
      <xdr:rowOff>126629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14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143156</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591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53289</xdr:rowOff>
    </xdr:from>
    <xdr:to>
      <xdr:col>116</xdr:col>
      <xdr:colOff>63500</xdr:colOff>
      <xdr:row>38</xdr:row>
      <xdr:rowOff>77216</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568389"/>
          <a:ext cx="8382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93159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608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53289</xdr:rowOff>
    </xdr:from>
    <xdr:to>
      <xdr:col>111</xdr:col>
      <xdr:colOff>177800</xdr:colOff>
      <xdr:row>38</xdr:row>
      <xdr:rowOff>74625</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0434300" y="6568389"/>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61383</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747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73406</xdr:rowOff>
    </xdr:from>
    <xdr:to>
      <xdr:col>107</xdr:col>
      <xdr:colOff>50800</xdr:colOff>
      <xdr:row>38</xdr:row>
      <xdr:rowOff>74625</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588506"/>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60241</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746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73406</xdr:rowOff>
    </xdr:from>
    <xdr:to>
      <xdr:col>102</xdr:col>
      <xdr:colOff>114300</xdr:colOff>
      <xdr:row>38</xdr:row>
      <xdr:rowOff>129870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18656300" y="6588506"/>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59250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745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39895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26416</xdr:rowOff>
    </xdr:from>
    <xdr:to>
      <xdr:col>116</xdr:col>
      <xdr:colOff>114300</xdr:colOff>
      <xdr:row>38</xdr:row>
      <xdr:rowOff>128016</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5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49293</xdr:rowOff>
    </xdr:from>
    <xdr:ext cx="469744"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39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2489</xdr:rowOff>
    </xdr:from>
    <xdr:to>
      <xdr:col>112</xdr:col>
      <xdr:colOff>38100</xdr:colOff>
      <xdr:row>38</xdr:row>
      <xdr:rowOff>104089</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51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120616</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088428" y="62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23825</xdr:rowOff>
    </xdr:from>
    <xdr:to>
      <xdr:col>107</xdr:col>
      <xdr:colOff>101600</xdr:colOff>
      <xdr:row>38</xdr:row>
      <xdr:rowOff>125425</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5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141952</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199428" y="631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22606</xdr:rowOff>
    </xdr:from>
    <xdr:to>
      <xdr:col>102</xdr:col>
      <xdr:colOff>165100</xdr:colOff>
      <xdr:row>38</xdr:row>
      <xdr:rowOff>124206</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5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140733</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10428" y="63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79070</xdr:rowOff>
    </xdr:from>
    <xdr:to>
      <xdr:col>98</xdr:col>
      <xdr:colOff>38100</xdr:colOff>
      <xdr:row>39</xdr:row>
      <xdr:rowOff>9220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5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25747</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21428" y="636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271,256</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円となっており、類似団体平均を上回っている。主な要因は、今後、必要とされる公共施設維持管理基金への積立てを行ったことによるものである。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211,283</a:t>
          </a:r>
          <a:r>
            <a:rPr kumimoji="1" lang="ja-JP" altLang="en-US" sz="1300">
              <a:latin typeface="ＭＳ Ｐゴシック" panose="020B0600070205080204" pitchFamily="50" charset="-128"/>
              <a:ea typeface="ＭＳ Ｐゴシック" panose="020B0600070205080204" pitchFamily="50" charset="-128"/>
            </a:rPr>
            <a:t>円となっており、前年度から増加し、類似団体平均を上回っている。住民非課税世帯や子育て世帯への臨時特別給付金の支給を行ったことによるものである。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212,048</a:t>
          </a:r>
          <a:r>
            <a:rPr kumimoji="1" lang="ja-JP" altLang="en-US" sz="1300">
              <a:latin typeface="ＭＳ Ｐゴシック" panose="020B0600070205080204" pitchFamily="50" charset="-128"/>
              <a:ea typeface="ＭＳ Ｐゴシック" panose="020B0600070205080204" pitchFamily="50" charset="-128"/>
            </a:rPr>
            <a:t>円となっており、前年度から増加し、類似団体平均を上回っている。令和２年度に完成予定であった大型事業のし尿処理施設建設事業が、令和３年度に繰越し完成したためである。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153,128</a:t>
          </a:r>
          <a:r>
            <a:rPr kumimoji="1" lang="ja-JP" altLang="en-US" sz="1300">
              <a:latin typeface="ＭＳ Ｐゴシック" panose="020B0600070205080204" pitchFamily="50" charset="-128"/>
              <a:ea typeface="ＭＳ Ｐゴシック" panose="020B0600070205080204" pitchFamily="50" charset="-128"/>
            </a:rPr>
            <a:t>円となっており、前年度から増加し、類似団体平均を上回っている。令和３年から４年にかけて実施する、給食センター建替事業が開始したためである。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169,084</a:t>
          </a:r>
          <a:r>
            <a:rPr kumimoji="1" lang="ja-JP" altLang="en-US" sz="1300">
              <a:latin typeface="ＭＳ Ｐゴシック" panose="020B0600070205080204" pitchFamily="50" charset="-128"/>
              <a:ea typeface="ＭＳ Ｐゴシック" panose="020B0600070205080204" pitchFamily="50" charset="-128"/>
            </a:rPr>
            <a:t>円となっており、引き続き、類似団体と比較して高い状況である。前年度決算より増加している要因は、事業の繰越により起債発行が偏ったことによるものである。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鹿児島県瀬戸内町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財政調整基金残高は、前年度余剰金</a:t>
          </a:r>
          <a:r>
            <a:rPr kumimoji="1" lang="en-US" altLang="ja-JP" sz="1400">
              <a:latin typeface="ＭＳ ゴシック" pitchFamily="49" charset="-128"/>
              <a:ea typeface="ＭＳ ゴシック" pitchFamily="49" charset="-128"/>
            </a:rPr>
            <a:t>252,926</a:t>
          </a:r>
          <a:r>
            <a:rPr kumimoji="1" lang="ja-JP" altLang="en-US" sz="1400">
              <a:latin typeface="ＭＳ ゴシック" pitchFamily="49" charset="-128"/>
              <a:ea typeface="ＭＳ ゴシック" pitchFamily="49" charset="-128"/>
            </a:rPr>
            <a:t>千円を積み立てたため、基金残高が</a:t>
          </a:r>
          <a:r>
            <a:rPr kumimoji="1" lang="en-US" altLang="ja-JP" sz="1400">
              <a:latin typeface="ＭＳ ゴシック" pitchFamily="49" charset="-128"/>
              <a:ea typeface="ＭＳ ゴシック" pitchFamily="49" charset="-128"/>
            </a:rPr>
            <a:t>1,752,926</a:t>
          </a:r>
          <a:r>
            <a:rPr kumimoji="1" lang="ja-JP" altLang="en-US" sz="1400">
              <a:latin typeface="ＭＳ ゴシック" pitchFamily="49" charset="-128"/>
              <a:ea typeface="ＭＳ ゴシック" pitchFamily="49" charset="-128"/>
            </a:rPr>
            <a:t>千円となり増加している。標準財政規模比は</a:t>
          </a:r>
          <a:r>
            <a:rPr kumimoji="1" lang="en-US" altLang="ja-JP" sz="1400">
              <a:latin typeface="ＭＳ ゴシック" pitchFamily="49" charset="-128"/>
              <a:ea typeface="ＭＳ ゴシック" pitchFamily="49" charset="-128"/>
            </a:rPr>
            <a:t>30.61</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実質収支は、翌年度へ繰り越すべき財源</a:t>
          </a:r>
          <a:r>
            <a:rPr kumimoji="1" lang="en-US" altLang="ja-JP" sz="1400">
              <a:latin typeface="ＭＳ ゴシック" pitchFamily="49" charset="-128"/>
              <a:ea typeface="ＭＳ ゴシック" pitchFamily="49" charset="-128"/>
            </a:rPr>
            <a:t>72,782</a:t>
          </a:r>
          <a:r>
            <a:rPr kumimoji="1" lang="ja-JP" altLang="en-US" sz="1400">
              <a:latin typeface="ＭＳ ゴシック" pitchFamily="49" charset="-128"/>
              <a:ea typeface="ＭＳ ゴシック" pitchFamily="49" charset="-128"/>
            </a:rPr>
            <a:t>千円を除いた</a:t>
          </a:r>
          <a:r>
            <a:rPr kumimoji="1" lang="en-US" altLang="ja-JP" sz="1400">
              <a:latin typeface="ＭＳ ゴシック" pitchFamily="49" charset="-128"/>
              <a:ea typeface="ＭＳ ゴシック" pitchFamily="49" charset="-128"/>
            </a:rPr>
            <a:t>723,164</a:t>
          </a:r>
          <a:r>
            <a:rPr kumimoji="1" lang="ja-JP" altLang="en-US" sz="1400">
              <a:latin typeface="ＭＳ ゴシック" pitchFamily="49" charset="-128"/>
              <a:ea typeface="ＭＳ ゴシック" pitchFamily="49" charset="-128"/>
            </a:rPr>
            <a:t>千円となっており、</a:t>
          </a:r>
          <a:r>
            <a:rPr kumimoji="1" lang="en-US" altLang="ja-JP" sz="1400">
              <a:latin typeface="ＭＳ ゴシック" pitchFamily="49" charset="-128"/>
              <a:ea typeface="ＭＳ ゴシック" pitchFamily="49" charset="-128"/>
            </a:rPr>
            <a:t>3.17</a:t>
          </a:r>
          <a:r>
            <a:rPr kumimoji="1" lang="ja-JP" altLang="en-US" sz="1400">
              <a:latin typeface="ＭＳ ゴシック" pitchFamily="49" charset="-128"/>
              <a:ea typeface="ＭＳ ゴシック" pitchFamily="49" charset="-128"/>
            </a:rPr>
            <a:t>ポイントの増加となっている。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また、実質単年度収支においてはプラスとなったが、これは財政調整基金を取り崩すことなく、</a:t>
          </a:r>
          <a:r>
            <a:rPr kumimoji="1" lang="en-US" altLang="ja-JP" sz="1400">
              <a:latin typeface="ＭＳ ゴシック" pitchFamily="49" charset="-128"/>
              <a:ea typeface="ＭＳ ゴシック" pitchFamily="49" charset="-128"/>
            </a:rPr>
            <a:t>252,926</a:t>
          </a:r>
          <a:r>
            <a:rPr kumimoji="1" lang="ja-JP" altLang="en-US" sz="1400">
              <a:latin typeface="ＭＳ ゴシック" pitchFamily="49" charset="-128"/>
              <a:ea typeface="ＭＳ ゴシック" pitchFamily="49" charset="-128"/>
            </a:rPr>
            <a:t>千円を積み立てたことが主な要因である。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鹿児島県瀬戸内町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一般会計、水道事業会計及び特別会計ともに赤字会計はないが、特別会計の経営状況は厳しく、慢性的に一般会計からの赤字補填に頼らざるをえない会計が存在する。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人口の減少等により地方交付税の伸びが期待されない中での赤字補てんのための財源確保は、より困難になると思われるので、各会計における更なる自助努力により、独立採算の原則に則った各公営事業の自立化に努める。</a:t>
          </a: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9" t="s">
        <v>79</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c r="B2" s="179" t="s">
        <v>80</v>
      </c>
      <c r="C2" s="179"/>
      <c r="D2" s="180"/>
    </row>
    <row r="3" spans="1:119" ht="18.75" customHeight="1" thickBot="1">
      <c r="A3" s="178"/>
      <c r="B3" s="420" t="s">
        <v>81</v>
      </c>
      <c r="C3" s="421"/>
      <c r="D3" s="421"/>
      <c r="E3" s="422"/>
      <c r="F3" s="422"/>
      <c r="G3" s="422"/>
      <c r="H3" s="422"/>
      <c r="I3" s="422"/>
      <c r="J3" s="422"/>
      <c r="K3" s="422"/>
      <c r="L3" s="422" t="s">
        <v>82</v>
      </c>
      <c r="M3" s="422"/>
      <c r="N3" s="422"/>
      <c r="O3" s="422"/>
      <c r="P3" s="422"/>
      <c r="Q3" s="422"/>
      <c r="R3" s="429"/>
      <c r="S3" s="429"/>
      <c r="T3" s="429"/>
      <c r="U3" s="429"/>
      <c r="V3" s="430"/>
      <c r="W3" s="404" t="s">
        <v>83</v>
      </c>
      <c r="X3" s="405"/>
      <c r="Y3" s="405"/>
      <c r="Z3" s="405"/>
      <c r="AA3" s="405"/>
      <c r="AB3" s="421"/>
      <c r="AC3" s="429" t="s">
        <v>84</v>
      </c>
      <c r="AD3" s="405"/>
      <c r="AE3" s="405"/>
      <c r="AF3" s="405"/>
      <c r="AG3" s="405"/>
      <c r="AH3" s="405"/>
      <c r="AI3" s="405"/>
      <c r="AJ3" s="405"/>
      <c r="AK3" s="405"/>
      <c r="AL3" s="406"/>
      <c r="AM3" s="404" t="s">
        <v>85</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86</v>
      </c>
      <c r="BO3" s="405"/>
      <c r="BP3" s="405"/>
      <c r="BQ3" s="405"/>
      <c r="BR3" s="405"/>
      <c r="BS3" s="405"/>
      <c r="BT3" s="405"/>
      <c r="BU3" s="406"/>
      <c r="BV3" s="404" t="s">
        <v>87</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88</v>
      </c>
      <c r="CU3" s="405"/>
      <c r="CV3" s="405"/>
      <c r="CW3" s="405"/>
      <c r="CX3" s="405"/>
      <c r="CY3" s="405"/>
      <c r="CZ3" s="405"/>
      <c r="DA3" s="406"/>
      <c r="DB3" s="404" t="s">
        <v>89</v>
      </c>
      <c r="DC3" s="405"/>
      <c r="DD3" s="405"/>
      <c r="DE3" s="405"/>
      <c r="DF3" s="405"/>
      <c r="DG3" s="405"/>
      <c r="DH3" s="405"/>
      <c r="DI3" s="406"/>
    </row>
    <row r="4" spans="1:119" ht="18.75" customHeight="1">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90</v>
      </c>
      <c r="AZ4" s="408"/>
      <c r="BA4" s="408"/>
      <c r="BB4" s="408"/>
      <c r="BC4" s="408"/>
      <c r="BD4" s="408"/>
      <c r="BE4" s="408"/>
      <c r="BF4" s="408"/>
      <c r="BG4" s="408"/>
      <c r="BH4" s="408"/>
      <c r="BI4" s="408"/>
      <c r="BJ4" s="408"/>
      <c r="BK4" s="408"/>
      <c r="BL4" s="408"/>
      <c r="BM4" s="409"/>
      <c r="BN4" s="410">
        <v>11896685</v>
      </c>
      <c r="BO4" s="411"/>
      <c r="BP4" s="411"/>
      <c r="BQ4" s="411"/>
      <c r="BR4" s="411"/>
      <c r="BS4" s="411"/>
      <c r="BT4" s="411"/>
      <c r="BU4" s="412"/>
      <c r="BV4" s="410">
        <v>11616279</v>
      </c>
      <c r="BW4" s="411"/>
      <c r="BX4" s="411"/>
      <c r="BY4" s="411"/>
      <c r="BZ4" s="411"/>
      <c r="CA4" s="411"/>
      <c r="CB4" s="411"/>
      <c r="CC4" s="412"/>
      <c r="CD4" s="413" t="s">
        <v>91</v>
      </c>
      <c r="CE4" s="414"/>
      <c r="CF4" s="414"/>
      <c r="CG4" s="414"/>
      <c r="CH4" s="414"/>
      <c r="CI4" s="414"/>
      <c r="CJ4" s="414"/>
      <c r="CK4" s="414"/>
      <c r="CL4" s="414"/>
      <c r="CM4" s="414"/>
      <c r="CN4" s="414"/>
      <c r="CO4" s="414"/>
      <c r="CP4" s="414"/>
      <c r="CQ4" s="414"/>
      <c r="CR4" s="414"/>
      <c r="CS4" s="415"/>
      <c r="CT4" s="416">
        <v>12.6</v>
      </c>
      <c r="CU4" s="417"/>
      <c r="CV4" s="417"/>
      <c r="CW4" s="417"/>
      <c r="CX4" s="417"/>
      <c r="CY4" s="417"/>
      <c r="CZ4" s="417"/>
      <c r="DA4" s="418"/>
      <c r="DB4" s="416">
        <v>9.5</v>
      </c>
      <c r="DC4" s="417"/>
      <c r="DD4" s="417"/>
      <c r="DE4" s="417"/>
      <c r="DF4" s="417"/>
      <c r="DG4" s="417"/>
      <c r="DH4" s="417"/>
      <c r="DI4" s="418"/>
    </row>
    <row r="5" spans="1:119" ht="18.75" customHeight="1">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92</v>
      </c>
      <c r="AN5" s="477"/>
      <c r="AO5" s="477"/>
      <c r="AP5" s="477"/>
      <c r="AQ5" s="477"/>
      <c r="AR5" s="477"/>
      <c r="AS5" s="477"/>
      <c r="AT5" s="478"/>
      <c r="AU5" s="479" t="s">
        <v>93</v>
      </c>
      <c r="AV5" s="480"/>
      <c r="AW5" s="480"/>
      <c r="AX5" s="480"/>
      <c r="AY5" s="481" t="s">
        <v>94</v>
      </c>
      <c r="AZ5" s="482"/>
      <c r="BA5" s="482"/>
      <c r="BB5" s="482"/>
      <c r="BC5" s="482"/>
      <c r="BD5" s="482"/>
      <c r="BE5" s="482"/>
      <c r="BF5" s="482"/>
      <c r="BG5" s="482"/>
      <c r="BH5" s="482"/>
      <c r="BI5" s="482"/>
      <c r="BJ5" s="482"/>
      <c r="BK5" s="482"/>
      <c r="BL5" s="482"/>
      <c r="BM5" s="483"/>
      <c r="BN5" s="447">
        <v>11100739</v>
      </c>
      <c r="BO5" s="448"/>
      <c r="BP5" s="448"/>
      <c r="BQ5" s="448"/>
      <c r="BR5" s="448"/>
      <c r="BS5" s="448"/>
      <c r="BT5" s="448"/>
      <c r="BU5" s="449"/>
      <c r="BV5" s="447">
        <v>10880629</v>
      </c>
      <c r="BW5" s="448"/>
      <c r="BX5" s="448"/>
      <c r="BY5" s="448"/>
      <c r="BZ5" s="448"/>
      <c r="CA5" s="448"/>
      <c r="CB5" s="448"/>
      <c r="CC5" s="449"/>
      <c r="CD5" s="450" t="s">
        <v>95</v>
      </c>
      <c r="CE5" s="451"/>
      <c r="CF5" s="451"/>
      <c r="CG5" s="451"/>
      <c r="CH5" s="451"/>
      <c r="CI5" s="451"/>
      <c r="CJ5" s="451"/>
      <c r="CK5" s="451"/>
      <c r="CL5" s="451"/>
      <c r="CM5" s="451"/>
      <c r="CN5" s="451"/>
      <c r="CO5" s="451"/>
      <c r="CP5" s="451"/>
      <c r="CQ5" s="451"/>
      <c r="CR5" s="451"/>
      <c r="CS5" s="452"/>
      <c r="CT5" s="444">
        <v>86.3</v>
      </c>
      <c r="CU5" s="445"/>
      <c r="CV5" s="445"/>
      <c r="CW5" s="445"/>
      <c r="CX5" s="445"/>
      <c r="CY5" s="445"/>
      <c r="CZ5" s="445"/>
      <c r="DA5" s="446"/>
      <c r="DB5" s="444">
        <v>89.7</v>
      </c>
      <c r="DC5" s="445"/>
      <c r="DD5" s="445"/>
      <c r="DE5" s="445"/>
      <c r="DF5" s="445"/>
      <c r="DG5" s="445"/>
      <c r="DH5" s="445"/>
      <c r="DI5" s="446"/>
    </row>
    <row r="6" spans="1:119" ht="18.75" customHeight="1">
      <c r="A6" s="178"/>
      <c r="B6" s="453" t="s">
        <v>96</v>
      </c>
      <c r="C6" s="454"/>
      <c r="D6" s="454"/>
      <c r="E6" s="455"/>
      <c r="F6" s="455"/>
      <c r="G6" s="455"/>
      <c r="H6" s="455"/>
      <c r="I6" s="455"/>
      <c r="J6" s="455"/>
      <c r="K6" s="455"/>
      <c r="L6" s="455" t="s">
        <v>97</v>
      </c>
      <c r="M6" s="455"/>
      <c r="N6" s="455"/>
      <c r="O6" s="455"/>
      <c r="P6" s="455"/>
      <c r="Q6" s="455"/>
      <c r="R6" s="459"/>
      <c r="S6" s="459"/>
      <c r="T6" s="459"/>
      <c r="U6" s="459"/>
      <c r="V6" s="460"/>
      <c r="W6" s="463" t="s">
        <v>98</v>
      </c>
      <c r="X6" s="464"/>
      <c r="Y6" s="464"/>
      <c r="Z6" s="464"/>
      <c r="AA6" s="464"/>
      <c r="AB6" s="454"/>
      <c r="AC6" s="467" t="s">
        <v>99</v>
      </c>
      <c r="AD6" s="468"/>
      <c r="AE6" s="468"/>
      <c r="AF6" s="468"/>
      <c r="AG6" s="468"/>
      <c r="AH6" s="468"/>
      <c r="AI6" s="468"/>
      <c r="AJ6" s="468"/>
      <c r="AK6" s="468"/>
      <c r="AL6" s="469"/>
      <c r="AM6" s="476" t="s">
        <v>100</v>
      </c>
      <c r="AN6" s="477"/>
      <c r="AO6" s="477"/>
      <c r="AP6" s="477"/>
      <c r="AQ6" s="477"/>
      <c r="AR6" s="477"/>
      <c r="AS6" s="477"/>
      <c r="AT6" s="478"/>
      <c r="AU6" s="479" t="s">
        <v>101</v>
      </c>
      <c r="AV6" s="480"/>
      <c r="AW6" s="480"/>
      <c r="AX6" s="480"/>
      <c r="AY6" s="481" t="s">
        <v>102</v>
      </c>
      <c r="AZ6" s="482"/>
      <c r="BA6" s="482"/>
      <c r="BB6" s="482"/>
      <c r="BC6" s="482"/>
      <c r="BD6" s="482"/>
      <c r="BE6" s="482"/>
      <c r="BF6" s="482"/>
      <c r="BG6" s="482"/>
      <c r="BH6" s="482"/>
      <c r="BI6" s="482"/>
      <c r="BJ6" s="482"/>
      <c r="BK6" s="482"/>
      <c r="BL6" s="482"/>
      <c r="BM6" s="483"/>
      <c r="BN6" s="447">
        <v>795946</v>
      </c>
      <c r="BO6" s="448"/>
      <c r="BP6" s="448"/>
      <c r="BQ6" s="448"/>
      <c r="BR6" s="448"/>
      <c r="BS6" s="448"/>
      <c r="BT6" s="448"/>
      <c r="BU6" s="449"/>
      <c r="BV6" s="447">
        <v>735650</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88.9</v>
      </c>
      <c r="CU6" s="485"/>
      <c r="CV6" s="485"/>
      <c r="CW6" s="485"/>
      <c r="CX6" s="485"/>
      <c r="CY6" s="485"/>
      <c r="CZ6" s="485"/>
      <c r="DA6" s="486"/>
      <c r="DB6" s="484">
        <v>92.1</v>
      </c>
      <c r="DC6" s="485"/>
      <c r="DD6" s="485"/>
      <c r="DE6" s="485"/>
      <c r="DF6" s="485"/>
      <c r="DG6" s="485"/>
      <c r="DH6" s="485"/>
      <c r="DI6" s="486"/>
    </row>
    <row r="7" spans="1:119" ht="18.75" customHeight="1">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101</v>
      </c>
      <c r="AV7" s="480"/>
      <c r="AW7" s="480"/>
      <c r="AX7" s="480"/>
      <c r="AY7" s="481" t="s">
        <v>105</v>
      </c>
      <c r="AZ7" s="482"/>
      <c r="BA7" s="482"/>
      <c r="BB7" s="482"/>
      <c r="BC7" s="482"/>
      <c r="BD7" s="482"/>
      <c r="BE7" s="482"/>
      <c r="BF7" s="482"/>
      <c r="BG7" s="482"/>
      <c r="BH7" s="482"/>
      <c r="BI7" s="482"/>
      <c r="BJ7" s="482"/>
      <c r="BK7" s="482"/>
      <c r="BL7" s="482"/>
      <c r="BM7" s="483"/>
      <c r="BN7" s="447">
        <v>72782</v>
      </c>
      <c r="BO7" s="448"/>
      <c r="BP7" s="448"/>
      <c r="BQ7" s="448"/>
      <c r="BR7" s="448"/>
      <c r="BS7" s="448"/>
      <c r="BT7" s="448"/>
      <c r="BU7" s="449"/>
      <c r="BV7" s="447">
        <v>229799</v>
      </c>
      <c r="BW7" s="448"/>
      <c r="BX7" s="448"/>
      <c r="BY7" s="448"/>
      <c r="BZ7" s="448"/>
      <c r="CA7" s="448"/>
      <c r="CB7" s="448"/>
      <c r="CC7" s="449"/>
      <c r="CD7" s="450" t="s">
        <v>106</v>
      </c>
      <c r="CE7" s="451"/>
      <c r="CF7" s="451"/>
      <c r="CG7" s="451"/>
      <c r="CH7" s="451"/>
      <c r="CI7" s="451"/>
      <c r="CJ7" s="451"/>
      <c r="CK7" s="451"/>
      <c r="CL7" s="451"/>
      <c r="CM7" s="451"/>
      <c r="CN7" s="451"/>
      <c r="CO7" s="451"/>
      <c r="CP7" s="451"/>
      <c r="CQ7" s="451"/>
      <c r="CR7" s="451"/>
      <c r="CS7" s="452"/>
      <c r="CT7" s="447">
        <v>5726947</v>
      </c>
      <c r="CU7" s="448"/>
      <c r="CV7" s="448"/>
      <c r="CW7" s="448"/>
      <c r="CX7" s="448"/>
      <c r="CY7" s="448"/>
      <c r="CZ7" s="448"/>
      <c r="DA7" s="449"/>
      <c r="DB7" s="447">
        <v>5348081</v>
      </c>
      <c r="DC7" s="448"/>
      <c r="DD7" s="448"/>
      <c r="DE7" s="448"/>
      <c r="DF7" s="448"/>
      <c r="DG7" s="448"/>
      <c r="DH7" s="448"/>
      <c r="DI7" s="449"/>
    </row>
    <row r="8" spans="1:119" ht="18.75" customHeight="1" thickBot="1">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107</v>
      </c>
      <c r="AN8" s="477"/>
      <c r="AO8" s="477"/>
      <c r="AP8" s="477"/>
      <c r="AQ8" s="477"/>
      <c r="AR8" s="477"/>
      <c r="AS8" s="477"/>
      <c r="AT8" s="478"/>
      <c r="AU8" s="479" t="s">
        <v>101</v>
      </c>
      <c r="AV8" s="480"/>
      <c r="AW8" s="480"/>
      <c r="AX8" s="480"/>
      <c r="AY8" s="481" t="s">
        <v>108</v>
      </c>
      <c r="AZ8" s="482"/>
      <c r="BA8" s="482"/>
      <c r="BB8" s="482"/>
      <c r="BC8" s="482"/>
      <c r="BD8" s="482"/>
      <c r="BE8" s="482"/>
      <c r="BF8" s="482"/>
      <c r="BG8" s="482"/>
      <c r="BH8" s="482"/>
      <c r="BI8" s="482"/>
      <c r="BJ8" s="482"/>
      <c r="BK8" s="482"/>
      <c r="BL8" s="482"/>
      <c r="BM8" s="483"/>
      <c r="BN8" s="447">
        <v>723164</v>
      </c>
      <c r="BO8" s="448"/>
      <c r="BP8" s="448"/>
      <c r="BQ8" s="448"/>
      <c r="BR8" s="448"/>
      <c r="BS8" s="448"/>
      <c r="BT8" s="448"/>
      <c r="BU8" s="449"/>
      <c r="BV8" s="447">
        <v>505851</v>
      </c>
      <c r="BW8" s="448"/>
      <c r="BX8" s="448"/>
      <c r="BY8" s="448"/>
      <c r="BZ8" s="448"/>
      <c r="CA8" s="448"/>
      <c r="CB8" s="448"/>
      <c r="CC8" s="449"/>
      <c r="CD8" s="450" t="s">
        <v>109</v>
      </c>
      <c r="CE8" s="451"/>
      <c r="CF8" s="451"/>
      <c r="CG8" s="451"/>
      <c r="CH8" s="451"/>
      <c r="CI8" s="451"/>
      <c r="CJ8" s="451"/>
      <c r="CK8" s="451"/>
      <c r="CL8" s="451"/>
      <c r="CM8" s="451"/>
      <c r="CN8" s="451"/>
      <c r="CO8" s="451"/>
      <c r="CP8" s="451"/>
      <c r="CQ8" s="451"/>
      <c r="CR8" s="451"/>
      <c r="CS8" s="452"/>
      <c r="CT8" s="487">
        <v>0.16</v>
      </c>
      <c r="CU8" s="488"/>
      <c r="CV8" s="488"/>
      <c r="CW8" s="488"/>
      <c r="CX8" s="488"/>
      <c r="CY8" s="488"/>
      <c r="CZ8" s="488"/>
      <c r="DA8" s="489"/>
      <c r="DB8" s="487">
        <v>0.16</v>
      </c>
      <c r="DC8" s="488"/>
      <c r="DD8" s="488"/>
      <c r="DE8" s="488"/>
      <c r="DF8" s="488"/>
      <c r="DG8" s="488"/>
      <c r="DH8" s="488"/>
      <c r="DI8" s="489"/>
    </row>
    <row r="9" spans="1:119" ht="18.75" customHeight="1" thickBot="1">
      <c r="A9" s="178"/>
      <c r="B9" s="441" t="s">
        <v>110</v>
      </c>
      <c r="C9" s="442"/>
      <c r="D9" s="442"/>
      <c r="E9" s="442"/>
      <c r="F9" s="442"/>
      <c r="G9" s="442"/>
      <c r="H9" s="442"/>
      <c r="I9" s="442"/>
      <c r="J9" s="442"/>
      <c r="K9" s="490"/>
      <c r="L9" s="491" t="s">
        <v>111</v>
      </c>
      <c r="M9" s="492"/>
      <c r="N9" s="492"/>
      <c r="O9" s="492"/>
      <c r="P9" s="492"/>
      <c r="Q9" s="493"/>
      <c r="R9" s="494">
        <v>8546</v>
      </c>
      <c r="S9" s="495"/>
      <c r="T9" s="495"/>
      <c r="U9" s="495"/>
      <c r="V9" s="496"/>
      <c r="W9" s="404" t="s">
        <v>112</v>
      </c>
      <c r="X9" s="405"/>
      <c r="Y9" s="405"/>
      <c r="Z9" s="405"/>
      <c r="AA9" s="405"/>
      <c r="AB9" s="405"/>
      <c r="AC9" s="405"/>
      <c r="AD9" s="405"/>
      <c r="AE9" s="405"/>
      <c r="AF9" s="405"/>
      <c r="AG9" s="405"/>
      <c r="AH9" s="405"/>
      <c r="AI9" s="405"/>
      <c r="AJ9" s="405"/>
      <c r="AK9" s="405"/>
      <c r="AL9" s="406"/>
      <c r="AM9" s="476" t="s">
        <v>113</v>
      </c>
      <c r="AN9" s="477"/>
      <c r="AO9" s="477"/>
      <c r="AP9" s="477"/>
      <c r="AQ9" s="477"/>
      <c r="AR9" s="477"/>
      <c r="AS9" s="477"/>
      <c r="AT9" s="478"/>
      <c r="AU9" s="479" t="s">
        <v>101</v>
      </c>
      <c r="AV9" s="480"/>
      <c r="AW9" s="480"/>
      <c r="AX9" s="480"/>
      <c r="AY9" s="481" t="s">
        <v>114</v>
      </c>
      <c r="AZ9" s="482"/>
      <c r="BA9" s="482"/>
      <c r="BB9" s="482"/>
      <c r="BC9" s="482"/>
      <c r="BD9" s="482"/>
      <c r="BE9" s="482"/>
      <c r="BF9" s="482"/>
      <c r="BG9" s="482"/>
      <c r="BH9" s="482"/>
      <c r="BI9" s="482"/>
      <c r="BJ9" s="482"/>
      <c r="BK9" s="482"/>
      <c r="BL9" s="482"/>
      <c r="BM9" s="483"/>
      <c r="BN9" s="447">
        <v>217313</v>
      </c>
      <c r="BO9" s="448"/>
      <c r="BP9" s="448"/>
      <c r="BQ9" s="448"/>
      <c r="BR9" s="448"/>
      <c r="BS9" s="448"/>
      <c r="BT9" s="448"/>
      <c r="BU9" s="449"/>
      <c r="BV9" s="447">
        <v>59389</v>
      </c>
      <c r="BW9" s="448"/>
      <c r="BX9" s="448"/>
      <c r="BY9" s="448"/>
      <c r="BZ9" s="448"/>
      <c r="CA9" s="448"/>
      <c r="CB9" s="448"/>
      <c r="CC9" s="449"/>
      <c r="CD9" s="450" t="s">
        <v>115</v>
      </c>
      <c r="CE9" s="451"/>
      <c r="CF9" s="451"/>
      <c r="CG9" s="451"/>
      <c r="CH9" s="451"/>
      <c r="CI9" s="451"/>
      <c r="CJ9" s="451"/>
      <c r="CK9" s="451"/>
      <c r="CL9" s="451"/>
      <c r="CM9" s="451"/>
      <c r="CN9" s="451"/>
      <c r="CO9" s="451"/>
      <c r="CP9" s="451"/>
      <c r="CQ9" s="451"/>
      <c r="CR9" s="451"/>
      <c r="CS9" s="452"/>
      <c r="CT9" s="444">
        <v>19.100000000000001</v>
      </c>
      <c r="CU9" s="445"/>
      <c r="CV9" s="445"/>
      <c r="CW9" s="445"/>
      <c r="CX9" s="445"/>
      <c r="CY9" s="445"/>
      <c r="CZ9" s="445"/>
      <c r="DA9" s="446"/>
      <c r="DB9" s="444">
        <v>19.8</v>
      </c>
      <c r="DC9" s="445"/>
      <c r="DD9" s="445"/>
      <c r="DE9" s="445"/>
      <c r="DF9" s="445"/>
      <c r="DG9" s="445"/>
      <c r="DH9" s="445"/>
      <c r="DI9" s="446"/>
    </row>
    <row r="10" spans="1:119" ht="18.75" customHeight="1" thickBot="1">
      <c r="A10" s="178"/>
      <c r="B10" s="441"/>
      <c r="C10" s="442"/>
      <c r="D10" s="442"/>
      <c r="E10" s="442"/>
      <c r="F10" s="442"/>
      <c r="G10" s="442"/>
      <c r="H10" s="442"/>
      <c r="I10" s="442"/>
      <c r="J10" s="442"/>
      <c r="K10" s="490"/>
      <c r="L10" s="497" t="s">
        <v>116</v>
      </c>
      <c r="M10" s="477"/>
      <c r="N10" s="477"/>
      <c r="O10" s="477"/>
      <c r="P10" s="477"/>
      <c r="Q10" s="478"/>
      <c r="R10" s="498">
        <v>9042</v>
      </c>
      <c r="S10" s="499"/>
      <c r="T10" s="499"/>
      <c r="U10" s="499"/>
      <c r="V10" s="500"/>
      <c r="W10" s="435"/>
      <c r="X10" s="436"/>
      <c r="Y10" s="436"/>
      <c r="Z10" s="436"/>
      <c r="AA10" s="436"/>
      <c r="AB10" s="436"/>
      <c r="AC10" s="436"/>
      <c r="AD10" s="436"/>
      <c r="AE10" s="436"/>
      <c r="AF10" s="436"/>
      <c r="AG10" s="436"/>
      <c r="AH10" s="436"/>
      <c r="AI10" s="436"/>
      <c r="AJ10" s="436"/>
      <c r="AK10" s="436"/>
      <c r="AL10" s="439"/>
      <c r="AM10" s="476" t="s">
        <v>117</v>
      </c>
      <c r="AN10" s="477"/>
      <c r="AO10" s="477"/>
      <c r="AP10" s="477"/>
      <c r="AQ10" s="477"/>
      <c r="AR10" s="477"/>
      <c r="AS10" s="477"/>
      <c r="AT10" s="478"/>
      <c r="AU10" s="479" t="s">
        <v>118</v>
      </c>
      <c r="AV10" s="480"/>
      <c r="AW10" s="480"/>
      <c r="AX10" s="480"/>
      <c r="AY10" s="481" t="s">
        <v>119</v>
      </c>
      <c r="AZ10" s="482"/>
      <c r="BA10" s="482"/>
      <c r="BB10" s="482"/>
      <c r="BC10" s="482"/>
      <c r="BD10" s="482"/>
      <c r="BE10" s="482"/>
      <c r="BF10" s="482"/>
      <c r="BG10" s="482"/>
      <c r="BH10" s="482"/>
      <c r="BI10" s="482"/>
      <c r="BJ10" s="482"/>
      <c r="BK10" s="482"/>
      <c r="BL10" s="482"/>
      <c r="BM10" s="483"/>
      <c r="BN10" s="447">
        <v>252926</v>
      </c>
      <c r="BO10" s="448"/>
      <c r="BP10" s="448"/>
      <c r="BQ10" s="448"/>
      <c r="BR10" s="448"/>
      <c r="BS10" s="448"/>
      <c r="BT10" s="448"/>
      <c r="BU10" s="449"/>
      <c r="BV10" s="447">
        <v>223232</v>
      </c>
      <c r="BW10" s="448"/>
      <c r="BX10" s="448"/>
      <c r="BY10" s="448"/>
      <c r="BZ10" s="448"/>
      <c r="CA10" s="448"/>
      <c r="CB10" s="448"/>
      <c r="CC10" s="449"/>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1"/>
      <c r="C11" s="442"/>
      <c r="D11" s="442"/>
      <c r="E11" s="442"/>
      <c r="F11" s="442"/>
      <c r="G11" s="442"/>
      <c r="H11" s="442"/>
      <c r="I11" s="442"/>
      <c r="J11" s="442"/>
      <c r="K11" s="490"/>
      <c r="L11" s="501" t="s">
        <v>121</v>
      </c>
      <c r="M11" s="502"/>
      <c r="N11" s="502"/>
      <c r="O11" s="502"/>
      <c r="P11" s="502"/>
      <c r="Q11" s="503"/>
      <c r="R11" s="504" t="s">
        <v>122</v>
      </c>
      <c r="S11" s="505"/>
      <c r="T11" s="505"/>
      <c r="U11" s="505"/>
      <c r="V11" s="506"/>
      <c r="W11" s="435"/>
      <c r="X11" s="436"/>
      <c r="Y11" s="436"/>
      <c r="Z11" s="436"/>
      <c r="AA11" s="436"/>
      <c r="AB11" s="436"/>
      <c r="AC11" s="436"/>
      <c r="AD11" s="436"/>
      <c r="AE11" s="436"/>
      <c r="AF11" s="436"/>
      <c r="AG11" s="436"/>
      <c r="AH11" s="436"/>
      <c r="AI11" s="436"/>
      <c r="AJ11" s="436"/>
      <c r="AK11" s="436"/>
      <c r="AL11" s="439"/>
      <c r="AM11" s="476" t="s">
        <v>123</v>
      </c>
      <c r="AN11" s="477"/>
      <c r="AO11" s="477"/>
      <c r="AP11" s="477"/>
      <c r="AQ11" s="477"/>
      <c r="AR11" s="477"/>
      <c r="AS11" s="477"/>
      <c r="AT11" s="478"/>
      <c r="AU11" s="479" t="s">
        <v>101</v>
      </c>
      <c r="AV11" s="480"/>
      <c r="AW11" s="480"/>
      <c r="AX11" s="480"/>
      <c r="AY11" s="481" t="s">
        <v>124</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125</v>
      </c>
      <c r="CE11" s="451"/>
      <c r="CF11" s="451"/>
      <c r="CG11" s="451"/>
      <c r="CH11" s="451"/>
      <c r="CI11" s="451"/>
      <c r="CJ11" s="451"/>
      <c r="CK11" s="451"/>
      <c r="CL11" s="451"/>
      <c r="CM11" s="451"/>
      <c r="CN11" s="451"/>
      <c r="CO11" s="451"/>
      <c r="CP11" s="451"/>
      <c r="CQ11" s="451"/>
      <c r="CR11" s="451"/>
      <c r="CS11" s="452"/>
      <c r="CT11" s="487" t="s">
        <v>126</v>
      </c>
      <c r="CU11" s="488"/>
      <c r="CV11" s="488"/>
      <c r="CW11" s="488"/>
      <c r="CX11" s="488"/>
      <c r="CY11" s="488"/>
      <c r="CZ11" s="488"/>
      <c r="DA11" s="489"/>
      <c r="DB11" s="487" t="s">
        <v>127</v>
      </c>
      <c r="DC11" s="488"/>
      <c r="DD11" s="488"/>
      <c r="DE11" s="488"/>
      <c r="DF11" s="488"/>
      <c r="DG11" s="488"/>
      <c r="DH11" s="488"/>
      <c r="DI11" s="489"/>
    </row>
    <row r="12" spans="1:119" ht="18.75" customHeight="1">
      <c r="A12" s="178"/>
      <c r="B12" s="507" t="s">
        <v>128</v>
      </c>
      <c r="C12" s="508"/>
      <c r="D12" s="508"/>
      <c r="E12" s="508"/>
      <c r="F12" s="508"/>
      <c r="G12" s="508"/>
      <c r="H12" s="508"/>
      <c r="I12" s="508"/>
      <c r="J12" s="508"/>
      <c r="K12" s="509"/>
      <c r="L12" s="516" t="s">
        <v>129</v>
      </c>
      <c r="M12" s="517"/>
      <c r="N12" s="517"/>
      <c r="O12" s="517"/>
      <c r="P12" s="517"/>
      <c r="Q12" s="518"/>
      <c r="R12" s="519">
        <v>8612</v>
      </c>
      <c r="S12" s="520"/>
      <c r="T12" s="520"/>
      <c r="U12" s="520"/>
      <c r="V12" s="521"/>
      <c r="W12" s="522" t="s">
        <v>1</v>
      </c>
      <c r="X12" s="480"/>
      <c r="Y12" s="480"/>
      <c r="Z12" s="480"/>
      <c r="AA12" s="480"/>
      <c r="AB12" s="523"/>
      <c r="AC12" s="524" t="s">
        <v>130</v>
      </c>
      <c r="AD12" s="525"/>
      <c r="AE12" s="525"/>
      <c r="AF12" s="525"/>
      <c r="AG12" s="526"/>
      <c r="AH12" s="524" t="s">
        <v>131</v>
      </c>
      <c r="AI12" s="525"/>
      <c r="AJ12" s="525"/>
      <c r="AK12" s="525"/>
      <c r="AL12" s="527"/>
      <c r="AM12" s="476" t="s">
        <v>132</v>
      </c>
      <c r="AN12" s="477"/>
      <c r="AO12" s="477"/>
      <c r="AP12" s="477"/>
      <c r="AQ12" s="477"/>
      <c r="AR12" s="477"/>
      <c r="AS12" s="477"/>
      <c r="AT12" s="478"/>
      <c r="AU12" s="479" t="s">
        <v>133</v>
      </c>
      <c r="AV12" s="480"/>
      <c r="AW12" s="480"/>
      <c r="AX12" s="480"/>
      <c r="AY12" s="481" t="s">
        <v>134</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223232</v>
      </c>
      <c r="BW12" s="448"/>
      <c r="BX12" s="448"/>
      <c r="BY12" s="448"/>
      <c r="BZ12" s="448"/>
      <c r="CA12" s="448"/>
      <c r="CB12" s="448"/>
      <c r="CC12" s="449"/>
      <c r="CD12" s="450" t="s">
        <v>135</v>
      </c>
      <c r="CE12" s="451"/>
      <c r="CF12" s="451"/>
      <c r="CG12" s="451"/>
      <c r="CH12" s="451"/>
      <c r="CI12" s="451"/>
      <c r="CJ12" s="451"/>
      <c r="CK12" s="451"/>
      <c r="CL12" s="451"/>
      <c r="CM12" s="451"/>
      <c r="CN12" s="451"/>
      <c r="CO12" s="451"/>
      <c r="CP12" s="451"/>
      <c r="CQ12" s="451"/>
      <c r="CR12" s="451"/>
      <c r="CS12" s="452"/>
      <c r="CT12" s="487" t="s">
        <v>136</v>
      </c>
      <c r="CU12" s="488"/>
      <c r="CV12" s="488"/>
      <c r="CW12" s="488"/>
      <c r="CX12" s="488"/>
      <c r="CY12" s="488"/>
      <c r="CZ12" s="488"/>
      <c r="DA12" s="489"/>
      <c r="DB12" s="487" t="s">
        <v>136</v>
      </c>
      <c r="DC12" s="488"/>
      <c r="DD12" s="488"/>
      <c r="DE12" s="488"/>
      <c r="DF12" s="488"/>
      <c r="DG12" s="488"/>
      <c r="DH12" s="488"/>
      <c r="DI12" s="489"/>
    </row>
    <row r="13" spans="1:119" ht="18.75" customHeight="1">
      <c r="A13" s="178"/>
      <c r="B13" s="510"/>
      <c r="C13" s="511"/>
      <c r="D13" s="511"/>
      <c r="E13" s="511"/>
      <c r="F13" s="511"/>
      <c r="G13" s="511"/>
      <c r="H13" s="511"/>
      <c r="I13" s="511"/>
      <c r="J13" s="511"/>
      <c r="K13" s="512"/>
      <c r="L13" s="187"/>
      <c r="M13" s="538" t="s">
        <v>137</v>
      </c>
      <c r="N13" s="539"/>
      <c r="O13" s="539"/>
      <c r="P13" s="539"/>
      <c r="Q13" s="540"/>
      <c r="R13" s="531">
        <v>8600</v>
      </c>
      <c r="S13" s="532"/>
      <c r="T13" s="532"/>
      <c r="U13" s="532"/>
      <c r="V13" s="533"/>
      <c r="W13" s="463" t="s">
        <v>138</v>
      </c>
      <c r="X13" s="464"/>
      <c r="Y13" s="464"/>
      <c r="Z13" s="464"/>
      <c r="AA13" s="464"/>
      <c r="AB13" s="454"/>
      <c r="AC13" s="498">
        <v>318</v>
      </c>
      <c r="AD13" s="499"/>
      <c r="AE13" s="499"/>
      <c r="AF13" s="499"/>
      <c r="AG13" s="541"/>
      <c r="AH13" s="498">
        <v>359</v>
      </c>
      <c r="AI13" s="499"/>
      <c r="AJ13" s="499"/>
      <c r="AK13" s="499"/>
      <c r="AL13" s="500"/>
      <c r="AM13" s="476" t="s">
        <v>139</v>
      </c>
      <c r="AN13" s="477"/>
      <c r="AO13" s="477"/>
      <c r="AP13" s="477"/>
      <c r="AQ13" s="477"/>
      <c r="AR13" s="477"/>
      <c r="AS13" s="477"/>
      <c r="AT13" s="478"/>
      <c r="AU13" s="479" t="s">
        <v>140</v>
      </c>
      <c r="AV13" s="480"/>
      <c r="AW13" s="480"/>
      <c r="AX13" s="480"/>
      <c r="AY13" s="481" t="s">
        <v>141</v>
      </c>
      <c r="AZ13" s="482"/>
      <c r="BA13" s="482"/>
      <c r="BB13" s="482"/>
      <c r="BC13" s="482"/>
      <c r="BD13" s="482"/>
      <c r="BE13" s="482"/>
      <c r="BF13" s="482"/>
      <c r="BG13" s="482"/>
      <c r="BH13" s="482"/>
      <c r="BI13" s="482"/>
      <c r="BJ13" s="482"/>
      <c r="BK13" s="482"/>
      <c r="BL13" s="482"/>
      <c r="BM13" s="483"/>
      <c r="BN13" s="447">
        <v>470239</v>
      </c>
      <c r="BO13" s="448"/>
      <c r="BP13" s="448"/>
      <c r="BQ13" s="448"/>
      <c r="BR13" s="448"/>
      <c r="BS13" s="448"/>
      <c r="BT13" s="448"/>
      <c r="BU13" s="449"/>
      <c r="BV13" s="447">
        <v>59389</v>
      </c>
      <c r="BW13" s="448"/>
      <c r="BX13" s="448"/>
      <c r="BY13" s="448"/>
      <c r="BZ13" s="448"/>
      <c r="CA13" s="448"/>
      <c r="CB13" s="448"/>
      <c r="CC13" s="449"/>
      <c r="CD13" s="450" t="s">
        <v>142</v>
      </c>
      <c r="CE13" s="451"/>
      <c r="CF13" s="451"/>
      <c r="CG13" s="451"/>
      <c r="CH13" s="451"/>
      <c r="CI13" s="451"/>
      <c r="CJ13" s="451"/>
      <c r="CK13" s="451"/>
      <c r="CL13" s="451"/>
      <c r="CM13" s="451"/>
      <c r="CN13" s="451"/>
      <c r="CO13" s="451"/>
      <c r="CP13" s="451"/>
      <c r="CQ13" s="451"/>
      <c r="CR13" s="451"/>
      <c r="CS13" s="452"/>
      <c r="CT13" s="444">
        <v>8.3000000000000007</v>
      </c>
      <c r="CU13" s="445"/>
      <c r="CV13" s="445"/>
      <c r="CW13" s="445"/>
      <c r="CX13" s="445"/>
      <c r="CY13" s="445"/>
      <c r="CZ13" s="445"/>
      <c r="DA13" s="446"/>
      <c r="DB13" s="444">
        <v>8.8000000000000007</v>
      </c>
      <c r="DC13" s="445"/>
      <c r="DD13" s="445"/>
      <c r="DE13" s="445"/>
      <c r="DF13" s="445"/>
      <c r="DG13" s="445"/>
      <c r="DH13" s="445"/>
      <c r="DI13" s="446"/>
    </row>
    <row r="14" spans="1:119" ht="18.75" customHeight="1" thickBot="1">
      <c r="A14" s="178"/>
      <c r="B14" s="510"/>
      <c r="C14" s="511"/>
      <c r="D14" s="511"/>
      <c r="E14" s="511"/>
      <c r="F14" s="511"/>
      <c r="G14" s="511"/>
      <c r="H14" s="511"/>
      <c r="I14" s="511"/>
      <c r="J14" s="511"/>
      <c r="K14" s="512"/>
      <c r="L14" s="528" t="s">
        <v>143</v>
      </c>
      <c r="M14" s="529"/>
      <c r="N14" s="529"/>
      <c r="O14" s="529"/>
      <c r="P14" s="529"/>
      <c r="Q14" s="530"/>
      <c r="R14" s="531">
        <v>8817</v>
      </c>
      <c r="S14" s="532"/>
      <c r="T14" s="532"/>
      <c r="U14" s="532"/>
      <c r="V14" s="533"/>
      <c r="W14" s="437"/>
      <c r="X14" s="438"/>
      <c r="Y14" s="438"/>
      <c r="Z14" s="438"/>
      <c r="AA14" s="438"/>
      <c r="AB14" s="427"/>
      <c r="AC14" s="534">
        <v>8.8000000000000007</v>
      </c>
      <c r="AD14" s="535"/>
      <c r="AE14" s="535"/>
      <c r="AF14" s="535"/>
      <c r="AG14" s="536"/>
      <c r="AH14" s="534">
        <v>9.6</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144</v>
      </c>
      <c r="CE14" s="543"/>
      <c r="CF14" s="543"/>
      <c r="CG14" s="543"/>
      <c r="CH14" s="543"/>
      <c r="CI14" s="543"/>
      <c r="CJ14" s="543"/>
      <c r="CK14" s="543"/>
      <c r="CL14" s="543"/>
      <c r="CM14" s="543"/>
      <c r="CN14" s="543"/>
      <c r="CO14" s="543"/>
      <c r="CP14" s="543"/>
      <c r="CQ14" s="543"/>
      <c r="CR14" s="543"/>
      <c r="CS14" s="544"/>
      <c r="CT14" s="545" t="s">
        <v>145</v>
      </c>
      <c r="CU14" s="546"/>
      <c r="CV14" s="546"/>
      <c r="CW14" s="546"/>
      <c r="CX14" s="546"/>
      <c r="CY14" s="546"/>
      <c r="CZ14" s="546"/>
      <c r="DA14" s="547"/>
      <c r="DB14" s="545" t="s">
        <v>127</v>
      </c>
      <c r="DC14" s="546"/>
      <c r="DD14" s="546"/>
      <c r="DE14" s="546"/>
      <c r="DF14" s="546"/>
      <c r="DG14" s="546"/>
      <c r="DH14" s="546"/>
      <c r="DI14" s="547"/>
    </row>
    <row r="15" spans="1:119" ht="18.75" customHeight="1">
      <c r="A15" s="178"/>
      <c r="B15" s="510"/>
      <c r="C15" s="511"/>
      <c r="D15" s="511"/>
      <c r="E15" s="511"/>
      <c r="F15" s="511"/>
      <c r="G15" s="511"/>
      <c r="H15" s="511"/>
      <c r="I15" s="511"/>
      <c r="J15" s="511"/>
      <c r="K15" s="512"/>
      <c r="L15" s="187"/>
      <c r="M15" s="538" t="s">
        <v>137</v>
      </c>
      <c r="N15" s="539"/>
      <c r="O15" s="539"/>
      <c r="P15" s="539"/>
      <c r="Q15" s="540"/>
      <c r="R15" s="531">
        <v>8804</v>
      </c>
      <c r="S15" s="532"/>
      <c r="T15" s="532"/>
      <c r="U15" s="532"/>
      <c r="V15" s="533"/>
      <c r="W15" s="463" t="s">
        <v>146</v>
      </c>
      <c r="X15" s="464"/>
      <c r="Y15" s="464"/>
      <c r="Z15" s="464"/>
      <c r="AA15" s="464"/>
      <c r="AB15" s="454"/>
      <c r="AC15" s="498">
        <v>491</v>
      </c>
      <c r="AD15" s="499"/>
      <c r="AE15" s="499"/>
      <c r="AF15" s="499"/>
      <c r="AG15" s="541"/>
      <c r="AH15" s="498">
        <v>520</v>
      </c>
      <c r="AI15" s="499"/>
      <c r="AJ15" s="499"/>
      <c r="AK15" s="499"/>
      <c r="AL15" s="500"/>
      <c r="AM15" s="476"/>
      <c r="AN15" s="477"/>
      <c r="AO15" s="477"/>
      <c r="AP15" s="477"/>
      <c r="AQ15" s="477"/>
      <c r="AR15" s="477"/>
      <c r="AS15" s="477"/>
      <c r="AT15" s="478"/>
      <c r="AU15" s="479"/>
      <c r="AV15" s="480"/>
      <c r="AW15" s="480"/>
      <c r="AX15" s="480"/>
      <c r="AY15" s="407" t="s">
        <v>147</v>
      </c>
      <c r="AZ15" s="408"/>
      <c r="BA15" s="408"/>
      <c r="BB15" s="408"/>
      <c r="BC15" s="408"/>
      <c r="BD15" s="408"/>
      <c r="BE15" s="408"/>
      <c r="BF15" s="408"/>
      <c r="BG15" s="408"/>
      <c r="BH15" s="408"/>
      <c r="BI15" s="408"/>
      <c r="BJ15" s="408"/>
      <c r="BK15" s="408"/>
      <c r="BL15" s="408"/>
      <c r="BM15" s="409"/>
      <c r="BN15" s="410">
        <v>827264</v>
      </c>
      <c r="BO15" s="411"/>
      <c r="BP15" s="411"/>
      <c r="BQ15" s="411"/>
      <c r="BR15" s="411"/>
      <c r="BS15" s="411"/>
      <c r="BT15" s="411"/>
      <c r="BU15" s="412"/>
      <c r="BV15" s="410">
        <v>823985</v>
      </c>
      <c r="BW15" s="411"/>
      <c r="BX15" s="411"/>
      <c r="BY15" s="411"/>
      <c r="BZ15" s="411"/>
      <c r="CA15" s="411"/>
      <c r="CB15" s="411"/>
      <c r="CC15" s="412"/>
      <c r="CD15" s="548" t="s">
        <v>148</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c r="A16" s="178"/>
      <c r="B16" s="510"/>
      <c r="C16" s="511"/>
      <c r="D16" s="511"/>
      <c r="E16" s="511"/>
      <c r="F16" s="511"/>
      <c r="G16" s="511"/>
      <c r="H16" s="511"/>
      <c r="I16" s="511"/>
      <c r="J16" s="511"/>
      <c r="K16" s="512"/>
      <c r="L16" s="528" t="s">
        <v>149</v>
      </c>
      <c r="M16" s="551"/>
      <c r="N16" s="551"/>
      <c r="O16" s="551"/>
      <c r="P16" s="551"/>
      <c r="Q16" s="552"/>
      <c r="R16" s="553" t="s">
        <v>150</v>
      </c>
      <c r="S16" s="554"/>
      <c r="T16" s="554"/>
      <c r="U16" s="554"/>
      <c r="V16" s="555"/>
      <c r="W16" s="437"/>
      <c r="X16" s="438"/>
      <c r="Y16" s="438"/>
      <c r="Z16" s="438"/>
      <c r="AA16" s="438"/>
      <c r="AB16" s="427"/>
      <c r="AC16" s="534">
        <v>13.6</v>
      </c>
      <c r="AD16" s="535"/>
      <c r="AE16" s="535"/>
      <c r="AF16" s="535"/>
      <c r="AG16" s="536"/>
      <c r="AH16" s="534">
        <v>13.9</v>
      </c>
      <c r="AI16" s="535"/>
      <c r="AJ16" s="535"/>
      <c r="AK16" s="535"/>
      <c r="AL16" s="537"/>
      <c r="AM16" s="476"/>
      <c r="AN16" s="477"/>
      <c r="AO16" s="477"/>
      <c r="AP16" s="477"/>
      <c r="AQ16" s="477"/>
      <c r="AR16" s="477"/>
      <c r="AS16" s="477"/>
      <c r="AT16" s="478"/>
      <c r="AU16" s="479"/>
      <c r="AV16" s="480"/>
      <c r="AW16" s="480"/>
      <c r="AX16" s="480"/>
      <c r="AY16" s="481" t="s">
        <v>151</v>
      </c>
      <c r="AZ16" s="482"/>
      <c r="BA16" s="482"/>
      <c r="BB16" s="482"/>
      <c r="BC16" s="482"/>
      <c r="BD16" s="482"/>
      <c r="BE16" s="482"/>
      <c r="BF16" s="482"/>
      <c r="BG16" s="482"/>
      <c r="BH16" s="482"/>
      <c r="BI16" s="482"/>
      <c r="BJ16" s="482"/>
      <c r="BK16" s="482"/>
      <c r="BL16" s="482"/>
      <c r="BM16" s="483"/>
      <c r="BN16" s="447">
        <v>5332170</v>
      </c>
      <c r="BO16" s="448"/>
      <c r="BP16" s="448"/>
      <c r="BQ16" s="448"/>
      <c r="BR16" s="448"/>
      <c r="BS16" s="448"/>
      <c r="BT16" s="448"/>
      <c r="BU16" s="449"/>
      <c r="BV16" s="447">
        <v>5014097</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c r="A17" s="178"/>
      <c r="B17" s="513"/>
      <c r="C17" s="514"/>
      <c r="D17" s="514"/>
      <c r="E17" s="514"/>
      <c r="F17" s="514"/>
      <c r="G17" s="514"/>
      <c r="H17" s="514"/>
      <c r="I17" s="514"/>
      <c r="J17" s="514"/>
      <c r="K17" s="515"/>
      <c r="L17" s="192"/>
      <c r="M17" s="558" t="s">
        <v>152</v>
      </c>
      <c r="N17" s="559"/>
      <c r="O17" s="559"/>
      <c r="P17" s="559"/>
      <c r="Q17" s="560"/>
      <c r="R17" s="553" t="s">
        <v>153</v>
      </c>
      <c r="S17" s="554"/>
      <c r="T17" s="554"/>
      <c r="U17" s="554"/>
      <c r="V17" s="555"/>
      <c r="W17" s="463" t="s">
        <v>154</v>
      </c>
      <c r="X17" s="464"/>
      <c r="Y17" s="464"/>
      <c r="Z17" s="464"/>
      <c r="AA17" s="464"/>
      <c r="AB17" s="454"/>
      <c r="AC17" s="498">
        <v>2797</v>
      </c>
      <c r="AD17" s="499"/>
      <c r="AE17" s="499"/>
      <c r="AF17" s="499"/>
      <c r="AG17" s="541"/>
      <c r="AH17" s="498">
        <v>2849</v>
      </c>
      <c r="AI17" s="499"/>
      <c r="AJ17" s="499"/>
      <c r="AK17" s="499"/>
      <c r="AL17" s="500"/>
      <c r="AM17" s="476"/>
      <c r="AN17" s="477"/>
      <c r="AO17" s="477"/>
      <c r="AP17" s="477"/>
      <c r="AQ17" s="477"/>
      <c r="AR17" s="477"/>
      <c r="AS17" s="477"/>
      <c r="AT17" s="478"/>
      <c r="AU17" s="479"/>
      <c r="AV17" s="480"/>
      <c r="AW17" s="480"/>
      <c r="AX17" s="480"/>
      <c r="AY17" s="481" t="s">
        <v>155</v>
      </c>
      <c r="AZ17" s="482"/>
      <c r="BA17" s="482"/>
      <c r="BB17" s="482"/>
      <c r="BC17" s="482"/>
      <c r="BD17" s="482"/>
      <c r="BE17" s="482"/>
      <c r="BF17" s="482"/>
      <c r="BG17" s="482"/>
      <c r="BH17" s="482"/>
      <c r="BI17" s="482"/>
      <c r="BJ17" s="482"/>
      <c r="BK17" s="482"/>
      <c r="BL17" s="482"/>
      <c r="BM17" s="483"/>
      <c r="BN17" s="447">
        <v>1035791</v>
      </c>
      <c r="BO17" s="448"/>
      <c r="BP17" s="448"/>
      <c r="BQ17" s="448"/>
      <c r="BR17" s="448"/>
      <c r="BS17" s="448"/>
      <c r="BT17" s="448"/>
      <c r="BU17" s="449"/>
      <c r="BV17" s="447">
        <v>1022100</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c r="A18" s="178"/>
      <c r="B18" s="569" t="s">
        <v>156</v>
      </c>
      <c r="C18" s="490"/>
      <c r="D18" s="490"/>
      <c r="E18" s="570"/>
      <c r="F18" s="570"/>
      <c r="G18" s="570"/>
      <c r="H18" s="570"/>
      <c r="I18" s="570"/>
      <c r="J18" s="570"/>
      <c r="K18" s="570"/>
      <c r="L18" s="571">
        <v>239.65</v>
      </c>
      <c r="M18" s="571"/>
      <c r="N18" s="571"/>
      <c r="O18" s="571"/>
      <c r="P18" s="571"/>
      <c r="Q18" s="571"/>
      <c r="R18" s="572"/>
      <c r="S18" s="572"/>
      <c r="T18" s="572"/>
      <c r="U18" s="572"/>
      <c r="V18" s="573"/>
      <c r="W18" s="465"/>
      <c r="X18" s="466"/>
      <c r="Y18" s="466"/>
      <c r="Z18" s="466"/>
      <c r="AA18" s="466"/>
      <c r="AB18" s="457"/>
      <c r="AC18" s="574">
        <v>77.599999999999994</v>
      </c>
      <c r="AD18" s="575"/>
      <c r="AE18" s="575"/>
      <c r="AF18" s="575"/>
      <c r="AG18" s="576"/>
      <c r="AH18" s="574">
        <v>76.400000000000006</v>
      </c>
      <c r="AI18" s="575"/>
      <c r="AJ18" s="575"/>
      <c r="AK18" s="575"/>
      <c r="AL18" s="577"/>
      <c r="AM18" s="476"/>
      <c r="AN18" s="477"/>
      <c r="AO18" s="477"/>
      <c r="AP18" s="477"/>
      <c r="AQ18" s="477"/>
      <c r="AR18" s="477"/>
      <c r="AS18" s="477"/>
      <c r="AT18" s="478"/>
      <c r="AU18" s="479"/>
      <c r="AV18" s="480"/>
      <c r="AW18" s="480"/>
      <c r="AX18" s="480"/>
      <c r="AY18" s="481" t="s">
        <v>157</v>
      </c>
      <c r="AZ18" s="482"/>
      <c r="BA18" s="482"/>
      <c r="BB18" s="482"/>
      <c r="BC18" s="482"/>
      <c r="BD18" s="482"/>
      <c r="BE18" s="482"/>
      <c r="BF18" s="482"/>
      <c r="BG18" s="482"/>
      <c r="BH18" s="482"/>
      <c r="BI18" s="482"/>
      <c r="BJ18" s="482"/>
      <c r="BK18" s="482"/>
      <c r="BL18" s="482"/>
      <c r="BM18" s="483"/>
      <c r="BN18" s="447">
        <v>4979463</v>
      </c>
      <c r="BO18" s="448"/>
      <c r="BP18" s="448"/>
      <c r="BQ18" s="448"/>
      <c r="BR18" s="448"/>
      <c r="BS18" s="448"/>
      <c r="BT18" s="448"/>
      <c r="BU18" s="449"/>
      <c r="BV18" s="447">
        <v>4846154</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c r="A19" s="178"/>
      <c r="B19" s="569" t="s">
        <v>158</v>
      </c>
      <c r="C19" s="490"/>
      <c r="D19" s="490"/>
      <c r="E19" s="570"/>
      <c r="F19" s="570"/>
      <c r="G19" s="570"/>
      <c r="H19" s="570"/>
      <c r="I19" s="570"/>
      <c r="J19" s="570"/>
      <c r="K19" s="570"/>
      <c r="L19" s="578">
        <v>36</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159</v>
      </c>
      <c r="AZ19" s="482"/>
      <c r="BA19" s="482"/>
      <c r="BB19" s="482"/>
      <c r="BC19" s="482"/>
      <c r="BD19" s="482"/>
      <c r="BE19" s="482"/>
      <c r="BF19" s="482"/>
      <c r="BG19" s="482"/>
      <c r="BH19" s="482"/>
      <c r="BI19" s="482"/>
      <c r="BJ19" s="482"/>
      <c r="BK19" s="482"/>
      <c r="BL19" s="482"/>
      <c r="BM19" s="483"/>
      <c r="BN19" s="447">
        <v>7367306</v>
      </c>
      <c r="BO19" s="448"/>
      <c r="BP19" s="448"/>
      <c r="BQ19" s="448"/>
      <c r="BR19" s="448"/>
      <c r="BS19" s="448"/>
      <c r="BT19" s="448"/>
      <c r="BU19" s="449"/>
      <c r="BV19" s="447">
        <v>6911679</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c r="A20" s="178"/>
      <c r="B20" s="569" t="s">
        <v>160</v>
      </c>
      <c r="C20" s="490"/>
      <c r="D20" s="490"/>
      <c r="E20" s="570"/>
      <c r="F20" s="570"/>
      <c r="G20" s="570"/>
      <c r="H20" s="570"/>
      <c r="I20" s="570"/>
      <c r="J20" s="570"/>
      <c r="K20" s="570"/>
      <c r="L20" s="578">
        <v>4270</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c r="A21" s="178"/>
      <c r="B21" s="587" t="s">
        <v>161</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c r="A22" s="178"/>
      <c r="B22" s="617" t="s">
        <v>162</v>
      </c>
      <c r="C22" s="591"/>
      <c r="D22" s="592"/>
      <c r="E22" s="459" t="s">
        <v>1</v>
      </c>
      <c r="F22" s="464"/>
      <c r="G22" s="464"/>
      <c r="H22" s="464"/>
      <c r="I22" s="464"/>
      <c r="J22" s="464"/>
      <c r="K22" s="454"/>
      <c r="L22" s="459" t="s">
        <v>163</v>
      </c>
      <c r="M22" s="464"/>
      <c r="N22" s="464"/>
      <c r="O22" s="464"/>
      <c r="P22" s="454"/>
      <c r="Q22" s="622" t="s">
        <v>164</v>
      </c>
      <c r="R22" s="623"/>
      <c r="S22" s="623"/>
      <c r="T22" s="623"/>
      <c r="U22" s="623"/>
      <c r="V22" s="624"/>
      <c r="W22" s="590" t="s">
        <v>165</v>
      </c>
      <c r="X22" s="591"/>
      <c r="Y22" s="592"/>
      <c r="Z22" s="459" t="s">
        <v>1</v>
      </c>
      <c r="AA22" s="464"/>
      <c r="AB22" s="464"/>
      <c r="AC22" s="464"/>
      <c r="AD22" s="464"/>
      <c r="AE22" s="464"/>
      <c r="AF22" s="464"/>
      <c r="AG22" s="454"/>
      <c r="AH22" s="628" t="s">
        <v>166</v>
      </c>
      <c r="AI22" s="464"/>
      <c r="AJ22" s="464"/>
      <c r="AK22" s="464"/>
      <c r="AL22" s="454"/>
      <c r="AM22" s="628" t="s">
        <v>167</v>
      </c>
      <c r="AN22" s="629"/>
      <c r="AO22" s="629"/>
      <c r="AP22" s="629"/>
      <c r="AQ22" s="629"/>
      <c r="AR22" s="630"/>
      <c r="AS22" s="622" t="s">
        <v>164</v>
      </c>
      <c r="AT22" s="623"/>
      <c r="AU22" s="623"/>
      <c r="AV22" s="623"/>
      <c r="AW22" s="623"/>
      <c r="AX22" s="634"/>
      <c r="AY22" s="407" t="s">
        <v>168</v>
      </c>
      <c r="AZ22" s="408"/>
      <c r="BA22" s="408"/>
      <c r="BB22" s="408"/>
      <c r="BC22" s="408"/>
      <c r="BD22" s="408"/>
      <c r="BE22" s="408"/>
      <c r="BF22" s="408"/>
      <c r="BG22" s="408"/>
      <c r="BH22" s="408"/>
      <c r="BI22" s="408"/>
      <c r="BJ22" s="408"/>
      <c r="BK22" s="408"/>
      <c r="BL22" s="408"/>
      <c r="BM22" s="409"/>
      <c r="BN22" s="410">
        <v>8727907</v>
      </c>
      <c r="BO22" s="411"/>
      <c r="BP22" s="411"/>
      <c r="BQ22" s="411"/>
      <c r="BR22" s="411"/>
      <c r="BS22" s="411"/>
      <c r="BT22" s="411"/>
      <c r="BU22" s="412"/>
      <c r="BV22" s="410">
        <v>8437585</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169</v>
      </c>
      <c r="AZ23" s="482"/>
      <c r="BA23" s="482"/>
      <c r="BB23" s="482"/>
      <c r="BC23" s="482"/>
      <c r="BD23" s="482"/>
      <c r="BE23" s="482"/>
      <c r="BF23" s="482"/>
      <c r="BG23" s="482"/>
      <c r="BH23" s="482"/>
      <c r="BI23" s="482"/>
      <c r="BJ23" s="482"/>
      <c r="BK23" s="482"/>
      <c r="BL23" s="482"/>
      <c r="BM23" s="483"/>
      <c r="BN23" s="447">
        <v>8677397</v>
      </c>
      <c r="BO23" s="448"/>
      <c r="BP23" s="448"/>
      <c r="BQ23" s="448"/>
      <c r="BR23" s="448"/>
      <c r="BS23" s="448"/>
      <c r="BT23" s="448"/>
      <c r="BU23" s="449"/>
      <c r="BV23" s="447">
        <v>8383415</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c r="A24" s="178"/>
      <c r="B24" s="618"/>
      <c r="C24" s="594"/>
      <c r="D24" s="595"/>
      <c r="E24" s="497" t="s">
        <v>170</v>
      </c>
      <c r="F24" s="477"/>
      <c r="G24" s="477"/>
      <c r="H24" s="477"/>
      <c r="I24" s="477"/>
      <c r="J24" s="477"/>
      <c r="K24" s="478"/>
      <c r="L24" s="498">
        <v>1</v>
      </c>
      <c r="M24" s="499"/>
      <c r="N24" s="499"/>
      <c r="O24" s="499"/>
      <c r="P24" s="541"/>
      <c r="Q24" s="498">
        <v>6810</v>
      </c>
      <c r="R24" s="499"/>
      <c r="S24" s="499"/>
      <c r="T24" s="499"/>
      <c r="U24" s="499"/>
      <c r="V24" s="541"/>
      <c r="W24" s="593"/>
      <c r="X24" s="594"/>
      <c r="Y24" s="595"/>
      <c r="Z24" s="497" t="s">
        <v>171</v>
      </c>
      <c r="AA24" s="477"/>
      <c r="AB24" s="477"/>
      <c r="AC24" s="477"/>
      <c r="AD24" s="477"/>
      <c r="AE24" s="477"/>
      <c r="AF24" s="477"/>
      <c r="AG24" s="478"/>
      <c r="AH24" s="498">
        <v>168</v>
      </c>
      <c r="AI24" s="499"/>
      <c r="AJ24" s="499"/>
      <c r="AK24" s="499"/>
      <c r="AL24" s="541"/>
      <c r="AM24" s="498">
        <v>500472</v>
      </c>
      <c r="AN24" s="499"/>
      <c r="AO24" s="499"/>
      <c r="AP24" s="499"/>
      <c r="AQ24" s="499"/>
      <c r="AR24" s="541"/>
      <c r="AS24" s="498">
        <v>2979</v>
      </c>
      <c r="AT24" s="499"/>
      <c r="AU24" s="499"/>
      <c r="AV24" s="499"/>
      <c r="AW24" s="499"/>
      <c r="AX24" s="500"/>
      <c r="AY24" s="563" t="s">
        <v>172</v>
      </c>
      <c r="AZ24" s="564"/>
      <c r="BA24" s="564"/>
      <c r="BB24" s="564"/>
      <c r="BC24" s="564"/>
      <c r="BD24" s="564"/>
      <c r="BE24" s="564"/>
      <c r="BF24" s="564"/>
      <c r="BG24" s="564"/>
      <c r="BH24" s="564"/>
      <c r="BI24" s="564"/>
      <c r="BJ24" s="564"/>
      <c r="BK24" s="564"/>
      <c r="BL24" s="564"/>
      <c r="BM24" s="565"/>
      <c r="BN24" s="447">
        <v>7022909</v>
      </c>
      <c r="BO24" s="448"/>
      <c r="BP24" s="448"/>
      <c r="BQ24" s="448"/>
      <c r="BR24" s="448"/>
      <c r="BS24" s="448"/>
      <c r="BT24" s="448"/>
      <c r="BU24" s="449"/>
      <c r="BV24" s="447">
        <v>6639096</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c r="A25" s="178"/>
      <c r="B25" s="618"/>
      <c r="C25" s="594"/>
      <c r="D25" s="595"/>
      <c r="E25" s="497" t="s">
        <v>173</v>
      </c>
      <c r="F25" s="477"/>
      <c r="G25" s="477"/>
      <c r="H25" s="477"/>
      <c r="I25" s="477"/>
      <c r="J25" s="477"/>
      <c r="K25" s="478"/>
      <c r="L25" s="498">
        <v>1</v>
      </c>
      <c r="M25" s="499"/>
      <c r="N25" s="499"/>
      <c r="O25" s="499"/>
      <c r="P25" s="541"/>
      <c r="Q25" s="498">
        <v>5540</v>
      </c>
      <c r="R25" s="499"/>
      <c r="S25" s="499"/>
      <c r="T25" s="499"/>
      <c r="U25" s="499"/>
      <c r="V25" s="541"/>
      <c r="W25" s="593"/>
      <c r="X25" s="594"/>
      <c r="Y25" s="595"/>
      <c r="Z25" s="497" t="s">
        <v>174</v>
      </c>
      <c r="AA25" s="477"/>
      <c r="AB25" s="477"/>
      <c r="AC25" s="477"/>
      <c r="AD25" s="477"/>
      <c r="AE25" s="477"/>
      <c r="AF25" s="477"/>
      <c r="AG25" s="478"/>
      <c r="AH25" s="498" t="s">
        <v>136</v>
      </c>
      <c r="AI25" s="499"/>
      <c r="AJ25" s="499"/>
      <c r="AK25" s="499"/>
      <c r="AL25" s="541"/>
      <c r="AM25" s="498" t="s">
        <v>136</v>
      </c>
      <c r="AN25" s="499"/>
      <c r="AO25" s="499"/>
      <c r="AP25" s="499"/>
      <c r="AQ25" s="499"/>
      <c r="AR25" s="541"/>
      <c r="AS25" s="498" t="s">
        <v>136</v>
      </c>
      <c r="AT25" s="499"/>
      <c r="AU25" s="499"/>
      <c r="AV25" s="499"/>
      <c r="AW25" s="499"/>
      <c r="AX25" s="500"/>
      <c r="AY25" s="407" t="s">
        <v>175</v>
      </c>
      <c r="AZ25" s="408"/>
      <c r="BA25" s="408"/>
      <c r="BB25" s="408"/>
      <c r="BC25" s="408"/>
      <c r="BD25" s="408"/>
      <c r="BE25" s="408"/>
      <c r="BF25" s="408"/>
      <c r="BG25" s="408"/>
      <c r="BH25" s="408"/>
      <c r="BI25" s="408"/>
      <c r="BJ25" s="408"/>
      <c r="BK25" s="408"/>
      <c r="BL25" s="408"/>
      <c r="BM25" s="409"/>
      <c r="BN25" s="410">
        <v>850647</v>
      </c>
      <c r="BO25" s="411"/>
      <c r="BP25" s="411"/>
      <c r="BQ25" s="411"/>
      <c r="BR25" s="411"/>
      <c r="BS25" s="411"/>
      <c r="BT25" s="411"/>
      <c r="BU25" s="412"/>
      <c r="BV25" s="410">
        <v>1330551</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c r="A26" s="178"/>
      <c r="B26" s="618"/>
      <c r="C26" s="594"/>
      <c r="D26" s="595"/>
      <c r="E26" s="497" t="s">
        <v>176</v>
      </c>
      <c r="F26" s="477"/>
      <c r="G26" s="477"/>
      <c r="H26" s="477"/>
      <c r="I26" s="477"/>
      <c r="J26" s="477"/>
      <c r="K26" s="478"/>
      <c r="L26" s="498">
        <v>1</v>
      </c>
      <c r="M26" s="499"/>
      <c r="N26" s="499"/>
      <c r="O26" s="499"/>
      <c r="P26" s="541"/>
      <c r="Q26" s="498">
        <v>5280</v>
      </c>
      <c r="R26" s="499"/>
      <c r="S26" s="499"/>
      <c r="T26" s="499"/>
      <c r="U26" s="499"/>
      <c r="V26" s="541"/>
      <c r="W26" s="593"/>
      <c r="X26" s="594"/>
      <c r="Y26" s="595"/>
      <c r="Z26" s="497" t="s">
        <v>177</v>
      </c>
      <c r="AA26" s="599"/>
      <c r="AB26" s="599"/>
      <c r="AC26" s="599"/>
      <c r="AD26" s="599"/>
      <c r="AE26" s="599"/>
      <c r="AF26" s="599"/>
      <c r="AG26" s="600"/>
      <c r="AH26" s="498" t="s">
        <v>136</v>
      </c>
      <c r="AI26" s="499"/>
      <c r="AJ26" s="499"/>
      <c r="AK26" s="499"/>
      <c r="AL26" s="541"/>
      <c r="AM26" s="498" t="s">
        <v>127</v>
      </c>
      <c r="AN26" s="499"/>
      <c r="AO26" s="499"/>
      <c r="AP26" s="499"/>
      <c r="AQ26" s="499"/>
      <c r="AR26" s="541"/>
      <c r="AS26" s="498" t="s">
        <v>127</v>
      </c>
      <c r="AT26" s="499"/>
      <c r="AU26" s="499"/>
      <c r="AV26" s="499"/>
      <c r="AW26" s="499"/>
      <c r="AX26" s="500"/>
      <c r="AY26" s="450" t="s">
        <v>178</v>
      </c>
      <c r="AZ26" s="451"/>
      <c r="BA26" s="451"/>
      <c r="BB26" s="451"/>
      <c r="BC26" s="451"/>
      <c r="BD26" s="451"/>
      <c r="BE26" s="451"/>
      <c r="BF26" s="451"/>
      <c r="BG26" s="451"/>
      <c r="BH26" s="451"/>
      <c r="BI26" s="451"/>
      <c r="BJ26" s="451"/>
      <c r="BK26" s="451"/>
      <c r="BL26" s="451"/>
      <c r="BM26" s="452"/>
      <c r="BN26" s="447" t="s">
        <v>127</v>
      </c>
      <c r="BO26" s="448"/>
      <c r="BP26" s="448"/>
      <c r="BQ26" s="448"/>
      <c r="BR26" s="448"/>
      <c r="BS26" s="448"/>
      <c r="BT26" s="448"/>
      <c r="BU26" s="449"/>
      <c r="BV26" s="447" t="s">
        <v>136</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c r="A27" s="178"/>
      <c r="B27" s="618"/>
      <c r="C27" s="594"/>
      <c r="D27" s="595"/>
      <c r="E27" s="497" t="s">
        <v>179</v>
      </c>
      <c r="F27" s="477"/>
      <c r="G27" s="477"/>
      <c r="H27" s="477"/>
      <c r="I27" s="477"/>
      <c r="J27" s="477"/>
      <c r="K27" s="478"/>
      <c r="L27" s="498">
        <v>1</v>
      </c>
      <c r="M27" s="499"/>
      <c r="N27" s="499"/>
      <c r="O27" s="499"/>
      <c r="P27" s="541"/>
      <c r="Q27" s="498">
        <v>3120</v>
      </c>
      <c r="R27" s="499"/>
      <c r="S27" s="499"/>
      <c r="T27" s="499"/>
      <c r="U27" s="499"/>
      <c r="V27" s="541"/>
      <c r="W27" s="593"/>
      <c r="X27" s="594"/>
      <c r="Y27" s="595"/>
      <c r="Z27" s="497" t="s">
        <v>180</v>
      </c>
      <c r="AA27" s="477"/>
      <c r="AB27" s="477"/>
      <c r="AC27" s="477"/>
      <c r="AD27" s="477"/>
      <c r="AE27" s="477"/>
      <c r="AF27" s="477"/>
      <c r="AG27" s="478"/>
      <c r="AH27" s="498">
        <v>6</v>
      </c>
      <c r="AI27" s="499"/>
      <c r="AJ27" s="499"/>
      <c r="AK27" s="499"/>
      <c r="AL27" s="541"/>
      <c r="AM27" s="498">
        <v>16730</v>
      </c>
      <c r="AN27" s="499"/>
      <c r="AO27" s="499"/>
      <c r="AP27" s="499"/>
      <c r="AQ27" s="499"/>
      <c r="AR27" s="541"/>
      <c r="AS27" s="498">
        <v>2788</v>
      </c>
      <c r="AT27" s="499"/>
      <c r="AU27" s="499"/>
      <c r="AV27" s="499"/>
      <c r="AW27" s="499"/>
      <c r="AX27" s="500"/>
      <c r="AY27" s="542" t="s">
        <v>181</v>
      </c>
      <c r="AZ27" s="543"/>
      <c r="BA27" s="543"/>
      <c r="BB27" s="543"/>
      <c r="BC27" s="543"/>
      <c r="BD27" s="543"/>
      <c r="BE27" s="543"/>
      <c r="BF27" s="543"/>
      <c r="BG27" s="543"/>
      <c r="BH27" s="543"/>
      <c r="BI27" s="543"/>
      <c r="BJ27" s="543"/>
      <c r="BK27" s="543"/>
      <c r="BL27" s="543"/>
      <c r="BM27" s="544"/>
      <c r="BN27" s="566">
        <v>27591</v>
      </c>
      <c r="BO27" s="567"/>
      <c r="BP27" s="567"/>
      <c r="BQ27" s="567"/>
      <c r="BR27" s="567"/>
      <c r="BS27" s="567"/>
      <c r="BT27" s="567"/>
      <c r="BU27" s="568"/>
      <c r="BV27" s="566">
        <v>27591</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c r="A28" s="178"/>
      <c r="B28" s="618"/>
      <c r="C28" s="594"/>
      <c r="D28" s="595"/>
      <c r="E28" s="497" t="s">
        <v>182</v>
      </c>
      <c r="F28" s="477"/>
      <c r="G28" s="477"/>
      <c r="H28" s="477"/>
      <c r="I28" s="477"/>
      <c r="J28" s="477"/>
      <c r="K28" s="478"/>
      <c r="L28" s="498">
        <v>1</v>
      </c>
      <c r="M28" s="499"/>
      <c r="N28" s="499"/>
      <c r="O28" s="499"/>
      <c r="P28" s="541"/>
      <c r="Q28" s="498">
        <v>2680</v>
      </c>
      <c r="R28" s="499"/>
      <c r="S28" s="499"/>
      <c r="T28" s="499"/>
      <c r="U28" s="499"/>
      <c r="V28" s="541"/>
      <c r="W28" s="593"/>
      <c r="X28" s="594"/>
      <c r="Y28" s="595"/>
      <c r="Z28" s="497" t="s">
        <v>183</v>
      </c>
      <c r="AA28" s="477"/>
      <c r="AB28" s="477"/>
      <c r="AC28" s="477"/>
      <c r="AD28" s="477"/>
      <c r="AE28" s="477"/>
      <c r="AF28" s="477"/>
      <c r="AG28" s="478"/>
      <c r="AH28" s="498" t="s">
        <v>126</v>
      </c>
      <c r="AI28" s="499"/>
      <c r="AJ28" s="499"/>
      <c r="AK28" s="499"/>
      <c r="AL28" s="541"/>
      <c r="AM28" s="498" t="s">
        <v>136</v>
      </c>
      <c r="AN28" s="499"/>
      <c r="AO28" s="499"/>
      <c r="AP28" s="499"/>
      <c r="AQ28" s="499"/>
      <c r="AR28" s="541"/>
      <c r="AS28" s="498" t="s">
        <v>136</v>
      </c>
      <c r="AT28" s="499"/>
      <c r="AU28" s="499"/>
      <c r="AV28" s="499"/>
      <c r="AW28" s="499"/>
      <c r="AX28" s="500"/>
      <c r="AY28" s="601" t="s">
        <v>184</v>
      </c>
      <c r="AZ28" s="602"/>
      <c r="BA28" s="602"/>
      <c r="BB28" s="603"/>
      <c r="BC28" s="407" t="s">
        <v>48</v>
      </c>
      <c r="BD28" s="408"/>
      <c r="BE28" s="408"/>
      <c r="BF28" s="408"/>
      <c r="BG28" s="408"/>
      <c r="BH28" s="408"/>
      <c r="BI28" s="408"/>
      <c r="BJ28" s="408"/>
      <c r="BK28" s="408"/>
      <c r="BL28" s="408"/>
      <c r="BM28" s="409"/>
      <c r="BN28" s="410">
        <v>1752926</v>
      </c>
      <c r="BO28" s="411"/>
      <c r="BP28" s="411"/>
      <c r="BQ28" s="411"/>
      <c r="BR28" s="411"/>
      <c r="BS28" s="411"/>
      <c r="BT28" s="411"/>
      <c r="BU28" s="412"/>
      <c r="BV28" s="410">
        <v>1500000</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c r="A29" s="178"/>
      <c r="B29" s="618"/>
      <c r="C29" s="594"/>
      <c r="D29" s="595"/>
      <c r="E29" s="497" t="s">
        <v>185</v>
      </c>
      <c r="F29" s="477"/>
      <c r="G29" s="477"/>
      <c r="H29" s="477"/>
      <c r="I29" s="477"/>
      <c r="J29" s="477"/>
      <c r="K29" s="478"/>
      <c r="L29" s="498">
        <v>8</v>
      </c>
      <c r="M29" s="499"/>
      <c r="N29" s="499"/>
      <c r="O29" s="499"/>
      <c r="P29" s="541"/>
      <c r="Q29" s="498">
        <v>2460</v>
      </c>
      <c r="R29" s="499"/>
      <c r="S29" s="499"/>
      <c r="T29" s="499"/>
      <c r="U29" s="499"/>
      <c r="V29" s="541"/>
      <c r="W29" s="596"/>
      <c r="X29" s="597"/>
      <c r="Y29" s="598"/>
      <c r="Z29" s="497" t="s">
        <v>186</v>
      </c>
      <c r="AA29" s="477"/>
      <c r="AB29" s="477"/>
      <c r="AC29" s="477"/>
      <c r="AD29" s="477"/>
      <c r="AE29" s="477"/>
      <c r="AF29" s="477"/>
      <c r="AG29" s="478"/>
      <c r="AH29" s="498">
        <v>174</v>
      </c>
      <c r="AI29" s="499"/>
      <c r="AJ29" s="499"/>
      <c r="AK29" s="499"/>
      <c r="AL29" s="541"/>
      <c r="AM29" s="498">
        <v>517202</v>
      </c>
      <c r="AN29" s="499"/>
      <c r="AO29" s="499"/>
      <c r="AP29" s="499"/>
      <c r="AQ29" s="499"/>
      <c r="AR29" s="541"/>
      <c r="AS29" s="498">
        <v>2972</v>
      </c>
      <c r="AT29" s="499"/>
      <c r="AU29" s="499"/>
      <c r="AV29" s="499"/>
      <c r="AW29" s="499"/>
      <c r="AX29" s="500"/>
      <c r="AY29" s="604"/>
      <c r="AZ29" s="605"/>
      <c r="BA29" s="605"/>
      <c r="BB29" s="606"/>
      <c r="BC29" s="481" t="s">
        <v>187</v>
      </c>
      <c r="BD29" s="482"/>
      <c r="BE29" s="482"/>
      <c r="BF29" s="482"/>
      <c r="BG29" s="482"/>
      <c r="BH29" s="482"/>
      <c r="BI29" s="482"/>
      <c r="BJ29" s="482"/>
      <c r="BK29" s="482"/>
      <c r="BL29" s="482"/>
      <c r="BM29" s="483"/>
      <c r="BN29" s="447">
        <v>216309</v>
      </c>
      <c r="BO29" s="448"/>
      <c r="BP29" s="448"/>
      <c r="BQ29" s="448"/>
      <c r="BR29" s="448"/>
      <c r="BS29" s="448"/>
      <c r="BT29" s="448"/>
      <c r="BU29" s="449"/>
      <c r="BV29" s="447">
        <v>169000</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188</v>
      </c>
      <c r="X30" s="615"/>
      <c r="Y30" s="615"/>
      <c r="Z30" s="615"/>
      <c r="AA30" s="615"/>
      <c r="AB30" s="615"/>
      <c r="AC30" s="615"/>
      <c r="AD30" s="615"/>
      <c r="AE30" s="615"/>
      <c r="AF30" s="615"/>
      <c r="AG30" s="616"/>
      <c r="AH30" s="574">
        <v>92.6</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986726</v>
      </c>
      <c r="BO30" s="567"/>
      <c r="BP30" s="567"/>
      <c r="BQ30" s="567"/>
      <c r="BR30" s="567"/>
      <c r="BS30" s="567"/>
      <c r="BT30" s="567"/>
      <c r="BU30" s="568"/>
      <c r="BV30" s="566">
        <v>553280</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10" t="s">
        <v>189</v>
      </c>
      <c r="D32" s="610"/>
      <c r="E32" s="610"/>
      <c r="F32" s="610"/>
      <c r="G32" s="610"/>
      <c r="H32" s="610"/>
      <c r="I32" s="610"/>
      <c r="J32" s="610"/>
      <c r="K32" s="610"/>
      <c r="L32" s="610"/>
      <c r="M32" s="610"/>
      <c r="N32" s="610"/>
      <c r="O32" s="610"/>
      <c r="P32" s="610"/>
      <c r="Q32" s="610"/>
      <c r="R32" s="610"/>
      <c r="S32" s="610"/>
      <c r="U32" s="451" t="s">
        <v>190</v>
      </c>
      <c r="V32" s="451"/>
      <c r="W32" s="451"/>
      <c r="X32" s="451"/>
      <c r="Y32" s="451"/>
      <c r="Z32" s="451"/>
      <c r="AA32" s="451"/>
      <c r="AB32" s="451"/>
      <c r="AC32" s="451"/>
      <c r="AD32" s="451"/>
      <c r="AE32" s="451"/>
      <c r="AF32" s="451"/>
      <c r="AG32" s="451"/>
      <c r="AH32" s="451"/>
      <c r="AI32" s="451"/>
      <c r="AJ32" s="451"/>
      <c r="AK32" s="451"/>
      <c r="AM32" s="451" t="s">
        <v>191</v>
      </c>
      <c r="AN32" s="451"/>
      <c r="AO32" s="451"/>
      <c r="AP32" s="451"/>
      <c r="AQ32" s="451"/>
      <c r="AR32" s="451"/>
      <c r="AS32" s="451"/>
      <c r="AT32" s="451"/>
      <c r="AU32" s="451"/>
      <c r="AV32" s="451"/>
      <c r="AW32" s="451"/>
      <c r="AX32" s="451"/>
      <c r="AY32" s="451"/>
      <c r="AZ32" s="451"/>
      <c r="BA32" s="451"/>
      <c r="BB32" s="451"/>
      <c r="BC32" s="451"/>
      <c r="BE32" s="451" t="s">
        <v>192</v>
      </c>
      <c r="BF32" s="451"/>
      <c r="BG32" s="451"/>
      <c r="BH32" s="451"/>
      <c r="BI32" s="451"/>
      <c r="BJ32" s="451"/>
      <c r="BK32" s="451"/>
      <c r="BL32" s="451"/>
      <c r="BM32" s="451"/>
      <c r="BN32" s="451"/>
      <c r="BO32" s="451"/>
      <c r="BP32" s="451"/>
      <c r="BQ32" s="451"/>
      <c r="BR32" s="451"/>
      <c r="BS32" s="451"/>
      <c r="BT32" s="451"/>
      <c r="BU32" s="451"/>
      <c r="BW32" s="451" t="s">
        <v>193</v>
      </c>
      <c r="BX32" s="451"/>
      <c r="BY32" s="451"/>
      <c r="BZ32" s="451"/>
      <c r="CA32" s="451"/>
      <c r="CB32" s="451"/>
      <c r="CC32" s="451"/>
      <c r="CD32" s="451"/>
      <c r="CE32" s="451"/>
      <c r="CF32" s="451"/>
      <c r="CG32" s="451"/>
      <c r="CH32" s="451"/>
      <c r="CI32" s="451"/>
      <c r="CJ32" s="451"/>
      <c r="CK32" s="451"/>
      <c r="CL32" s="451"/>
      <c r="CM32" s="451"/>
      <c r="CO32" s="451" t="s">
        <v>194</v>
      </c>
      <c r="CP32" s="451"/>
      <c r="CQ32" s="451"/>
      <c r="CR32" s="451"/>
      <c r="CS32" s="451"/>
      <c r="CT32" s="451"/>
      <c r="CU32" s="451"/>
      <c r="CV32" s="451"/>
      <c r="CW32" s="451"/>
      <c r="CX32" s="451"/>
      <c r="CY32" s="451"/>
      <c r="CZ32" s="451"/>
      <c r="DA32" s="451"/>
      <c r="DB32" s="451"/>
      <c r="DC32" s="451"/>
      <c r="DD32" s="451"/>
      <c r="DE32" s="451"/>
      <c r="DI32" s="201"/>
    </row>
    <row r="33" spans="1:113" ht="13.5" customHeight="1">
      <c r="A33" s="178"/>
      <c r="B33" s="202"/>
      <c r="C33" s="471" t="s">
        <v>195</v>
      </c>
      <c r="D33" s="471"/>
      <c r="E33" s="436" t="s">
        <v>196</v>
      </c>
      <c r="F33" s="436"/>
      <c r="G33" s="436"/>
      <c r="H33" s="436"/>
      <c r="I33" s="436"/>
      <c r="J33" s="436"/>
      <c r="K33" s="436"/>
      <c r="L33" s="436"/>
      <c r="M33" s="436"/>
      <c r="N33" s="436"/>
      <c r="O33" s="436"/>
      <c r="P33" s="436"/>
      <c r="Q33" s="436"/>
      <c r="R33" s="436"/>
      <c r="S33" s="436"/>
      <c r="T33" s="203"/>
      <c r="U33" s="471" t="s">
        <v>197</v>
      </c>
      <c r="V33" s="471"/>
      <c r="W33" s="436" t="s">
        <v>196</v>
      </c>
      <c r="X33" s="436"/>
      <c r="Y33" s="436"/>
      <c r="Z33" s="436"/>
      <c r="AA33" s="436"/>
      <c r="AB33" s="436"/>
      <c r="AC33" s="436"/>
      <c r="AD33" s="436"/>
      <c r="AE33" s="436"/>
      <c r="AF33" s="436"/>
      <c r="AG33" s="436"/>
      <c r="AH33" s="436"/>
      <c r="AI33" s="436"/>
      <c r="AJ33" s="436"/>
      <c r="AK33" s="436"/>
      <c r="AL33" s="203"/>
      <c r="AM33" s="471" t="s">
        <v>197</v>
      </c>
      <c r="AN33" s="471"/>
      <c r="AO33" s="436" t="s">
        <v>196</v>
      </c>
      <c r="AP33" s="436"/>
      <c r="AQ33" s="436"/>
      <c r="AR33" s="436"/>
      <c r="AS33" s="436"/>
      <c r="AT33" s="436"/>
      <c r="AU33" s="436"/>
      <c r="AV33" s="436"/>
      <c r="AW33" s="436"/>
      <c r="AX33" s="436"/>
      <c r="AY33" s="436"/>
      <c r="AZ33" s="436"/>
      <c r="BA33" s="436"/>
      <c r="BB33" s="436"/>
      <c r="BC33" s="436"/>
      <c r="BD33" s="204"/>
      <c r="BE33" s="436" t="s">
        <v>198</v>
      </c>
      <c r="BF33" s="436"/>
      <c r="BG33" s="436" t="s">
        <v>199</v>
      </c>
      <c r="BH33" s="436"/>
      <c r="BI33" s="436"/>
      <c r="BJ33" s="436"/>
      <c r="BK33" s="436"/>
      <c r="BL33" s="436"/>
      <c r="BM33" s="436"/>
      <c r="BN33" s="436"/>
      <c r="BO33" s="436"/>
      <c r="BP33" s="436"/>
      <c r="BQ33" s="436"/>
      <c r="BR33" s="436"/>
      <c r="BS33" s="436"/>
      <c r="BT33" s="436"/>
      <c r="BU33" s="436"/>
      <c r="BV33" s="204"/>
      <c r="BW33" s="471" t="s">
        <v>198</v>
      </c>
      <c r="BX33" s="471"/>
      <c r="BY33" s="436" t="s">
        <v>200</v>
      </c>
      <c r="BZ33" s="436"/>
      <c r="CA33" s="436"/>
      <c r="CB33" s="436"/>
      <c r="CC33" s="436"/>
      <c r="CD33" s="436"/>
      <c r="CE33" s="436"/>
      <c r="CF33" s="436"/>
      <c r="CG33" s="436"/>
      <c r="CH33" s="436"/>
      <c r="CI33" s="436"/>
      <c r="CJ33" s="436"/>
      <c r="CK33" s="436"/>
      <c r="CL33" s="436"/>
      <c r="CM33" s="436"/>
      <c r="CN33" s="203"/>
      <c r="CO33" s="471" t="s">
        <v>195</v>
      </c>
      <c r="CP33" s="471"/>
      <c r="CQ33" s="436" t="s">
        <v>201</v>
      </c>
      <c r="CR33" s="436"/>
      <c r="CS33" s="436"/>
      <c r="CT33" s="436"/>
      <c r="CU33" s="436"/>
      <c r="CV33" s="436"/>
      <c r="CW33" s="436"/>
      <c r="CX33" s="436"/>
      <c r="CY33" s="436"/>
      <c r="CZ33" s="436"/>
      <c r="DA33" s="436"/>
      <c r="DB33" s="436"/>
      <c r="DC33" s="436"/>
      <c r="DD33" s="436"/>
      <c r="DE33" s="436"/>
      <c r="DF33" s="203"/>
      <c r="DG33" s="636" t="s">
        <v>202</v>
      </c>
      <c r="DH33" s="636"/>
      <c r="DI33" s="205"/>
    </row>
    <row r="34" spans="1:113" ht="32.25" customHeight="1">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3</v>
      </c>
      <c r="V34" s="637"/>
      <c r="W34" s="638" t="str">
        <f>IF('各会計、関係団体の財政状況及び健全化判断比率'!B28="","",'各会計、関係団体の財政状況及び健全化判断比率'!B28)</f>
        <v>瀬戸内町国民健康保険（事業勘定）特別会計</v>
      </c>
      <c r="X34" s="638"/>
      <c r="Y34" s="638"/>
      <c r="Z34" s="638"/>
      <c r="AA34" s="638"/>
      <c r="AB34" s="638"/>
      <c r="AC34" s="638"/>
      <c r="AD34" s="638"/>
      <c r="AE34" s="638"/>
      <c r="AF34" s="638"/>
      <c r="AG34" s="638"/>
      <c r="AH34" s="638"/>
      <c r="AI34" s="638"/>
      <c r="AJ34" s="638"/>
      <c r="AK34" s="638"/>
      <c r="AL34" s="178"/>
      <c r="AM34" s="637">
        <f>IF(AO34="","",MAX(C34:D43,U34:V43)+1)</f>
        <v>7</v>
      </c>
      <c r="AN34" s="637"/>
      <c r="AO34" s="638" t="str">
        <f>IF('各会計、関係団体の財政状況及び健全化判断比率'!B32="","",'各会計、関係団体の財政状況及び健全化判断比率'!B32)</f>
        <v>瀬戸内町水道事業会計</v>
      </c>
      <c r="AP34" s="638"/>
      <c r="AQ34" s="638"/>
      <c r="AR34" s="638"/>
      <c r="AS34" s="638"/>
      <c r="AT34" s="638"/>
      <c r="AU34" s="638"/>
      <c r="AV34" s="638"/>
      <c r="AW34" s="638"/>
      <c r="AX34" s="638"/>
      <c r="AY34" s="638"/>
      <c r="AZ34" s="638"/>
      <c r="BA34" s="638"/>
      <c r="BB34" s="638"/>
      <c r="BC34" s="638"/>
      <c r="BD34" s="178"/>
      <c r="BE34" s="637">
        <f>IF(BG34="","",MAX(C34:D43,U34:V43,AM34:AN43)+1)</f>
        <v>8</v>
      </c>
      <c r="BF34" s="637"/>
      <c r="BG34" s="638" t="str">
        <f>IF('各会計、関係団体の財政状況及び健全化判断比率'!B33="","",'各会計、関係団体の財政状況及び健全化判断比率'!B33)</f>
        <v>瀬戸内町簡易水道事業特別会計</v>
      </c>
      <c r="BH34" s="638"/>
      <c r="BI34" s="638"/>
      <c r="BJ34" s="638"/>
      <c r="BK34" s="638"/>
      <c r="BL34" s="638"/>
      <c r="BM34" s="638"/>
      <c r="BN34" s="638"/>
      <c r="BO34" s="638"/>
      <c r="BP34" s="638"/>
      <c r="BQ34" s="638"/>
      <c r="BR34" s="638"/>
      <c r="BS34" s="638"/>
      <c r="BT34" s="638"/>
      <c r="BU34" s="638"/>
      <c r="BV34" s="178"/>
      <c r="BW34" s="637">
        <f>IF(BY34="","",MAX(C34:D43,U34:V43,AM34:AN43,BE34:BF43)+1)</f>
        <v>13</v>
      </c>
      <c r="BX34" s="637"/>
      <c r="BY34" s="638" t="str">
        <f>IF('各会計、関係団体の財政状況及び健全化判断比率'!B68="","",'各会計、関係団体の財政状況及び健全化判断比率'!B68)</f>
        <v>鹿児島県市町村総合事務組合</v>
      </c>
      <c r="BZ34" s="638"/>
      <c r="CA34" s="638"/>
      <c r="CB34" s="638"/>
      <c r="CC34" s="638"/>
      <c r="CD34" s="638"/>
      <c r="CE34" s="638"/>
      <c r="CF34" s="638"/>
      <c r="CG34" s="638"/>
      <c r="CH34" s="638"/>
      <c r="CI34" s="638"/>
      <c r="CJ34" s="638"/>
      <c r="CK34" s="638"/>
      <c r="CL34" s="638"/>
      <c r="CM34" s="638"/>
      <c r="CN34" s="178"/>
      <c r="CO34" s="637">
        <f>IF(CQ34="","",MAX(C34:D43,U34:V43,AM34:AN43,BE34:BF43,BW34:BX43)+1)</f>
        <v>20</v>
      </c>
      <c r="CP34" s="637"/>
      <c r="CQ34" s="638" t="str">
        <f>IF('各会計、関係団体の財政状況及び健全化判断比率'!BS7="","",'各会計、関係団体の財政状況及び健全化判断比率'!BS7)</f>
        <v>奄美海運</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v>
      </c>
      <c r="DH34" s="639"/>
      <c r="DI34" s="205"/>
    </row>
    <row r="35" spans="1:113" ht="32.25" customHeight="1">
      <c r="A35" s="178"/>
      <c r="B35" s="202"/>
      <c r="C35" s="637">
        <f>IF(E35="","",C34+1)</f>
        <v>2</v>
      </c>
      <c r="D35" s="637"/>
      <c r="E35" s="638" t="str">
        <f>IF('各会計、関係団体の財政状況及び健全化判断比率'!B8="","",'各会計、関係団体の財政状況及び健全化判断比率'!B8)</f>
        <v>瀬戸内町巡回診療施設特別会計</v>
      </c>
      <c r="F35" s="638"/>
      <c r="G35" s="638"/>
      <c r="H35" s="638"/>
      <c r="I35" s="638"/>
      <c r="J35" s="638"/>
      <c r="K35" s="638"/>
      <c r="L35" s="638"/>
      <c r="M35" s="638"/>
      <c r="N35" s="638"/>
      <c r="O35" s="638"/>
      <c r="P35" s="638"/>
      <c r="Q35" s="638"/>
      <c r="R35" s="638"/>
      <c r="S35" s="638"/>
      <c r="T35" s="178"/>
      <c r="U35" s="637">
        <f>IF(W35="","",U34+1)</f>
        <v>4</v>
      </c>
      <c r="V35" s="637"/>
      <c r="W35" s="638" t="str">
        <f>IF('各会計、関係団体の財政状況及び健全化判断比率'!B29="","",'各会計、関係団体の財政状況及び健全化判断比率'!B29)</f>
        <v>瀬戸内町国民健康保険（直営診療勘定）特別会計</v>
      </c>
      <c r="X35" s="638"/>
      <c r="Y35" s="638"/>
      <c r="Z35" s="638"/>
      <c r="AA35" s="638"/>
      <c r="AB35" s="638"/>
      <c r="AC35" s="638"/>
      <c r="AD35" s="638"/>
      <c r="AE35" s="638"/>
      <c r="AF35" s="638"/>
      <c r="AG35" s="638"/>
      <c r="AH35" s="638"/>
      <c r="AI35" s="638"/>
      <c r="AJ35" s="638"/>
      <c r="AK35" s="638"/>
      <c r="AL35" s="178"/>
      <c r="AM35" s="637" t="str">
        <f t="shared" ref="AM35:AM43" si="0">IF(AO35="","",AM34+1)</f>
        <v/>
      </c>
      <c r="AN35" s="637"/>
      <c r="AO35" s="638"/>
      <c r="AP35" s="638"/>
      <c r="AQ35" s="638"/>
      <c r="AR35" s="638"/>
      <c r="AS35" s="638"/>
      <c r="AT35" s="638"/>
      <c r="AU35" s="638"/>
      <c r="AV35" s="638"/>
      <c r="AW35" s="638"/>
      <c r="AX35" s="638"/>
      <c r="AY35" s="638"/>
      <c r="AZ35" s="638"/>
      <c r="BA35" s="638"/>
      <c r="BB35" s="638"/>
      <c r="BC35" s="638"/>
      <c r="BD35" s="178"/>
      <c r="BE35" s="637">
        <f t="shared" ref="BE35:BE43" si="1">IF(BG35="","",BE34+1)</f>
        <v>9</v>
      </c>
      <c r="BF35" s="637"/>
      <c r="BG35" s="638" t="str">
        <f>IF('各会計、関係団体の財政状況及び健全化判断比率'!B34="","",'各会計、関係団体の財政状況及び健全化判断比率'!B34)</f>
        <v>瀬戸内町船舶交通事業特別会計</v>
      </c>
      <c r="BH35" s="638"/>
      <c r="BI35" s="638"/>
      <c r="BJ35" s="638"/>
      <c r="BK35" s="638"/>
      <c r="BL35" s="638"/>
      <c r="BM35" s="638"/>
      <c r="BN35" s="638"/>
      <c r="BO35" s="638"/>
      <c r="BP35" s="638"/>
      <c r="BQ35" s="638"/>
      <c r="BR35" s="638"/>
      <c r="BS35" s="638"/>
      <c r="BT35" s="638"/>
      <c r="BU35" s="638"/>
      <c r="BV35" s="178"/>
      <c r="BW35" s="637">
        <f t="shared" ref="BW35:BW43" si="2">IF(BY35="","",BW34+1)</f>
        <v>14</v>
      </c>
      <c r="BX35" s="637"/>
      <c r="BY35" s="638" t="str">
        <f>IF('各会計、関係団体の財政状況及び健全化判断比率'!B69="","",'各会計、関係団体の財政状況及び健全化判断比率'!B69)</f>
        <v>大島地区衛生組合</v>
      </c>
      <c r="BZ35" s="638"/>
      <c r="CA35" s="638"/>
      <c r="CB35" s="638"/>
      <c r="CC35" s="638"/>
      <c r="CD35" s="638"/>
      <c r="CE35" s="638"/>
      <c r="CF35" s="638"/>
      <c r="CG35" s="638"/>
      <c r="CH35" s="638"/>
      <c r="CI35" s="638"/>
      <c r="CJ35" s="638"/>
      <c r="CK35" s="638"/>
      <c r="CL35" s="638"/>
      <c r="CM35" s="638"/>
      <c r="CN35" s="178"/>
      <c r="CO35" s="637">
        <f t="shared" ref="CO35:CO43" si="3">IF(CQ35="","",CO34+1)</f>
        <v>21</v>
      </c>
      <c r="CP35" s="637"/>
      <c r="CQ35" s="638" t="str">
        <f>IF('各会計、関係団体の財政状況及び健全化判断比率'!BS8="","",'各会計、関係団体の財政状況及び健全化判断比率'!BS8)</f>
        <v>加計呂麻バス</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v>
      </c>
      <c r="DH35" s="639"/>
      <c r="DI35" s="205"/>
    </row>
    <row r="36" spans="1:113" ht="32.25" customHeight="1">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5</v>
      </c>
      <c r="V36" s="637"/>
      <c r="W36" s="638" t="str">
        <f>IF('各会計、関係団体の財政状況及び健全化判断比率'!B30="","",'各会計、関係団体の財政状況及び健全化判断比率'!B30)</f>
        <v>瀬戸内町介護保険特別会計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f t="shared" si="1"/>
        <v>10</v>
      </c>
      <c r="BF36" s="637"/>
      <c r="BG36" s="638" t="str">
        <f>IF('各会計、関係団体の財政状況及び健全化判断比率'!B35="","",'各会計、関係団体の財政状況及び健全化判断比率'!B35)</f>
        <v>瀬戸内町古仁屋港上屋事業特別会計</v>
      </c>
      <c r="BH36" s="638"/>
      <c r="BI36" s="638"/>
      <c r="BJ36" s="638"/>
      <c r="BK36" s="638"/>
      <c r="BL36" s="638"/>
      <c r="BM36" s="638"/>
      <c r="BN36" s="638"/>
      <c r="BO36" s="638"/>
      <c r="BP36" s="638"/>
      <c r="BQ36" s="638"/>
      <c r="BR36" s="638"/>
      <c r="BS36" s="638"/>
      <c r="BT36" s="638"/>
      <c r="BU36" s="638"/>
      <c r="BV36" s="178"/>
      <c r="BW36" s="637">
        <f t="shared" si="2"/>
        <v>15</v>
      </c>
      <c r="BX36" s="637"/>
      <c r="BY36" s="638" t="str">
        <f>IF('各会計、関係団体の財政状況及び健全化判断比率'!B70="","",'各会計、関係団体の財政状況及び健全化判断比率'!B70)</f>
        <v>大島地区消防組合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f t="shared" si="4"/>
        <v>6</v>
      </c>
      <c r="V37" s="637"/>
      <c r="W37" s="638" t="str">
        <f>IF('各会計、関係団体の財政状況及び健全化判断比率'!B31="","",'各会計、関係団体の財政状況及び健全化判断比率'!B31)</f>
        <v>瀬戸内町後期高齢者医療事業特別会計</v>
      </c>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f t="shared" si="1"/>
        <v>11</v>
      </c>
      <c r="BF37" s="637"/>
      <c r="BG37" s="638" t="str">
        <f>IF('各会計、関係団体の財政状況及び健全化判断比率'!B36="","",'各会計、関係団体の財政状況及び健全化判断比率'!B36)</f>
        <v>瀬戸内町屠畜場事業特別会計</v>
      </c>
      <c r="BH37" s="638"/>
      <c r="BI37" s="638"/>
      <c r="BJ37" s="638"/>
      <c r="BK37" s="638"/>
      <c r="BL37" s="638"/>
      <c r="BM37" s="638"/>
      <c r="BN37" s="638"/>
      <c r="BO37" s="638"/>
      <c r="BP37" s="638"/>
      <c r="BQ37" s="638"/>
      <c r="BR37" s="638"/>
      <c r="BS37" s="638"/>
      <c r="BT37" s="638"/>
      <c r="BU37" s="638"/>
      <c r="BV37" s="178"/>
      <c r="BW37" s="637">
        <f t="shared" si="2"/>
        <v>16</v>
      </c>
      <c r="BX37" s="637"/>
      <c r="BY37" s="638" t="str">
        <f>IF('各会計、関係団体の財政状況及び健全化判断比率'!B71="","",'各会計、関係団体の財政状況及び健全化判断比率'!B71)</f>
        <v>奄美群島広域事務組合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f t="shared" si="1"/>
        <v>12</v>
      </c>
      <c r="BF38" s="637"/>
      <c r="BG38" s="638" t="str">
        <f>IF('各会計、関係団体の財政状況及び健全化判断比率'!B37="","",'各会計、関係団体の財政状況及び健全化判断比率'!B37)</f>
        <v>瀬戸内町農業集落排水事業特別会計</v>
      </c>
      <c r="BH38" s="638"/>
      <c r="BI38" s="638"/>
      <c r="BJ38" s="638"/>
      <c r="BK38" s="638"/>
      <c r="BL38" s="638"/>
      <c r="BM38" s="638"/>
      <c r="BN38" s="638"/>
      <c r="BO38" s="638"/>
      <c r="BP38" s="638"/>
      <c r="BQ38" s="638"/>
      <c r="BR38" s="638"/>
      <c r="BS38" s="638"/>
      <c r="BT38" s="638"/>
      <c r="BU38" s="638"/>
      <c r="BV38" s="178"/>
      <c r="BW38" s="637">
        <f t="shared" si="2"/>
        <v>17</v>
      </c>
      <c r="BX38" s="637"/>
      <c r="BY38" s="638" t="str">
        <f>IF('各会計、関係団体の財政状況及び健全化判断比率'!B72="","",'各会計、関係団体の財政状況及び健全化判断比率'!B72)</f>
        <v>奄美大島地区介護保険一部事務組合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18</v>
      </c>
      <c r="BX39" s="637"/>
      <c r="BY39" s="638" t="str">
        <f>IF('各会計、関係団体の財政状況及び健全化判断比率'!B73="","",'各会計、関係団体の財政状況及び健全化判断比率'!B73)</f>
        <v>鹿児島県後期高齢者医療広域連合（一般会計）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19</v>
      </c>
      <c r="BX40" s="637"/>
      <c r="BY40" s="638" t="str">
        <f>IF('各会計、関係団体の財政状況及び健全化判断比率'!B74="","",'各会計、関係団体の財政状況及び健全化判断比率'!B74)</f>
        <v>鹿児島県後期高齢者医療広域連合（特別会計）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203</v>
      </c>
      <c r="E46" s="640" t="s">
        <v>204</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c r="E47" s="640" t="s">
        <v>205</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c r="E48" s="640" t="s">
        <v>206</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c r="E49" s="641" t="s">
        <v>207</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c r="E50" s="640" t="s">
        <v>208</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c r="E51" s="640" t="s">
        <v>209</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c r="E52" s="640" t="s">
        <v>210</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c r="E53" s="367" t="s">
        <v>611</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16" t="s">
        <v>567</v>
      </c>
      <c r="D34" s="1216"/>
      <c r="E34" s="1217"/>
      <c r="F34" s="32">
        <v>8.9499999999999993</v>
      </c>
      <c r="G34" s="33">
        <v>8.58</v>
      </c>
      <c r="H34" s="33">
        <v>8.57</v>
      </c>
      <c r="I34" s="33">
        <v>9.4499999999999993</v>
      </c>
      <c r="J34" s="34">
        <v>12.62</v>
      </c>
      <c r="K34" s="22"/>
      <c r="L34" s="22"/>
      <c r="M34" s="22"/>
      <c r="N34" s="22"/>
      <c r="O34" s="22"/>
      <c r="P34" s="22"/>
    </row>
    <row r="35" spans="1:16" ht="39" customHeight="1">
      <c r="A35" s="22"/>
      <c r="B35" s="35"/>
      <c r="C35" s="1210" t="s">
        <v>568</v>
      </c>
      <c r="D35" s="1211"/>
      <c r="E35" s="1212"/>
      <c r="F35" s="36">
        <v>5.49</v>
      </c>
      <c r="G35" s="37">
        <v>0</v>
      </c>
      <c r="H35" s="37">
        <v>6.29</v>
      </c>
      <c r="I35" s="37">
        <v>6.83</v>
      </c>
      <c r="J35" s="38">
        <v>6.62</v>
      </c>
      <c r="K35" s="22"/>
      <c r="L35" s="22"/>
      <c r="M35" s="22"/>
      <c r="N35" s="22"/>
      <c r="O35" s="22"/>
      <c r="P35" s="22"/>
    </row>
    <row r="36" spans="1:16" ht="39" customHeight="1">
      <c r="A36" s="22"/>
      <c r="B36" s="35"/>
      <c r="C36" s="1210" t="s">
        <v>569</v>
      </c>
      <c r="D36" s="1211"/>
      <c r="E36" s="1212"/>
      <c r="F36" s="36">
        <v>1.18</v>
      </c>
      <c r="G36" s="37">
        <v>1.56</v>
      </c>
      <c r="H36" s="37">
        <v>1.34</v>
      </c>
      <c r="I36" s="37">
        <v>0.96</v>
      </c>
      <c r="J36" s="38">
        <v>1.0900000000000001</v>
      </c>
      <c r="K36" s="22"/>
      <c r="L36" s="22"/>
      <c r="M36" s="22"/>
      <c r="N36" s="22"/>
      <c r="O36" s="22"/>
      <c r="P36" s="22"/>
    </row>
    <row r="37" spans="1:16" ht="39" customHeight="1">
      <c r="A37" s="22"/>
      <c r="B37" s="35"/>
      <c r="C37" s="1210" t="s">
        <v>570</v>
      </c>
      <c r="D37" s="1211"/>
      <c r="E37" s="1212"/>
      <c r="F37" s="36">
        <v>0.17</v>
      </c>
      <c r="G37" s="37">
        <v>7.0000000000000007E-2</v>
      </c>
      <c r="H37" s="37">
        <v>0.14000000000000001</v>
      </c>
      <c r="I37" s="37">
        <v>0.62</v>
      </c>
      <c r="J37" s="38">
        <v>0.4</v>
      </c>
      <c r="K37" s="22"/>
      <c r="L37" s="22"/>
      <c r="M37" s="22"/>
      <c r="N37" s="22"/>
      <c r="O37" s="22"/>
      <c r="P37" s="22"/>
    </row>
    <row r="38" spans="1:16" ht="39" customHeight="1">
      <c r="A38" s="22"/>
      <c r="B38" s="35"/>
      <c r="C38" s="1210" t="s">
        <v>571</v>
      </c>
      <c r="D38" s="1211"/>
      <c r="E38" s="1212"/>
      <c r="F38" s="36">
        <v>0.48</v>
      </c>
      <c r="G38" s="37">
        <v>0.39</v>
      </c>
      <c r="H38" s="37">
        <v>0.49</v>
      </c>
      <c r="I38" s="37">
        <v>0</v>
      </c>
      <c r="J38" s="38">
        <v>0.03</v>
      </c>
      <c r="K38" s="22"/>
      <c r="L38" s="22"/>
      <c r="M38" s="22"/>
      <c r="N38" s="22"/>
      <c r="O38" s="22"/>
      <c r="P38" s="22"/>
    </row>
    <row r="39" spans="1:16" ht="39" customHeight="1">
      <c r="A39" s="22"/>
      <c r="B39" s="35"/>
      <c r="C39" s="1210" t="s">
        <v>572</v>
      </c>
      <c r="D39" s="1211"/>
      <c r="E39" s="1212"/>
      <c r="F39" s="36">
        <v>0.03</v>
      </c>
      <c r="G39" s="37">
        <v>0.02</v>
      </c>
      <c r="H39" s="37">
        <v>0.03</v>
      </c>
      <c r="I39" s="37">
        <v>0.02</v>
      </c>
      <c r="J39" s="38">
        <v>0.02</v>
      </c>
      <c r="K39" s="22"/>
      <c r="L39" s="22"/>
      <c r="M39" s="22"/>
      <c r="N39" s="22"/>
      <c r="O39" s="22"/>
      <c r="P39" s="22"/>
    </row>
    <row r="40" spans="1:16" ht="39" customHeight="1">
      <c r="A40" s="22"/>
      <c r="B40" s="35"/>
      <c r="C40" s="1210" t="s">
        <v>573</v>
      </c>
      <c r="D40" s="1211"/>
      <c r="E40" s="1212"/>
      <c r="F40" s="36">
        <v>0</v>
      </c>
      <c r="G40" s="37">
        <v>0.01</v>
      </c>
      <c r="H40" s="37">
        <v>0.02</v>
      </c>
      <c r="I40" s="37">
        <v>0.01</v>
      </c>
      <c r="J40" s="38">
        <v>0.02</v>
      </c>
      <c r="K40" s="22"/>
      <c r="L40" s="22"/>
      <c r="M40" s="22"/>
      <c r="N40" s="22"/>
      <c r="O40" s="22"/>
      <c r="P40" s="22"/>
    </row>
    <row r="41" spans="1:16" ht="39" customHeight="1">
      <c r="A41" s="22"/>
      <c r="B41" s="35"/>
      <c r="C41" s="1210" t="s">
        <v>574</v>
      </c>
      <c r="D41" s="1211"/>
      <c r="E41" s="1212"/>
      <c r="F41" s="36">
        <v>0</v>
      </c>
      <c r="G41" s="37">
        <v>0</v>
      </c>
      <c r="H41" s="37">
        <v>0</v>
      </c>
      <c r="I41" s="37">
        <v>0</v>
      </c>
      <c r="J41" s="38">
        <v>0</v>
      </c>
      <c r="K41" s="22"/>
      <c r="L41" s="22"/>
      <c r="M41" s="22"/>
      <c r="N41" s="22"/>
      <c r="O41" s="22"/>
      <c r="P41" s="22"/>
    </row>
    <row r="42" spans="1:16" ht="39" customHeight="1">
      <c r="A42" s="22"/>
      <c r="B42" s="39"/>
      <c r="C42" s="1210" t="s">
        <v>575</v>
      </c>
      <c r="D42" s="1211"/>
      <c r="E42" s="1212"/>
      <c r="F42" s="36" t="s">
        <v>519</v>
      </c>
      <c r="G42" s="37" t="s">
        <v>519</v>
      </c>
      <c r="H42" s="37" t="s">
        <v>519</v>
      </c>
      <c r="I42" s="37" t="s">
        <v>519</v>
      </c>
      <c r="J42" s="38" t="s">
        <v>519</v>
      </c>
      <c r="K42" s="22"/>
      <c r="L42" s="22"/>
      <c r="M42" s="22"/>
      <c r="N42" s="22"/>
      <c r="O42" s="22"/>
      <c r="P42" s="22"/>
    </row>
    <row r="43" spans="1:16" ht="39" customHeight="1" thickBot="1">
      <c r="A43" s="22"/>
      <c r="B43" s="40"/>
      <c r="C43" s="1213" t="s">
        <v>576</v>
      </c>
      <c r="D43" s="1214"/>
      <c r="E43" s="1215"/>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XPUokAhUkVDqDBDkZcGntSkrAJLOtFNVQz18LZvVyNEV+ObzMx5awVLwnnKlF9KNFuA9KHAwoeFHQ6W0QRf67A==" saltValue="VQZLWMK2uOWiBV5NVNAP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18" t="s">
        <v>11</v>
      </c>
      <c r="C45" s="1219"/>
      <c r="D45" s="58"/>
      <c r="E45" s="1224" t="s">
        <v>12</v>
      </c>
      <c r="F45" s="1224"/>
      <c r="G45" s="1224"/>
      <c r="H45" s="1224"/>
      <c r="I45" s="1224"/>
      <c r="J45" s="1225"/>
      <c r="K45" s="59">
        <v>1477</v>
      </c>
      <c r="L45" s="60">
        <v>1467</v>
      </c>
      <c r="M45" s="60">
        <v>1443</v>
      </c>
      <c r="N45" s="60">
        <v>1416</v>
      </c>
      <c r="O45" s="61">
        <v>1456</v>
      </c>
      <c r="P45" s="48"/>
      <c r="Q45" s="48"/>
      <c r="R45" s="48"/>
      <c r="S45" s="48"/>
      <c r="T45" s="48"/>
      <c r="U45" s="48"/>
    </row>
    <row r="46" spans="1:21" ht="30.75" customHeight="1">
      <c r="A46" s="48"/>
      <c r="B46" s="1220"/>
      <c r="C46" s="1221"/>
      <c r="D46" s="62"/>
      <c r="E46" s="1226" t="s">
        <v>13</v>
      </c>
      <c r="F46" s="1226"/>
      <c r="G46" s="1226"/>
      <c r="H46" s="1226"/>
      <c r="I46" s="1226"/>
      <c r="J46" s="1227"/>
      <c r="K46" s="63" t="s">
        <v>519</v>
      </c>
      <c r="L46" s="64" t="s">
        <v>519</v>
      </c>
      <c r="M46" s="64" t="s">
        <v>519</v>
      </c>
      <c r="N46" s="64" t="s">
        <v>519</v>
      </c>
      <c r="O46" s="65" t="s">
        <v>519</v>
      </c>
      <c r="P46" s="48"/>
      <c r="Q46" s="48"/>
      <c r="R46" s="48"/>
      <c r="S46" s="48"/>
      <c r="T46" s="48"/>
      <c r="U46" s="48"/>
    </row>
    <row r="47" spans="1:21" ht="30.75" customHeight="1">
      <c r="A47" s="48"/>
      <c r="B47" s="1220"/>
      <c r="C47" s="1221"/>
      <c r="D47" s="62"/>
      <c r="E47" s="1226" t="s">
        <v>14</v>
      </c>
      <c r="F47" s="1226"/>
      <c r="G47" s="1226"/>
      <c r="H47" s="1226"/>
      <c r="I47" s="1226"/>
      <c r="J47" s="1227"/>
      <c r="K47" s="63" t="s">
        <v>519</v>
      </c>
      <c r="L47" s="64" t="s">
        <v>519</v>
      </c>
      <c r="M47" s="64" t="s">
        <v>519</v>
      </c>
      <c r="N47" s="64" t="s">
        <v>519</v>
      </c>
      <c r="O47" s="65" t="s">
        <v>519</v>
      </c>
      <c r="P47" s="48"/>
      <c r="Q47" s="48"/>
      <c r="R47" s="48"/>
      <c r="S47" s="48"/>
      <c r="T47" s="48"/>
      <c r="U47" s="48"/>
    </row>
    <row r="48" spans="1:21" ht="30.75" customHeight="1">
      <c r="A48" s="48"/>
      <c r="B48" s="1220"/>
      <c r="C48" s="1221"/>
      <c r="D48" s="62"/>
      <c r="E48" s="1226" t="s">
        <v>15</v>
      </c>
      <c r="F48" s="1226"/>
      <c r="G48" s="1226"/>
      <c r="H48" s="1226"/>
      <c r="I48" s="1226"/>
      <c r="J48" s="1227"/>
      <c r="K48" s="63">
        <v>70</v>
      </c>
      <c r="L48" s="64">
        <v>50</v>
      </c>
      <c r="M48" s="64">
        <v>51</v>
      </c>
      <c r="N48" s="64">
        <v>52</v>
      </c>
      <c r="O48" s="65">
        <v>49</v>
      </c>
      <c r="P48" s="48"/>
      <c r="Q48" s="48"/>
      <c r="R48" s="48"/>
      <c r="S48" s="48"/>
      <c r="T48" s="48"/>
      <c r="U48" s="48"/>
    </row>
    <row r="49" spans="1:21" ht="30.75" customHeight="1">
      <c r="A49" s="48"/>
      <c r="B49" s="1220"/>
      <c r="C49" s="1221"/>
      <c r="D49" s="62"/>
      <c r="E49" s="1226" t="s">
        <v>16</v>
      </c>
      <c r="F49" s="1226"/>
      <c r="G49" s="1226"/>
      <c r="H49" s="1226"/>
      <c r="I49" s="1226"/>
      <c r="J49" s="1227"/>
      <c r="K49" s="63" t="s">
        <v>519</v>
      </c>
      <c r="L49" s="64" t="s">
        <v>519</v>
      </c>
      <c r="M49" s="64" t="s">
        <v>519</v>
      </c>
      <c r="N49" s="64" t="s">
        <v>519</v>
      </c>
      <c r="O49" s="65" t="s">
        <v>519</v>
      </c>
      <c r="P49" s="48"/>
      <c r="Q49" s="48"/>
      <c r="R49" s="48"/>
      <c r="S49" s="48"/>
      <c r="T49" s="48"/>
      <c r="U49" s="48"/>
    </row>
    <row r="50" spans="1:21" ht="30.75" customHeight="1">
      <c r="A50" s="48"/>
      <c r="B50" s="1220"/>
      <c r="C50" s="1221"/>
      <c r="D50" s="62"/>
      <c r="E50" s="1226" t="s">
        <v>17</v>
      </c>
      <c r="F50" s="1226"/>
      <c r="G50" s="1226"/>
      <c r="H50" s="1226"/>
      <c r="I50" s="1226"/>
      <c r="J50" s="1227"/>
      <c r="K50" s="63">
        <v>0</v>
      </c>
      <c r="L50" s="64">
        <v>0</v>
      </c>
      <c r="M50" s="64">
        <v>0</v>
      </c>
      <c r="N50" s="64">
        <v>0</v>
      </c>
      <c r="O50" s="65">
        <v>0</v>
      </c>
      <c r="P50" s="48"/>
      <c r="Q50" s="48"/>
      <c r="R50" s="48"/>
      <c r="S50" s="48"/>
      <c r="T50" s="48"/>
      <c r="U50" s="48"/>
    </row>
    <row r="51" spans="1:21" ht="30.75" customHeight="1">
      <c r="A51" s="48"/>
      <c r="B51" s="1222"/>
      <c r="C51" s="1223"/>
      <c r="D51" s="66"/>
      <c r="E51" s="1226" t="s">
        <v>18</v>
      </c>
      <c r="F51" s="1226"/>
      <c r="G51" s="1226"/>
      <c r="H51" s="1226"/>
      <c r="I51" s="1226"/>
      <c r="J51" s="1227"/>
      <c r="K51" s="63">
        <v>0</v>
      </c>
      <c r="L51" s="64">
        <v>0</v>
      </c>
      <c r="M51" s="64">
        <v>0</v>
      </c>
      <c r="N51" s="64">
        <v>0</v>
      </c>
      <c r="O51" s="65">
        <v>0</v>
      </c>
      <c r="P51" s="48"/>
      <c r="Q51" s="48"/>
      <c r="R51" s="48"/>
      <c r="S51" s="48"/>
      <c r="T51" s="48"/>
      <c r="U51" s="48"/>
    </row>
    <row r="52" spans="1:21" ht="30.75" customHeight="1">
      <c r="A52" s="48"/>
      <c r="B52" s="1228" t="s">
        <v>19</v>
      </c>
      <c r="C52" s="1229"/>
      <c r="D52" s="66"/>
      <c r="E52" s="1226" t="s">
        <v>20</v>
      </c>
      <c r="F52" s="1226"/>
      <c r="G52" s="1226"/>
      <c r="H52" s="1226"/>
      <c r="I52" s="1226"/>
      <c r="J52" s="1227"/>
      <c r="K52" s="63">
        <v>1130</v>
      </c>
      <c r="L52" s="64">
        <v>1125</v>
      </c>
      <c r="M52" s="64">
        <v>1151</v>
      </c>
      <c r="N52" s="64">
        <v>1111</v>
      </c>
      <c r="O52" s="65">
        <v>1125</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417</v>
      </c>
      <c r="L53" s="69">
        <v>392</v>
      </c>
      <c r="M53" s="69">
        <v>343</v>
      </c>
      <c r="N53" s="69">
        <v>357</v>
      </c>
      <c r="O53" s="70">
        <v>380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c r="B57" s="1234" t="s">
        <v>25</v>
      </c>
      <c r="C57" s="1235"/>
      <c r="D57" s="1238" t="s">
        <v>26</v>
      </c>
      <c r="E57" s="1239"/>
      <c r="F57" s="1239"/>
      <c r="G57" s="1239"/>
      <c r="H57" s="1239"/>
      <c r="I57" s="1239"/>
      <c r="J57" s="1240"/>
      <c r="K57" s="83"/>
      <c r="L57" s="84"/>
      <c r="M57" s="84"/>
      <c r="N57" s="84"/>
      <c r="O57" s="85"/>
    </row>
    <row r="58" spans="1:21" ht="31.5" customHeight="1" thickBot="1">
      <c r="B58" s="1236"/>
      <c r="C58" s="1237"/>
      <c r="D58" s="1241" t="s">
        <v>27</v>
      </c>
      <c r="E58" s="1242"/>
      <c r="F58" s="1242"/>
      <c r="G58" s="1242"/>
      <c r="H58" s="1242"/>
      <c r="I58" s="1242"/>
      <c r="J58" s="1243"/>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cBtmtc+gW2bC7ZRB0tMw2REgmSOn/LR+O1JtXQgp+Wb8P9VJ6uUiZT84/VXxGhc8SMHgUFhC4SjKf16ymnbmw==" saltValue="6HErMUQl5iwd1TPFM576S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561</v>
      </c>
      <c r="J40" s="100" t="s">
        <v>562</v>
      </c>
      <c r="K40" s="100" t="s">
        <v>563</v>
      </c>
      <c r="L40" s="100" t="s">
        <v>564</v>
      </c>
      <c r="M40" s="101" t="s">
        <v>565</v>
      </c>
    </row>
    <row r="41" spans="2:13" ht="27.75" customHeight="1">
      <c r="B41" s="1244" t="s">
        <v>30</v>
      </c>
      <c r="C41" s="1245"/>
      <c r="D41" s="102"/>
      <c r="E41" s="1250" t="s">
        <v>31</v>
      </c>
      <c r="F41" s="1250"/>
      <c r="G41" s="1250"/>
      <c r="H41" s="1251"/>
      <c r="I41" s="351">
        <v>9438</v>
      </c>
      <c r="J41" s="352">
        <v>9213</v>
      </c>
      <c r="K41" s="352">
        <v>8908</v>
      </c>
      <c r="L41" s="352">
        <v>8438</v>
      </c>
      <c r="M41" s="353">
        <v>8728</v>
      </c>
    </row>
    <row r="42" spans="2:13" ht="27.75" customHeight="1">
      <c r="B42" s="1246"/>
      <c r="C42" s="1247"/>
      <c r="D42" s="103"/>
      <c r="E42" s="1252" t="s">
        <v>32</v>
      </c>
      <c r="F42" s="1252"/>
      <c r="G42" s="1252"/>
      <c r="H42" s="1253"/>
      <c r="I42" s="354">
        <v>1</v>
      </c>
      <c r="J42" s="355">
        <v>1</v>
      </c>
      <c r="K42" s="355">
        <v>1</v>
      </c>
      <c r="L42" s="355">
        <v>1</v>
      </c>
      <c r="M42" s="356">
        <v>1</v>
      </c>
    </row>
    <row r="43" spans="2:13" ht="27.75" customHeight="1">
      <c r="B43" s="1246"/>
      <c r="C43" s="1247"/>
      <c r="D43" s="103"/>
      <c r="E43" s="1252" t="s">
        <v>33</v>
      </c>
      <c r="F43" s="1252"/>
      <c r="G43" s="1252"/>
      <c r="H43" s="1253"/>
      <c r="I43" s="354">
        <v>968</v>
      </c>
      <c r="J43" s="355">
        <v>931</v>
      </c>
      <c r="K43" s="355">
        <v>983</v>
      </c>
      <c r="L43" s="355">
        <v>489</v>
      </c>
      <c r="M43" s="356">
        <v>376</v>
      </c>
    </row>
    <row r="44" spans="2:13" ht="27.75" customHeight="1">
      <c r="B44" s="1246"/>
      <c r="C44" s="1247"/>
      <c r="D44" s="103"/>
      <c r="E44" s="1252" t="s">
        <v>34</v>
      </c>
      <c r="F44" s="1252"/>
      <c r="G44" s="1252"/>
      <c r="H44" s="1253"/>
      <c r="I44" s="354" t="s">
        <v>519</v>
      </c>
      <c r="J44" s="355" t="s">
        <v>519</v>
      </c>
      <c r="K44" s="355" t="s">
        <v>519</v>
      </c>
      <c r="L44" s="355" t="s">
        <v>519</v>
      </c>
      <c r="M44" s="356" t="s">
        <v>519</v>
      </c>
    </row>
    <row r="45" spans="2:13" ht="27.75" customHeight="1">
      <c r="B45" s="1246"/>
      <c r="C45" s="1247"/>
      <c r="D45" s="103"/>
      <c r="E45" s="1252" t="s">
        <v>35</v>
      </c>
      <c r="F45" s="1252"/>
      <c r="G45" s="1252"/>
      <c r="H45" s="1253"/>
      <c r="I45" s="354">
        <v>950</v>
      </c>
      <c r="J45" s="355">
        <v>962</v>
      </c>
      <c r="K45" s="355">
        <v>817</v>
      </c>
      <c r="L45" s="355">
        <v>721</v>
      </c>
      <c r="M45" s="356">
        <v>616</v>
      </c>
    </row>
    <row r="46" spans="2:13" ht="27.75" customHeight="1">
      <c r="B46" s="1246"/>
      <c r="C46" s="1247"/>
      <c r="D46" s="104"/>
      <c r="E46" s="1252" t="s">
        <v>36</v>
      </c>
      <c r="F46" s="1252"/>
      <c r="G46" s="1252"/>
      <c r="H46" s="1253"/>
      <c r="I46" s="354">
        <v>161</v>
      </c>
      <c r="J46" s="355">
        <v>156</v>
      </c>
      <c r="K46" s="355">
        <v>164</v>
      </c>
      <c r="L46" s="355">
        <v>181</v>
      </c>
      <c r="M46" s="356">
        <v>242</v>
      </c>
    </row>
    <row r="47" spans="2:13" ht="27.75" customHeight="1">
      <c r="B47" s="1246"/>
      <c r="C47" s="1247"/>
      <c r="D47" s="105"/>
      <c r="E47" s="1254" t="s">
        <v>37</v>
      </c>
      <c r="F47" s="1255"/>
      <c r="G47" s="1255"/>
      <c r="H47" s="1256"/>
      <c r="I47" s="354" t="s">
        <v>519</v>
      </c>
      <c r="J47" s="355" t="s">
        <v>519</v>
      </c>
      <c r="K47" s="355" t="s">
        <v>519</v>
      </c>
      <c r="L47" s="355" t="s">
        <v>519</v>
      </c>
      <c r="M47" s="356" t="s">
        <v>519</v>
      </c>
    </row>
    <row r="48" spans="2:13" ht="27.75" customHeight="1">
      <c r="B48" s="1246"/>
      <c r="C48" s="1247"/>
      <c r="D48" s="103"/>
      <c r="E48" s="1252" t="s">
        <v>38</v>
      </c>
      <c r="F48" s="1252"/>
      <c r="G48" s="1252"/>
      <c r="H48" s="1253"/>
      <c r="I48" s="354" t="s">
        <v>519</v>
      </c>
      <c r="J48" s="355" t="s">
        <v>519</v>
      </c>
      <c r="K48" s="355" t="s">
        <v>519</v>
      </c>
      <c r="L48" s="355" t="s">
        <v>519</v>
      </c>
      <c r="M48" s="356" t="s">
        <v>519</v>
      </c>
    </row>
    <row r="49" spans="2:13" ht="27.75" customHeight="1">
      <c r="B49" s="1248"/>
      <c r="C49" s="1249"/>
      <c r="D49" s="103"/>
      <c r="E49" s="1252" t="s">
        <v>39</v>
      </c>
      <c r="F49" s="1252"/>
      <c r="G49" s="1252"/>
      <c r="H49" s="1253"/>
      <c r="I49" s="354" t="s">
        <v>519</v>
      </c>
      <c r="J49" s="355" t="s">
        <v>519</v>
      </c>
      <c r="K49" s="355" t="s">
        <v>519</v>
      </c>
      <c r="L49" s="355" t="s">
        <v>519</v>
      </c>
      <c r="M49" s="356" t="s">
        <v>519</v>
      </c>
    </row>
    <row r="50" spans="2:13" ht="27.75" customHeight="1">
      <c r="B50" s="1257" t="s">
        <v>40</v>
      </c>
      <c r="C50" s="1258"/>
      <c r="D50" s="106"/>
      <c r="E50" s="1252" t="s">
        <v>41</v>
      </c>
      <c r="F50" s="1252"/>
      <c r="G50" s="1252"/>
      <c r="H50" s="1253"/>
      <c r="I50" s="354">
        <v>2041</v>
      </c>
      <c r="J50" s="355">
        <v>2212</v>
      </c>
      <c r="K50" s="355">
        <v>2238</v>
      </c>
      <c r="L50" s="355">
        <v>2469</v>
      </c>
      <c r="M50" s="356">
        <v>3270</v>
      </c>
    </row>
    <row r="51" spans="2:13" ht="27.75" customHeight="1">
      <c r="B51" s="1246"/>
      <c r="C51" s="1247"/>
      <c r="D51" s="103"/>
      <c r="E51" s="1252" t="s">
        <v>42</v>
      </c>
      <c r="F51" s="1252"/>
      <c r="G51" s="1252"/>
      <c r="H51" s="1253"/>
      <c r="I51" s="354">
        <v>439</v>
      </c>
      <c r="J51" s="355">
        <v>390</v>
      </c>
      <c r="K51" s="355">
        <v>341</v>
      </c>
      <c r="L51" s="355">
        <v>294</v>
      </c>
      <c r="M51" s="356">
        <v>249</v>
      </c>
    </row>
    <row r="52" spans="2:13" ht="27.75" customHeight="1">
      <c r="B52" s="1248"/>
      <c r="C52" s="1249"/>
      <c r="D52" s="103"/>
      <c r="E52" s="1252" t="s">
        <v>43</v>
      </c>
      <c r="F52" s="1252"/>
      <c r="G52" s="1252"/>
      <c r="H52" s="1253"/>
      <c r="I52" s="354">
        <v>8045</v>
      </c>
      <c r="J52" s="355">
        <v>7923</v>
      </c>
      <c r="K52" s="355">
        <v>7740</v>
      </c>
      <c r="L52" s="355">
        <v>7397</v>
      </c>
      <c r="M52" s="356">
        <v>7643</v>
      </c>
    </row>
    <row r="53" spans="2:13" ht="27.75" customHeight="1" thickBot="1">
      <c r="B53" s="1259" t="s">
        <v>44</v>
      </c>
      <c r="C53" s="1260"/>
      <c r="D53" s="107"/>
      <c r="E53" s="1261" t="s">
        <v>45</v>
      </c>
      <c r="F53" s="1261"/>
      <c r="G53" s="1261"/>
      <c r="H53" s="1262"/>
      <c r="I53" s="357">
        <v>993</v>
      </c>
      <c r="J53" s="358">
        <v>738</v>
      </c>
      <c r="K53" s="358">
        <v>554</v>
      </c>
      <c r="L53" s="358">
        <v>-330</v>
      </c>
      <c r="M53" s="359">
        <v>-1199</v>
      </c>
    </row>
    <row r="54" spans="2:13" ht="27.75" customHeight="1">
      <c r="B54" s="108" t="s">
        <v>46</v>
      </c>
      <c r="C54" s="109"/>
      <c r="D54" s="109"/>
      <c r="E54" s="110"/>
      <c r="F54" s="110"/>
      <c r="G54" s="110"/>
      <c r="H54" s="110"/>
      <c r="I54" s="111"/>
      <c r="J54" s="111"/>
      <c r="K54" s="111"/>
      <c r="L54" s="111"/>
      <c r="M54" s="111"/>
    </row>
    <row r="55" spans="2:13"/>
  </sheetData>
  <sheetProtection algorithmName="SHA-512" hashValue="/7PO/u45VBwHi+FeF9fKoSUo+vfdXw5mXqZyekaCCD1ZOvT0Ykfn7mjnFRIhGSeBjBIbBmHuo/3nCtjrny8WUw==" saltValue="FbZTkzrbDLsraNUAf7A8Q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563</v>
      </c>
      <c r="G54" s="116" t="s">
        <v>564</v>
      </c>
      <c r="H54" s="117" t="s">
        <v>565</v>
      </c>
    </row>
    <row r="55" spans="2:8" ht="52.5" customHeight="1">
      <c r="B55" s="118"/>
      <c r="C55" s="1271" t="s">
        <v>48</v>
      </c>
      <c r="D55" s="1271"/>
      <c r="E55" s="1272"/>
      <c r="F55" s="119">
        <v>1500</v>
      </c>
      <c r="G55" s="119">
        <v>1500</v>
      </c>
      <c r="H55" s="120">
        <v>1753</v>
      </c>
    </row>
    <row r="56" spans="2:8" ht="52.5" customHeight="1">
      <c r="B56" s="121"/>
      <c r="C56" s="1273" t="s">
        <v>49</v>
      </c>
      <c r="D56" s="1273"/>
      <c r="E56" s="1274"/>
      <c r="F56" s="122">
        <v>169</v>
      </c>
      <c r="G56" s="122">
        <v>169</v>
      </c>
      <c r="H56" s="123">
        <v>216</v>
      </c>
    </row>
    <row r="57" spans="2:8" ht="53.25" customHeight="1">
      <c r="B57" s="121"/>
      <c r="C57" s="1275" t="s">
        <v>50</v>
      </c>
      <c r="D57" s="1275"/>
      <c r="E57" s="1276"/>
      <c r="F57" s="124">
        <v>369</v>
      </c>
      <c r="G57" s="124">
        <v>553</v>
      </c>
      <c r="H57" s="125">
        <v>987</v>
      </c>
    </row>
    <row r="58" spans="2:8" ht="45.75" customHeight="1">
      <c r="B58" s="126"/>
      <c r="C58" s="1263" t="s">
        <v>606</v>
      </c>
      <c r="D58" s="1264"/>
      <c r="E58" s="1265"/>
      <c r="F58" s="127">
        <v>291</v>
      </c>
      <c r="G58" s="127">
        <v>442</v>
      </c>
      <c r="H58" s="128">
        <v>854</v>
      </c>
    </row>
    <row r="59" spans="2:8" ht="45.75" customHeight="1">
      <c r="B59" s="126"/>
      <c r="C59" s="1263" t="s">
        <v>607</v>
      </c>
      <c r="D59" s="1264"/>
      <c r="E59" s="1265"/>
      <c r="F59" s="127">
        <v>55</v>
      </c>
      <c r="G59" s="127">
        <v>84</v>
      </c>
      <c r="H59" s="128">
        <v>105</v>
      </c>
    </row>
    <row r="60" spans="2:8" ht="45.75" customHeight="1">
      <c r="B60" s="126"/>
      <c r="C60" s="1263" t="s">
        <v>608</v>
      </c>
      <c r="D60" s="1264"/>
      <c r="E60" s="1265"/>
      <c r="F60" s="127">
        <v>10</v>
      </c>
      <c r="G60" s="127">
        <v>10</v>
      </c>
      <c r="H60" s="128">
        <v>10</v>
      </c>
    </row>
    <row r="61" spans="2:8" ht="45.75" customHeight="1">
      <c r="B61" s="126"/>
      <c r="C61" s="1263" t="s">
        <v>609</v>
      </c>
      <c r="D61" s="1264"/>
      <c r="E61" s="1265"/>
      <c r="F61" s="127">
        <v>4</v>
      </c>
      <c r="G61" s="127">
        <v>8</v>
      </c>
      <c r="H61" s="128">
        <v>6</v>
      </c>
    </row>
    <row r="62" spans="2:8" ht="45.75" customHeight="1" thickBot="1">
      <c r="B62" s="129"/>
      <c r="C62" s="1266" t="s">
        <v>610</v>
      </c>
      <c r="D62" s="1267"/>
      <c r="E62" s="1268"/>
      <c r="F62" s="130">
        <v>4</v>
      </c>
      <c r="G62" s="130">
        <v>4</v>
      </c>
      <c r="H62" s="131">
        <v>4</v>
      </c>
    </row>
    <row r="63" spans="2:8" ht="52.5" customHeight="1" thickBot="1">
      <c r="B63" s="132"/>
      <c r="C63" s="1269" t="s">
        <v>51</v>
      </c>
      <c r="D63" s="1269"/>
      <c r="E63" s="1270"/>
      <c r="F63" s="133">
        <v>2038</v>
      </c>
      <c r="G63" s="133">
        <v>2222</v>
      </c>
      <c r="H63" s="134">
        <v>2956</v>
      </c>
    </row>
    <row r="64" spans="2:8"/>
  </sheetData>
  <sheetProtection algorithmName="SHA-512" hashValue="jY71NpCWUYgtyEPei0bVp8k28kcCOV4XfJFZqTafuP7P63wtsmBoyMW6EX3oRoMZSzIFFLRskKyo+xSoxPU6BQ==" saltValue="Cjgmy7FVw1UnL2fmAEiD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c r="A1" s="368"/>
      <c r="B1" s="369"/>
      <c r="DD1" s="370"/>
      <c r="DE1" s="370"/>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c r="DD19" s="370"/>
      <c r="DE19" s="370"/>
    </row>
    <row r="20" spans="1:109">
      <c r="DD20" s="370"/>
      <c r="DE20" s="370"/>
    </row>
    <row r="21" spans="1:109" ht="17.25" customHeight="1">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c r="B22" s="376"/>
    </row>
    <row r="23" spans="1:109">
      <c r="B23" s="376"/>
    </row>
    <row r="24" spans="1:109">
      <c r="B24" s="376"/>
    </row>
    <row r="25" spans="1:109">
      <c r="B25" s="376"/>
    </row>
    <row r="26" spans="1:109">
      <c r="B26" s="376"/>
    </row>
    <row r="27" spans="1:109">
      <c r="B27" s="376"/>
    </row>
    <row r="28" spans="1:109">
      <c r="B28" s="376"/>
    </row>
    <row r="29" spans="1:109">
      <c r="B29" s="376"/>
    </row>
    <row r="30" spans="1:109">
      <c r="B30" s="376"/>
    </row>
    <row r="31" spans="1:109">
      <c r="B31" s="376"/>
    </row>
    <row r="32" spans="1:109">
      <c r="B32" s="376"/>
    </row>
    <row r="33" spans="2:109">
      <c r="B33" s="376"/>
    </row>
    <row r="34" spans="2:109">
      <c r="B34" s="376"/>
    </row>
    <row r="35" spans="2:109">
      <c r="B35" s="376"/>
    </row>
    <row r="36" spans="2:109">
      <c r="B36" s="376"/>
    </row>
    <row r="37" spans="2:109">
      <c r="B37" s="376"/>
    </row>
    <row r="38" spans="2:109">
      <c r="B38" s="376"/>
    </row>
    <row r="39" spans="2:109">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c r="B40" s="381"/>
      <c r="DD40" s="381"/>
      <c r="DE40" s="370"/>
    </row>
    <row r="41" spans="2:109" ht="17.25">
      <c r="B41" s="382" t="s">
        <v>612</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c r="B42" s="376"/>
      <c r="G42" s="383"/>
      <c r="I42" s="384"/>
      <c r="J42" s="384"/>
      <c r="K42" s="384"/>
      <c r="AM42" s="383"/>
      <c r="AN42" s="383" t="s">
        <v>613</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89" t="s">
        <v>614</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c r="B49" s="376"/>
      <c r="AN49" s="370" t="s">
        <v>615</v>
      </c>
    </row>
    <row r="50" spans="1:109">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561</v>
      </c>
      <c r="BQ50" s="1282"/>
      <c r="BR50" s="1282"/>
      <c r="BS50" s="1282"/>
      <c r="BT50" s="1282"/>
      <c r="BU50" s="1282"/>
      <c r="BV50" s="1282"/>
      <c r="BW50" s="1282"/>
      <c r="BX50" s="1282" t="s">
        <v>562</v>
      </c>
      <c r="BY50" s="1282"/>
      <c r="BZ50" s="1282"/>
      <c r="CA50" s="1282"/>
      <c r="CB50" s="1282"/>
      <c r="CC50" s="1282"/>
      <c r="CD50" s="1282"/>
      <c r="CE50" s="1282"/>
      <c r="CF50" s="1282" t="s">
        <v>563</v>
      </c>
      <c r="CG50" s="1282"/>
      <c r="CH50" s="1282"/>
      <c r="CI50" s="1282"/>
      <c r="CJ50" s="1282"/>
      <c r="CK50" s="1282"/>
      <c r="CL50" s="1282"/>
      <c r="CM50" s="1282"/>
      <c r="CN50" s="1282" t="s">
        <v>564</v>
      </c>
      <c r="CO50" s="1282"/>
      <c r="CP50" s="1282"/>
      <c r="CQ50" s="1282"/>
      <c r="CR50" s="1282"/>
      <c r="CS50" s="1282"/>
      <c r="CT50" s="1282"/>
      <c r="CU50" s="1282"/>
      <c r="CV50" s="1282" t="s">
        <v>565</v>
      </c>
      <c r="CW50" s="1282"/>
      <c r="CX50" s="1282"/>
      <c r="CY50" s="1282"/>
      <c r="CZ50" s="1282"/>
      <c r="DA50" s="1282"/>
      <c r="DB50" s="1282"/>
      <c r="DC50" s="1282"/>
    </row>
    <row r="51" spans="1:109" ht="13.5" customHeight="1">
      <c r="B51" s="376"/>
      <c r="G51" s="1285"/>
      <c r="H51" s="1285"/>
      <c r="I51" s="1298"/>
      <c r="J51" s="1298"/>
      <c r="K51" s="1284"/>
      <c r="L51" s="1284"/>
      <c r="M51" s="1284"/>
      <c r="N51" s="1284"/>
      <c r="AM51" s="385"/>
      <c r="AN51" s="1280" t="s">
        <v>616</v>
      </c>
      <c r="AO51" s="1280"/>
      <c r="AP51" s="1280"/>
      <c r="AQ51" s="1280"/>
      <c r="AR51" s="1280"/>
      <c r="AS51" s="1280"/>
      <c r="AT51" s="1280"/>
      <c r="AU51" s="1280"/>
      <c r="AV51" s="1280"/>
      <c r="AW51" s="1280"/>
      <c r="AX51" s="1280"/>
      <c r="AY51" s="1280"/>
      <c r="AZ51" s="1280"/>
      <c r="BA51" s="1280"/>
      <c r="BB51" s="1280" t="s">
        <v>617</v>
      </c>
      <c r="BC51" s="1280"/>
      <c r="BD51" s="1280"/>
      <c r="BE51" s="1280"/>
      <c r="BF51" s="1280"/>
      <c r="BG51" s="1280"/>
      <c r="BH51" s="1280"/>
      <c r="BI51" s="1280"/>
      <c r="BJ51" s="1280"/>
      <c r="BK51" s="1280"/>
      <c r="BL51" s="1280"/>
      <c r="BM51" s="1280"/>
      <c r="BN51" s="1280"/>
      <c r="BO51" s="1280"/>
      <c r="BP51" s="1277">
        <v>24.1</v>
      </c>
      <c r="BQ51" s="1277"/>
      <c r="BR51" s="1277"/>
      <c r="BS51" s="1277"/>
      <c r="BT51" s="1277"/>
      <c r="BU51" s="1277"/>
      <c r="BV51" s="1277"/>
      <c r="BW51" s="1277"/>
      <c r="BX51" s="1277">
        <v>18.100000000000001</v>
      </c>
      <c r="BY51" s="1277"/>
      <c r="BZ51" s="1277"/>
      <c r="CA51" s="1277"/>
      <c r="CB51" s="1277"/>
      <c r="CC51" s="1277"/>
      <c r="CD51" s="1277"/>
      <c r="CE51" s="1277"/>
      <c r="CF51" s="1277">
        <v>13.4</v>
      </c>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618</v>
      </c>
      <c r="BC53" s="1280"/>
      <c r="BD53" s="1280"/>
      <c r="BE53" s="1280"/>
      <c r="BF53" s="1280"/>
      <c r="BG53" s="1280"/>
      <c r="BH53" s="1280"/>
      <c r="BI53" s="1280"/>
      <c r="BJ53" s="1280"/>
      <c r="BK53" s="1280"/>
      <c r="BL53" s="1280"/>
      <c r="BM53" s="1280"/>
      <c r="BN53" s="1280"/>
      <c r="BO53" s="1280"/>
      <c r="BP53" s="1277">
        <v>57.2</v>
      </c>
      <c r="BQ53" s="1277"/>
      <c r="BR53" s="1277"/>
      <c r="BS53" s="1277"/>
      <c r="BT53" s="1277"/>
      <c r="BU53" s="1277"/>
      <c r="BV53" s="1277"/>
      <c r="BW53" s="1277"/>
      <c r="BX53" s="1277">
        <v>58.6</v>
      </c>
      <c r="BY53" s="1277"/>
      <c r="BZ53" s="1277"/>
      <c r="CA53" s="1277"/>
      <c r="CB53" s="1277"/>
      <c r="CC53" s="1277"/>
      <c r="CD53" s="1277"/>
      <c r="CE53" s="1277"/>
      <c r="CF53" s="1277">
        <v>59.5</v>
      </c>
      <c r="CG53" s="1277"/>
      <c r="CH53" s="1277"/>
      <c r="CI53" s="1277"/>
      <c r="CJ53" s="1277"/>
      <c r="CK53" s="1277"/>
      <c r="CL53" s="1277"/>
      <c r="CM53" s="1277"/>
      <c r="CN53" s="1277">
        <v>61.1</v>
      </c>
      <c r="CO53" s="1277"/>
      <c r="CP53" s="1277"/>
      <c r="CQ53" s="1277"/>
      <c r="CR53" s="1277"/>
      <c r="CS53" s="1277"/>
      <c r="CT53" s="1277"/>
      <c r="CU53" s="1277"/>
      <c r="CV53" s="1277">
        <v>61.4</v>
      </c>
      <c r="CW53" s="1277"/>
      <c r="CX53" s="1277"/>
      <c r="CY53" s="1277"/>
      <c r="CZ53" s="1277"/>
      <c r="DA53" s="1277"/>
      <c r="DB53" s="1277"/>
      <c r="DC53" s="1277"/>
    </row>
    <row r="54" spans="1:109">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4"/>
      <c r="B55" s="376"/>
      <c r="G55" s="1283"/>
      <c r="H55" s="1283"/>
      <c r="I55" s="1283"/>
      <c r="J55" s="1283"/>
      <c r="K55" s="1284"/>
      <c r="L55" s="1284"/>
      <c r="M55" s="1284"/>
      <c r="N55" s="1284"/>
      <c r="AN55" s="1282" t="s">
        <v>619</v>
      </c>
      <c r="AO55" s="1282"/>
      <c r="AP55" s="1282"/>
      <c r="AQ55" s="1282"/>
      <c r="AR55" s="1282"/>
      <c r="AS55" s="1282"/>
      <c r="AT55" s="1282"/>
      <c r="AU55" s="1282"/>
      <c r="AV55" s="1282"/>
      <c r="AW55" s="1282"/>
      <c r="AX55" s="1282"/>
      <c r="AY55" s="1282"/>
      <c r="AZ55" s="1282"/>
      <c r="BA55" s="1282"/>
      <c r="BB55" s="1280" t="s">
        <v>617</v>
      </c>
      <c r="BC55" s="1280"/>
      <c r="BD55" s="1280"/>
      <c r="BE55" s="1280"/>
      <c r="BF55" s="1280"/>
      <c r="BG55" s="1280"/>
      <c r="BH55" s="1280"/>
      <c r="BI55" s="1280"/>
      <c r="BJ55" s="1280"/>
      <c r="BK55" s="1280"/>
      <c r="BL55" s="1280"/>
      <c r="BM55" s="1280"/>
      <c r="BN55" s="1280"/>
      <c r="BO55" s="1280"/>
      <c r="BP55" s="1277">
        <v>23.4</v>
      </c>
      <c r="BQ55" s="1277"/>
      <c r="BR55" s="1277"/>
      <c r="BS55" s="1277"/>
      <c r="BT55" s="1277"/>
      <c r="BU55" s="1277"/>
      <c r="BV55" s="1277"/>
      <c r="BW55" s="1277"/>
      <c r="BX55" s="1277">
        <v>7.6</v>
      </c>
      <c r="BY55" s="1277"/>
      <c r="BZ55" s="1277"/>
      <c r="CA55" s="1277"/>
      <c r="CB55" s="1277"/>
      <c r="CC55" s="1277"/>
      <c r="CD55" s="1277"/>
      <c r="CE55" s="1277"/>
      <c r="CF55" s="1277">
        <v>3</v>
      </c>
      <c r="CG55" s="1277"/>
      <c r="CH55" s="1277"/>
      <c r="CI55" s="1277"/>
      <c r="CJ55" s="1277"/>
      <c r="CK55" s="1277"/>
      <c r="CL55" s="1277"/>
      <c r="CM55" s="1277"/>
      <c r="CN55" s="1277">
        <v>3.4</v>
      </c>
      <c r="CO55" s="1277"/>
      <c r="CP55" s="1277"/>
      <c r="CQ55" s="1277"/>
      <c r="CR55" s="1277"/>
      <c r="CS55" s="1277"/>
      <c r="CT55" s="1277"/>
      <c r="CU55" s="1277"/>
      <c r="CV55" s="1277">
        <v>0</v>
      </c>
      <c r="CW55" s="1277"/>
      <c r="CX55" s="1277"/>
      <c r="CY55" s="1277"/>
      <c r="CZ55" s="1277"/>
      <c r="DA55" s="1277"/>
      <c r="DB55" s="1277"/>
      <c r="DC55" s="1277"/>
    </row>
    <row r="56" spans="1:109">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618</v>
      </c>
      <c r="BC57" s="1280"/>
      <c r="BD57" s="1280"/>
      <c r="BE57" s="1280"/>
      <c r="BF57" s="1280"/>
      <c r="BG57" s="1280"/>
      <c r="BH57" s="1280"/>
      <c r="BI57" s="1280"/>
      <c r="BJ57" s="1280"/>
      <c r="BK57" s="1280"/>
      <c r="BL57" s="1280"/>
      <c r="BM57" s="1280"/>
      <c r="BN57" s="1280"/>
      <c r="BO57" s="1280"/>
      <c r="BP57" s="1277">
        <v>59.2</v>
      </c>
      <c r="BQ57" s="1277"/>
      <c r="BR57" s="1277"/>
      <c r="BS57" s="1277"/>
      <c r="BT57" s="1277"/>
      <c r="BU57" s="1277"/>
      <c r="BV57" s="1277"/>
      <c r="BW57" s="1277"/>
      <c r="BX57" s="1277">
        <v>63.4</v>
      </c>
      <c r="BY57" s="1277"/>
      <c r="BZ57" s="1277"/>
      <c r="CA57" s="1277"/>
      <c r="CB57" s="1277"/>
      <c r="CC57" s="1277"/>
      <c r="CD57" s="1277"/>
      <c r="CE57" s="1277"/>
      <c r="CF57" s="1277">
        <v>63.3</v>
      </c>
      <c r="CG57" s="1277"/>
      <c r="CH57" s="1277"/>
      <c r="CI57" s="1277"/>
      <c r="CJ57" s="1277"/>
      <c r="CK57" s="1277"/>
      <c r="CL57" s="1277"/>
      <c r="CM57" s="1277"/>
      <c r="CN57" s="1277">
        <v>62.8</v>
      </c>
      <c r="CO57" s="1277"/>
      <c r="CP57" s="1277"/>
      <c r="CQ57" s="1277"/>
      <c r="CR57" s="1277"/>
      <c r="CS57" s="1277"/>
      <c r="CT57" s="1277"/>
      <c r="CU57" s="1277"/>
      <c r="CV57" s="1277">
        <v>62.8</v>
      </c>
      <c r="CW57" s="1277"/>
      <c r="CX57" s="1277"/>
      <c r="CY57" s="1277"/>
      <c r="CZ57" s="1277"/>
      <c r="DA57" s="1277"/>
      <c r="DB57" s="1277"/>
      <c r="DC57" s="1277"/>
      <c r="DD57" s="389"/>
      <c r="DE57" s="388"/>
    </row>
    <row r="58" spans="1:109" s="384" customFormat="1">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c r="B63" s="395" t="s">
        <v>620</v>
      </c>
    </row>
    <row r="64" spans="1:109">
      <c r="B64" s="376"/>
      <c r="G64" s="383"/>
      <c r="I64" s="396"/>
      <c r="J64" s="396"/>
      <c r="K64" s="396"/>
      <c r="L64" s="396"/>
      <c r="M64" s="396"/>
      <c r="N64" s="397"/>
      <c r="AM64" s="383"/>
      <c r="AN64" s="383" t="s">
        <v>613</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c r="B65" s="376"/>
      <c r="AN65" s="1289" t="s">
        <v>621</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c r="B71" s="376"/>
      <c r="G71" s="401"/>
      <c r="I71" s="402"/>
      <c r="J71" s="399"/>
      <c r="K71" s="399"/>
      <c r="L71" s="400"/>
      <c r="M71" s="399"/>
      <c r="N71" s="400"/>
      <c r="AM71" s="401"/>
      <c r="AN71" s="370" t="s">
        <v>615</v>
      </c>
    </row>
    <row r="72" spans="2:107">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561</v>
      </c>
      <c r="BQ72" s="1282"/>
      <c r="BR72" s="1282"/>
      <c r="BS72" s="1282"/>
      <c r="BT72" s="1282"/>
      <c r="BU72" s="1282"/>
      <c r="BV72" s="1282"/>
      <c r="BW72" s="1282"/>
      <c r="BX72" s="1282" t="s">
        <v>562</v>
      </c>
      <c r="BY72" s="1282"/>
      <c r="BZ72" s="1282"/>
      <c r="CA72" s="1282"/>
      <c r="CB72" s="1282"/>
      <c r="CC72" s="1282"/>
      <c r="CD72" s="1282"/>
      <c r="CE72" s="1282"/>
      <c r="CF72" s="1282" t="s">
        <v>563</v>
      </c>
      <c r="CG72" s="1282"/>
      <c r="CH72" s="1282"/>
      <c r="CI72" s="1282"/>
      <c r="CJ72" s="1282"/>
      <c r="CK72" s="1282"/>
      <c r="CL72" s="1282"/>
      <c r="CM72" s="1282"/>
      <c r="CN72" s="1282" t="s">
        <v>564</v>
      </c>
      <c r="CO72" s="1282"/>
      <c r="CP72" s="1282"/>
      <c r="CQ72" s="1282"/>
      <c r="CR72" s="1282"/>
      <c r="CS72" s="1282"/>
      <c r="CT72" s="1282"/>
      <c r="CU72" s="1282"/>
      <c r="CV72" s="1282" t="s">
        <v>565</v>
      </c>
      <c r="CW72" s="1282"/>
      <c r="CX72" s="1282"/>
      <c r="CY72" s="1282"/>
      <c r="CZ72" s="1282"/>
      <c r="DA72" s="1282"/>
      <c r="DB72" s="1282"/>
      <c r="DC72" s="1282"/>
    </row>
    <row r="73" spans="2:107">
      <c r="B73" s="376"/>
      <c r="G73" s="1285"/>
      <c r="H73" s="1285"/>
      <c r="I73" s="1285"/>
      <c r="J73" s="1285"/>
      <c r="K73" s="1281"/>
      <c r="L73" s="1281"/>
      <c r="M73" s="1281"/>
      <c r="N73" s="1281"/>
      <c r="AM73" s="385"/>
      <c r="AN73" s="1280" t="s">
        <v>616</v>
      </c>
      <c r="AO73" s="1280"/>
      <c r="AP73" s="1280"/>
      <c r="AQ73" s="1280"/>
      <c r="AR73" s="1280"/>
      <c r="AS73" s="1280"/>
      <c r="AT73" s="1280"/>
      <c r="AU73" s="1280"/>
      <c r="AV73" s="1280"/>
      <c r="AW73" s="1280"/>
      <c r="AX73" s="1280"/>
      <c r="AY73" s="1280"/>
      <c r="AZ73" s="1280"/>
      <c r="BA73" s="1280"/>
      <c r="BB73" s="1280" t="s">
        <v>617</v>
      </c>
      <c r="BC73" s="1280"/>
      <c r="BD73" s="1280"/>
      <c r="BE73" s="1280"/>
      <c r="BF73" s="1280"/>
      <c r="BG73" s="1280"/>
      <c r="BH73" s="1280"/>
      <c r="BI73" s="1280"/>
      <c r="BJ73" s="1280"/>
      <c r="BK73" s="1280"/>
      <c r="BL73" s="1280"/>
      <c r="BM73" s="1280"/>
      <c r="BN73" s="1280"/>
      <c r="BO73" s="1280"/>
      <c r="BP73" s="1277">
        <v>24.1</v>
      </c>
      <c r="BQ73" s="1277"/>
      <c r="BR73" s="1277"/>
      <c r="BS73" s="1277"/>
      <c r="BT73" s="1277"/>
      <c r="BU73" s="1277"/>
      <c r="BV73" s="1277"/>
      <c r="BW73" s="1277"/>
      <c r="BX73" s="1277">
        <v>18.100000000000001</v>
      </c>
      <c r="BY73" s="1277"/>
      <c r="BZ73" s="1277"/>
      <c r="CA73" s="1277"/>
      <c r="CB73" s="1277"/>
      <c r="CC73" s="1277"/>
      <c r="CD73" s="1277"/>
      <c r="CE73" s="1277"/>
      <c r="CF73" s="1277">
        <v>13.4</v>
      </c>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622</v>
      </c>
      <c r="BC75" s="1280"/>
      <c r="BD75" s="1280"/>
      <c r="BE75" s="1280"/>
      <c r="BF75" s="1280"/>
      <c r="BG75" s="1280"/>
      <c r="BH75" s="1280"/>
      <c r="BI75" s="1280"/>
      <c r="BJ75" s="1280"/>
      <c r="BK75" s="1280"/>
      <c r="BL75" s="1280"/>
      <c r="BM75" s="1280"/>
      <c r="BN75" s="1280"/>
      <c r="BO75" s="1280"/>
      <c r="BP75" s="1277">
        <v>9.9</v>
      </c>
      <c r="BQ75" s="1277"/>
      <c r="BR75" s="1277"/>
      <c r="BS75" s="1277"/>
      <c r="BT75" s="1277"/>
      <c r="BU75" s="1277"/>
      <c r="BV75" s="1277"/>
      <c r="BW75" s="1277"/>
      <c r="BX75" s="1277">
        <v>9.9</v>
      </c>
      <c r="BY75" s="1277"/>
      <c r="BZ75" s="1277"/>
      <c r="CA75" s="1277"/>
      <c r="CB75" s="1277"/>
      <c r="CC75" s="1277"/>
      <c r="CD75" s="1277"/>
      <c r="CE75" s="1277"/>
      <c r="CF75" s="1277">
        <v>9.4</v>
      </c>
      <c r="CG75" s="1277"/>
      <c r="CH75" s="1277"/>
      <c r="CI75" s="1277"/>
      <c r="CJ75" s="1277"/>
      <c r="CK75" s="1277"/>
      <c r="CL75" s="1277"/>
      <c r="CM75" s="1277"/>
      <c r="CN75" s="1277">
        <v>8.8000000000000007</v>
      </c>
      <c r="CO75" s="1277"/>
      <c r="CP75" s="1277"/>
      <c r="CQ75" s="1277"/>
      <c r="CR75" s="1277"/>
      <c r="CS75" s="1277"/>
      <c r="CT75" s="1277"/>
      <c r="CU75" s="1277"/>
      <c r="CV75" s="1277">
        <v>8.3000000000000007</v>
      </c>
      <c r="CW75" s="1277"/>
      <c r="CX75" s="1277"/>
      <c r="CY75" s="1277"/>
      <c r="CZ75" s="1277"/>
      <c r="DA75" s="1277"/>
      <c r="DB75" s="1277"/>
      <c r="DC75" s="1277"/>
    </row>
    <row r="76" spans="2:107">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6"/>
      <c r="G77" s="1283"/>
      <c r="H77" s="1283"/>
      <c r="I77" s="1283"/>
      <c r="J77" s="1283"/>
      <c r="K77" s="1281"/>
      <c r="L77" s="1281"/>
      <c r="M77" s="1281"/>
      <c r="N77" s="1281"/>
      <c r="AN77" s="1282" t="s">
        <v>623</v>
      </c>
      <c r="AO77" s="1282"/>
      <c r="AP77" s="1282"/>
      <c r="AQ77" s="1282"/>
      <c r="AR77" s="1282"/>
      <c r="AS77" s="1282"/>
      <c r="AT77" s="1282"/>
      <c r="AU77" s="1282"/>
      <c r="AV77" s="1282"/>
      <c r="AW77" s="1282"/>
      <c r="AX77" s="1282"/>
      <c r="AY77" s="1282"/>
      <c r="AZ77" s="1282"/>
      <c r="BA77" s="1282"/>
      <c r="BB77" s="1280" t="s">
        <v>624</v>
      </c>
      <c r="BC77" s="1280"/>
      <c r="BD77" s="1280"/>
      <c r="BE77" s="1280"/>
      <c r="BF77" s="1280"/>
      <c r="BG77" s="1280"/>
      <c r="BH77" s="1280"/>
      <c r="BI77" s="1280"/>
      <c r="BJ77" s="1280"/>
      <c r="BK77" s="1280"/>
      <c r="BL77" s="1280"/>
      <c r="BM77" s="1280"/>
      <c r="BN77" s="1280"/>
      <c r="BO77" s="1280"/>
      <c r="BP77" s="1277">
        <v>23.4</v>
      </c>
      <c r="BQ77" s="1277"/>
      <c r="BR77" s="1277"/>
      <c r="BS77" s="1277"/>
      <c r="BT77" s="1277"/>
      <c r="BU77" s="1277"/>
      <c r="BV77" s="1277"/>
      <c r="BW77" s="1277"/>
      <c r="BX77" s="1277">
        <v>7.6</v>
      </c>
      <c r="BY77" s="1277"/>
      <c r="BZ77" s="1277"/>
      <c r="CA77" s="1277"/>
      <c r="CB77" s="1277"/>
      <c r="CC77" s="1277"/>
      <c r="CD77" s="1277"/>
      <c r="CE77" s="1277"/>
      <c r="CF77" s="1277">
        <v>3</v>
      </c>
      <c r="CG77" s="1277"/>
      <c r="CH77" s="1277"/>
      <c r="CI77" s="1277"/>
      <c r="CJ77" s="1277"/>
      <c r="CK77" s="1277"/>
      <c r="CL77" s="1277"/>
      <c r="CM77" s="1277"/>
      <c r="CN77" s="1277">
        <v>3.4</v>
      </c>
      <c r="CO77" s="1277"/>
      <c r="CP77" s="1277"/>
      <c r="CQ77" s="1277"/>
      <c r="CR77" s="1277"/>
      <c r="CS77" s="1277"/>
      <c r="CT77" s="1277"/>
      <c r="CU77" s="1277"/>
      <c r="CV77" s="1277">
        <v>0</v>
      </c>
      <c r="CW77" s="1277"/>
      <c r="CX77" s="1277"/>
      <c r="CY77" s="1277"/>
      <c r="CZ77" s="1277"/>
      <c r="DA77" s="1277"/>
      <c r="DB77" s="1277"/>
      <c r="DC77" s="1277"/>
    </row>
    <row r="78" spans="2:107">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622</v>
      </c>
      <c r="BC79" s="1280"/>
      <c r="BD79" s="1280"/>
      <c r="BE79" s="1280"/>
      <c r="BF79" s="1280"/>
      <c r="BG79" s="1280"/>
      <c r="BH79" s="1280"/>
      <c r="BI79" s="1280"/>
      <c r="BJ79" s="1280"/>
      <c r="BK79" s="1280"/>
      <c r="BL79" s="1280"/>
      <c r="BM79" s="1280"/>
      <c r="BN79" s="1280"/>
      <c r="BO79" s="1280"/>
      <c r="BP79" s="1277">
        <v>8.5</v>
      </c>
      <c r="BQ79" s="1277"/>
      <c r="BR79" s="1277"/>
      <c r="BS79" s="1277"/>
      <c r="BT79" s="1277"/>
      <c r="BU79" s="1277"/>
      <c r="BV79" s="1277"/>
      <c r="BW79" s="1277"/>
      <c r="BX79" s="1277">
        <v>8.6</v>
      </c>
      <c r="BY79" s="1277"/>
      <c r="BZ79" s="1277"/>
      <c r="CA79" s="1277"/>
      <c r="CB79" s="1277"/>
      <c r="CC79" s="1277"/>
      <c r="CD79" s="1277"/>
      <c r="CE79" s="1277"/>
      <c r="CF79" s="1277">
        <v>8.8000000000000007</v>
      </c>
      <c r="CG79" s="1277"/>
      <c r="CH79" s="1277"/>
      <c r="CI79" s="1277"/>
      <c r="CJ79" s="1277"/>
      <c r="CK79" s="1277"/>
      <c r="CL79" s="1277"/>
      <c r="CM79" s="1277"/>
      <c r="CN79" s="1277">
        <v>8.8000000000000007</v>
      </c>
      <c r="CO79" s="1277"/>
      <c r="CP79" s="1277"/>
      <c r="CQ79" s="1277"/>
      <c r="CR79" s="1277"/>
      <c r="CS79" s="1277"/>
      <c r="CT79" s="1277"/>
      <c r="CU79" s="1277"/>
      <c r="CV79" s="1277">
        <v>8.3000000000000007</v>
      </c>
      <c r="CW79" s="1277"/>
      <c r="CX79" s="1277"/>
      <c r="CY79" s="1277"/>
      <c r="CZ79" s="1277"/>
      <c r="DA79" s="1277"/>
      <c r="DB79" s="1277"/>
      <c r="DC79" s="1277"/>
    </row>
    <row r="80" spans="2:107">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6"/>
    </row>
    <row r="82" spans="2:109" ht="17.2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c r="DD84" s="370"/>
      <c r="DE84" s="370"/>
    </row>
    <row r="85" spans="2:109">
      <c r="DD85" s="370"/>
      <c r="DE85" s="370"/>
    </row>
  </sheetData>
  <sheetProtection algorithmName="SHA-512" hashValue="0CyG1raFwvDbNsmC2ErIdBEayR1rMKaTZHpSq0y9CyviDayxe7an5VaacPZldV05xHzEz2INawvloVyGyr3CiA==" saltValue="FEuxrlfQ6KrkCz7N+SSj4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625</v>
      </c>
    </row>
  </sheetData>
  <sheetProtection algorithmName="SHA-512" hashValue="1LiJM4viXtkD/fxE1LYgmBQUUyLir0uf9xCB8FCO4ZjnGx+F24B1ek5BAV/V6CyJkqIM+1E1XIR1CJxxSQH4XA==" saltValue="5znXLeEam+Z4OWKQjBMBO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625</v>
      </c>
    </row>
  </sheetData>
  <sheetProtection algorithmName="SHA-512" hashValue="Renp3pCiPTewNeVC0HmTWfOEHInOnfaiFc9XeLJrnRC75Q1HG0QNi6/LHBK6RPghY1fclo9MNJ0CiknoWxkO4w==" saltValue="kE/hyWzKQTzVwQQ4pOKIS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558</v>
      </c>
      <c r="G2" s="148"/>
      <c r="H2" s="149"/>
    </row>
    <row r="3" spans="1:8">
      <c r="A3" s="145" t="s">
        <v>551</v>
      </c>
      <c r="B3" s="150"/>
      <c r="C3" s="151"/>
      <c r="D3" s="152">
        <v>244280</v>
      </c>
      <c r="E3" s="153"/>
      <c r="F3" s="154">
        <v>116162</v>
      </c>
      <c r="G3" s="155"/>
      <c r="H3" s="156"/>
    </row>
    <row r="4" spans="1:8">
      <c r="A4" s="157"/>
      <c r="B4" s="158"/>
      <c r="C4" s="159"/>
      <c r="D4" s="160">
        <v>77607</v>
      </c>
      <c r="E4" s="161"/>
      <c r="F4" s="162">
        <v>61562</v>
      </c>
      <c r="G4" s="163"/>
      <c r="H4" s="164"/>
    </row>
    <row r="5" spans="1:8">
      <c r="A5" s="145" t="s">
        <v>553</v>
      </c>
      <c r="B5" s="150"/>
      <c r="C5" s="151"/>
      <c r="D5" s="152">
        <v>290553</v>
      </c>
      <c r="E5" s="153"/>
      <c r="F5" s="154">
        <v>121449</v>
      </c>
      <c r="G5" s="155"/>
      <c r="H5" s="156"/>
    </row>
    <row r="6" spans="1:8">
      <c r="A6" s="157"/>
      <c r="B6" s="158"/>
      <c r="C6" s="159"/>
      <c r="D6" s="160">
        <v>61179</v>
      </c>
      <c r="E6" s="161"/>
      <c r="F6" s="162">
        <v>62922</v>
      </c>
      <c r="G6" s="163"/>
      <c r="H6" s="164"/>
    </row>
    <row r="7" spans="1:8">
      <c r="A7" s="145" t="s">
        <v>554</v>
      </c>
      <c r="B7" s="150"/>
      <c r="C7" s="151"/>
      <c r="D7" s="152">
        <v>278233</v>
      </c>
      <c r="E7" s="153"/>
      <c r="F7" s="154">
        <v>145139</v>
      </c>
      <c r="G7" s="155"/>
      <c r="H7" s="156"/>
    </row>
    <row r="8" spans="1:8">
      <c r="A8" s="157"/>
      <c r="B8" s="158"/>
      <c r="C8" s="159"/>
      <c r="D8" s="160">
        <v>83509</v>
      </c>
      <c r="E8" s="161"/>
      <c r="F8" s="162">
        <v>83762</v>
      </c>
      <c r="G8" s="163"/>
      <c r="H8" s="164"/>
    </row>
    <row r="9" spans="1:8">
      <c r="A9" s="145" t="s">
        <v>555</v>
      </c>
      <c r="B9" s="150"/>
      <c r="C9" s="151"/>
      <c r="D9" s="152">
        <v>259237</v>
      </c>
      <c r="E9" s="153"/>
      <c r="F9" s="154">
        <v>125391</v>
      </c>
      <c r="G9" s="155"/>
      <c r="H9" s="156"/>
    </row>
    <row r="10" spans="1:8">
      <c r="A10" s="157"/>
      <c r="B10" s="158"/>
      <c r="C10" s="159"/>
      <c r="D10" s="160">
        <v>65079</v>
      </c>
      <c r="E10" s="161"/>
      <c r="F10" s="162">
        <v>68516</v>
      </c>
      <c r="G10" s="163"/>
      <c r="H10" s="164"/>
    </row>
    <row r="11" spans="1:8">
      <c r="A11" s="145" t="s">
        <v>556</v>
      </c>
      <c r="B11" s="150"/>
      <c r="C11" s="151"/>
      <c r="D11" s="152">
        <v>350446</v>
      </c>
      <c r="E11" s="153"/>
      <c r="F11" s="154">
        <v>138402</v>
      </c>
      <c r="G11" s="155"/>
      <c r="H11" s="156"/>
    </row>
    <row r="12" spans="1:8">
      <c r="A12" s="157"/>
      <c r="B12" s="158"/>
      <c r="C12" s="165"/>
      <c r="D12" s="160">
        <v>84049</v>
      </c>
      <c r="E12" s="161"/>
      <c r="F12" s="162">
        <v>70652</v>
      </c>
      <c r="G12" s="163"/>
      <c r="H12" s="164"/>
    </row>
    <row r="13" spans="1:8">
      <c r="A13" s="145"/>
      <c r="B13" s="150"/>
      <c r="C13" s="166"/>
      <c r="D13" s="167">
        <v>284550</v>
      </c>
      <c r="E13" s="168"/>
      <c r="F13" s="169">
        <v>129309</v>
      </c>
      <c r="G13" s="170"/>
      <c r="H13" s="156"/>
    </row>
    <row r="14" spans="1:8">
      <c r="A14" s="157"/>
      <c r="B14" s="158"/>
      <c r="C14" s="159"/>
      <c r="D14" s="160">
        <v>74285</v>
      </c>
      <c r="E14" s="161"/>
      <c r="F14" s="162">
        <v>69483</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8.9600000000000009</v>
      </c>
      <c r="C19" s="171">
        <f>ROUND(VALUE(SUBSTITUTE(実質収支比率等に係る経年分析!G$48,"▲","-")),2)</f>
        <v>8.59</v>
      </c>
      <c r="D19" s="171">
        <f>ROUND(VALUE(SUBSTITUTE(実質収支比率等に係る経年分析!H$48,"▲","-")),2)</f>
        <v>8.58</v>
      </c>
      <c r="E19" s="171">
        <f>ROUND(VALUE(SUBSTITUTE(実質収支比率等に係る経年分析!I$48,"▲","-")),2)</f>
        <v>9.4600000000000009</v>
      </c>
      <c r="F19" s="171">
        <f>ROUND(VALUE(SUBSTITUTE(実質収支比率等に係る経年分析!J$48,"▲","-")),2)</f>
        <v>12.63</v>
      </c>
    </row>
    <row r="20" spans="1:11">
      <c r="A20" s="171" t="s">
        <v>55</v>
      </c>
      <c r="B20" s="171">
        <f>ROUND(VALUE(SUBSTITUTE(実質収支比率等に係る経年分析!F$47,"▲","-")),2)</f>
        <v>26.44</v>
      </c>
      <c r="C20" s="171">
        <f>ROUND(VALUE(SUBSTITUTE(実質収支比率等に係る経年分析!G$47,"▲","-")),2)</f>
        <v>29.12</v>
      </c>
      <c r="D20" s="171">
        <f>ROUND(VALUE(SUBSTITUTE(実質収支比率等に係る経年分析!H$47,"▲","-")),2)</f>
        <v>28.82</v>
      </c>
      <c r="E20" s="171">
        <f>ROUND(VALUE(SUBSTITUTE(実質収支比率等に係る経年分析!I$47,"▲","-")),2)</f>
        <v>28.05</v>
      </c>
      <c r="F20" s="171">
        <f>ROUND(VALUE(SUBSTITUTE(実質収支比率等に係る経年分析!J$47,"▲","-")),2)</f>
        <v>30.61</v>
      </c>
    </row>
    <row r="21" spans="1:11">
      <c r="A21" s="171" t="s">
        <v>56</v>
      </c>
      <c r="B21" s="171">
        <f>IF(ISNUMBER(VALUE(SUBSTITUTE(実質収支比率等に係る経年分析!F$49,"▲","-"))),ROUND(VALUE(SUBSTITUTE(実質収支比率等に係る経年分析!F$49,"▲","-")),2),NA())</f>
        <v>-0.9</v>
      </c>
      <c r="C21" s="171">
        <f>IF(ISNUMBER(VALUE(SUBSTITUTE(実質収支比率等に係る経年分析!G$49,"▲","-"))),ROUND(VALUE(SUBSTITUTE(実質収支比率等に係る経年分析!G$49,"▲","-")),2),NA())</f>
        <v>2.0099999999999998</v>
      </c>
      <c r="D21" s="171">
        <f>IF(ISNUMBER(VALUE(SUBSTITUTE(実質収支比率等に係る経年分析!H$49,"▲","-"))),ROUND(VALUE(SUBSTITUTE(実質収支比率等に係る経年分析!H$49,"▲","-")),2),NA())</f>
        <v>0.14000000000000001</v>
      </c>
      <c r="E21" s="171">
        <f>IF(ISNUMBER(VALUE(SUBSTITUTE(実質収支比率等に係る経年分析!I$49,"▲","-"))),ROUND(VALUE(SUBSTITUTE(実質収支比率等に係る経年分析!I$49,"▲","-")),2),NA())</f>
        <v>1.1100000000000001</v>
      </c>
      <c r="F21" s="171">
        <f>IF(ISNUMBER(VALUE(SUBSTITUTE(実質収支比率等に係る経年分析!J$49,"▲","-"))),ROUND(VALUE(SUBSTITUTE(実質収支比率等に係る経年分析!J$49,"▲","-")),2),NA())</f>
        <v>8.2100000000000009</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瀬戸内町巡回診療施設特別会計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瀬戸内町国民健康保険（直営診療勘定）特別会計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c r="A31" s="172" t="str">
        <f>IF(連結実質赤字比率に係る赤字・黒字の構成分析!C$39="",NA(),連結実質赤字比率に係る赤字・黒字の構成分析!C$39)</f>
        <v>瀬戸内町後期高齢者医療事業特別会計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c r="A32" s="172" t="str">
        <f>IF(連結実質赤字比率に係る赤字・黒字の構成分析!C$38="",NA(),連結実質赤字比率に係る赤字・黒字の構成分析!C$38)</f>
        <v>瀬戸内町船舶交通事業特別会計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0.48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0.03</v>
      </c>
    </row>
    <row r="33" spans="1:16">
      <c r="A33" s="172" t="str">
        <f>IF(連結実質赤字比率に係る赤字・黒字の構成分析!C$37="",NA(),連結実質赤字比率に係る赤字・黒字の構成分析!C$37)</f>
        <v>瀬戸内町国民健康保険（事業勘定）特別会計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7.0000000000000007E-2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0.14000000000000001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v>
      </c>
    </row>
    <row r="34" spans="1:16">
      <c r="A34" s="172" t="str">
        <f>IF(連結実質赤字比率に係る赤字・黒字の構成分析!C$36="",NA(),連結実質赤字比率に係る赤字・黒字の構成分析!C$36)</f>
        <v>瀬戸内町介護保険特別会計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1.18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1.56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1.34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0.96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1.0900000000000001</v>
      </c>
    </row>
    <row r="35" spans="1:16">
      <c r="A35" s="172" t="str">
        <f>IF(連結実質赤字比率に係る赤字・黒字の構成分析!C$35="",NA(),連結実質赤字比率に係る赤字・黒字の構成分析!C$35)</f>
        <v>瀬戸内町水道事業会計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5.49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6.29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6.83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6.62</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8.9499999999999993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8.58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8.57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9.4499999999999993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12.62</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1130</v>
      </c>
      <c r="E42" s="173"/>
      <c r="F42" s="173"/>
      <c r="G42" s="173">
        <f>'実質公債費比率（分子）の構造'!L$52</f>
        <v>1125</v>
      </c>
      <c r="H42" s="173"/>
      <c r="I42" s="173"/>
      <c r="J42" s="173">
        <f>'実質公債費比率（分子）の構造'!M$52</f>
        <v>1151</v>
      </c>
      <c r="K42" s="173"/>
      <c r="L42" s="173"/>
      <c r="M42" s="173">
        <f>'実質公債費比率（分子）の構造'!N$52</f>
        <v>1111</v>
      </c>
      <c r="N42" s="173"/>
      <c r="O42" s="173"/>
      <c r="P42" s="173">
        <f>'実質公債費比率（分子）の構造'!O$52</f>
        <v>1125</v>
      </c>
    </row>
    <row r="43" spans="1:16">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c r="A44" s="173" t="s">
        <v>65</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67</v>
      </c>
      <c r="B46" s="173">
        <f>'実質公債費比率（分子）の構造'!K$48</f>
        <v>70</v>
      </c>
      <c r="C46" s="173"/>
      <c r="D46" s="173"/>
      <c r="E46" s="173">
        <f>'実質公債費比率（分子）の構造'!L$48</f>
        <v>50</v>
      </c>
      <c r="F46" s="173"/>
      <c r="G46" s="173"/>
      <c r="H46" s="173">
        <f>'実質公債費比率（分子）の構造'!M$48</f>
        <v>51</v>
      </c>
      <c r="I46" s="173"/>
      <c r="J46" s="173"/>
      <c r="K46" s="173">
        <f>'実質公債費比率（分子）の構造'!N$48</f>
        <v>52</v>
      </c>
      <c r="L46" s="173"/>
      <c r="M46" s="173"/>
      <c r="N46" s="173">
        <f>'実質公債費比率（分子）の構造'!O$48</f>
        <v>49</v>
      </c>
      <c r="O46" s="173"/>
      <c r="P46" s="173"/>
    </row>
    <row r="47" spans="1:16">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69</v>
      </c>
      <c r="B49" s="173">
        <f>'実質公債費比率（分子）の構造'!K$45</f>
        <v>1477</v>
      </c>
      <c r="C49" s="173"/>
      <c r="D49" s="173"/>
      <c r="E49" s="173">
        <f>'実質公債費比率（分子）の構造'!L$45</f>
        <v>1467</v>
      </c>
      <c r="F49" s="173"/>
      <c r="G49" s="173"/>
      <c r="H49" s="173">
        <f>'実質公債費比率（分子）の構造'!M$45</f>
        <v>1443</v>
      </c>
      <c r="I49" s="173"/>
      <c r="J49" s="173"/>
      <c r="K49" s="173">
        <f>'実質公債費比率（分子）の構造'!N$45</f>
        <v>1416</v>
      </c>
      <c r="L49" s="173"/>
      <c r="M49" s="173"/>
      <c r="N49" s="173">
        <f>'実質公債費比率（分子）の構造'!O$45</f>
        <v>1456</v>
      </c>
      <c r="O49" s="173"/>
      <c r="P49" s="173"/>
    </row>
    <row r="50" spans="1:16">
      <c r="A50" s="173" t="s">
        <v>70</v>
      </c>
      <c r="B50" s="173" t="e">
        <f>NA()</f>
        <v>#N/A</v>
      </c>
      <c r="C50" s="173">
        <f>IF(ISNUMBER('実質公債費比率（分子）の構造'!K$53),'実質公債費比率（分子）の構造'!K$53,NA())</f>
        <v>417</v>
      </c>
      <c r="D50" s="173" t="e">
        <f>NA()</f>
        <v>#N/A</v>
      </c>
      <c r="E50" s="173" t="e">
        <f>NA()</f>
        <v>#N/A</v>
      </c>
      <c r="F50" s="173">
        <f>IF(ISNUMBER('実質公債費比率（分子）の構造'!L$53),'実質公債費比率（分子）の構造'!L$53,NA())</f>
        <v>392</v>
      </c>
      <c r="G50" s="173" t="e">
        <f>NA()</f>
        <v>#N/A</v>
      </c>
      <c r="H50" s="173" t="e">
        <f>NA()</f>
        <v>#N/A</v>
      </c>
      <c r="I50" s="173">
        <f>IF(ISNUMBER('実質公債費比率（分子）の構造'!M$53),'実質公債費比率（分子）の構造'!M$53,NA())</f>
        <v>343</v>
      </c>
      <c r="J50" s="173" t="e">
        <f>NA()</f>
        <v>#N/A</v>
      </c>
      <c r="K50" s="173" t="e">
        <f>NA()</f>
        <v>#N/A</v>
      </c>
      <c r="L50" s="173">
        <f>IF(ISNUMBER('実質公債費比率（分子）の構造'!N$53),'実質公債費比率（分子）の構造'!N$53,NA())</f>
        <v>357</v>
      </c>
      <c r="M50" s="173" t="e">
        <f>NA()</f>
        <v>#N/A</v>
      </c>
      <c r="N50" s="173" t="e">
        <f>NA()</f>
        <v>#N/A</v>
      </c>
      <c r="O50" s="173">
        <f>IF(ISNUMBER('実質公債費比率（分子）の構造'!O$53),'実質公債費比率（分子）の構造'!O$53,NA())</f>
        <v>380</v>
      </c>
      <c r="P50" s="173" t="e">
        <f>NA()</f>
        <v>#N/A</v>
      </c>
    </row>
    <row r="53" spans="1:16">
      <c r="A53" s="141" t="s">
        <v>71</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c r="A56" s="172" t="s">
        <v>43</v>
      </c>
      <c r="B56" s="172"/>
      <c r="C56" s="172"/>
      <c r="D56" s="172">
        <f>'将来負担比率（分子）の構造'!I$52</f>
        <v>8045</v>
      </c>
      <c r="E56" s="172"/>
      <c r="F56" s="172"/>
      <c r="G56" s="172">
        <f>'将来負担比率（分子）の構造'!J$52</f>
        <v>7923</v>
      </c>
      <c r="H56" s="172"/>
      <c r="I56" s="172"/>
      <c r="J56" s="172">
        <f>'将来負担比率（分子）の構造'!K$52</f>
        <v>7740</v>
      </c>
      <c r="K56" s="172"/>
      <c r="L56" s="172"/>
      <c r="M56" s="172">
        <f>'将来負担比率（分子）の構造'!L$52</f>
        <v>7397</v>
      </c>
      <c r="N56" s="172"/>
      <c r="O56" s="172"/>
      <c r="P56" s="172">
        <f>'将来負担比率（分子）の構造'!M$52</f>
        <v>7643</v>
      </c>
    </row>
    <row r="57" spans="1:16">
      <c r="A57" s="172" t="s">
        <v>42</v>
      </c>
      <c r="B57" s="172"/>
      <c r="C57" s="172"/>
      <c r="D57" s="172">
        <f>'将来負担比率（分子）の構造'!I$51</f>
        <v>439</v>
      </c>
      <c r="E57" s="172"/>
      <c r="F57" s="172"/>
      <c r="G57" s="172">
        <f>'将来負担比率（分子）の構造'!J$51</f>
        <v>390</v>
      </c>
      <c r="H57" s="172"/>
      <c r="I57" s="172"/>
      <c r="J57" s="172">
        <f>'将来負担比率（分子）の構造'!K$51</f>
        <v>341</v>
      </c>
      <c r="K57" s="172"/>
      <c r="L57" s="172"/>
      <c r="M57" s="172">
        <f>'将来負担比率（分子）の構造'!L$51</f>
        <v>294</v>
      </c>
      <c r="N57" s="172"/>
      <c r="O57" s="172"/>
      <c r="P57" s="172">
        <f>'将来負担比率（分子）の構造'!M$51</f>
        <v>249</v>
      </c>
    </row>
    <row r="58" spans="1:16">
      <c r="A58" s="172" t="s">
        <v>41</v>
      </c>
      <c r="B58" s="172"/>
      <c r="C58" s="172"/>
      <c r="D58" s="172">
        <f>'将来負担比率（分子）の構造'!I$50</f>
        <v>2041</v>
      </c>
      <c r="E58" s="172"/>
      <c r="F58" s="172"/>
      <c r="G58" s="172">
        <f>'将来負担比率（分子）の構造'!J$50</f>
        <v>2212</v>
      </c>
      <c r="H58" s="172"/>
      <c r="I58" s="172"/>
      <c r="J58" s="172">
        <f>'将来負担比率（分子）の構造'!K$50</f>
        <v>2238</v>
      </c>
      <c r="K58" s="172"/>
      <c r="L58" s="172"/>
      <c r="M58" s="172">
        <f>'将来負担比率（分子）の構造'!L$50</f>
        <v>2469</v>
      </c>
      <c r="N58" s="172"/>
      <c r="O58" s="172"/>
      <c r="P58" s="172">
        <f>'将来負担比率（分子）の構造'!M$50</f>
        <v>3270</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f>'将来負担比率（分子）の構造'!I$46</f>
        <v>161</v>
      </c>
      <c r="C61" s="172"/>
      <c r="D61" s="172"/>
      <c r="E61" s="172">
        <f>'将来負担比率（分子）の構造'!J$46</f>
        <v>156</v>
      </c>
      <c r="F61" s="172"/>
      <c r="G61" s="172"/>
      <c r="H61" s="172">
        <f>'将来負担比率（分子）の構造'!K$46</f>
        <v>164</v>
      </c>
      <c r="I61" s="172"/>
      <c r="J61" s="172"/>
      <c r="K61" s="172">
        <f>'将来負担比率（分子）の構造'!L$46</f>
        <v>181</v>
      </c>
      <c r="L61" s="172"/>
      <c r="M61" s="172"/>
      <c r="N61" s="172">
        <f>'将来負担比率（分子）の構造'!M$46</f>
        <v>242</v>
      </c>
      <c r="O61" s="172"/>
      <c r="P61" s="172"/>
    </row>
    <row r="62" spans="1:16">
      <c r="A62" s="172" t="s">
        <v>35</v>
      </c>
      <c r="B62" s="172">
        <f>'将来負担比率（分子）の構造'!I$45</f>
        <v>950</v>
      </c>
      <c r="C62" s="172"/>
      <c r="D62" s="172"/>
      <c r="E62" s="172">
        <f>'将来負担比率（分子）の構造'!J$45</f>
        <v>962</v>
      </c>
      <c r="F62" s="172"/>
      <c r="G62" s="172"/>
      <c r="H62" s="172">
        <f>'将来負担比率（分子）の構造'!K$45</f>
        <v>817</v>
      </c>
      <c r="I62" s="172"/>
      <c r="J62" s="172"/>
      <c r="K62" s="172">
        <f>'将来負担比率（分子）の構造'!L$45</f>
        <v>721</v>
      </c>
      <c r="L62" s="172"/>
      <c r="M62" s="172"/>
      <c r="N62" s="172">
        <f>'将来負担比率（分子）の構造'!M$45</f>
        <v>616</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968</v>
      </c>
      <c r="C64" s="172"/>
      <c r="D64" s="172"/>
      <c r="E64" s="172">
        <f>'将来負担比率（分子）の構造'!J$43</f>
        <v>931</v>
      </c>
      <c r="F64" s="172"/>
      <c r="G64" s="172"/>
      <c r="H64" s="172">
        <f>'将来負担比率（分子）の構造'!K$43</f>
        <v>983</v>
      </c>
      <c r="I64" s="172"/>
      <c r="J64" s="172"/>
      <c r="K64" s="172">
        <f>'将来負担比率（分子）の構造'!L$43</f>
        <v>489</v>
      </c>
      <c r="L64" s="172"/>
      <c r="M64" s="172"/>
      <c r="N64" s="172">
        <f>'将来負担比率（分子）の構造'!M$43</f>
        <v>376</v>
      </c>
      <c r="O64" s="172"/>
      <c r="P64" s="172"/>
    </row>
    <row r="65" spans="1:16">
      <c r="A65" s="172" t="s">
        <v>32</v>
      </c>
      <c r="B65" s="172">
        <f>'将来負担比率（分子）の構造'!I$42</f>
        <v>1</v>
      </c>
      <c r="C65" s="172"/>
      <c r="D65" s="172"/>
      <c r="E65" s="172">
        <f>'将来負担比率（分子）の構造'!J$42</f>
        <v>1</v>
      </c>
      <c r="F65" s="172"/>
      <c r="G65" s="172"/>
      <c r="H65" s="172">
        <f>'将来負担比率（分子）の構造'!K$42</f>
        <v>1</v>
      </c>
      <c r="I65" s="172"/>
      <c r="J65" s="172"/>
      <c r="K65" s="172">
        <f>'将来負担比率（分子）の構造'!L$42</f>
        <v>1</v>
      </c>
      <c r="L65" s="172"/>
      <c r="M65" s="172"/>
      <c r="N65" s="172">
        <f>'将来負担比率（分子）の構造'!M$42</f>
        <v>1</v>
      </c>
      <c r="O65" s="172"/>
      <c r="P65" s="172"/>
    </row>
    <row r="66" spans="1:16">
      <c r="A66" s="172" t="s">
        <v>31</v>
      </c>
      <c r="B66" s="172">
        <f>'将来負担比率（分子）の構造'!I$41</f>
        <v>9438</v>
      </c>
      <c r="C66" s="172"/>
      <c r="D66" s="172"/>
      <c r="E66" s="172">
        <f>'将来負担比率（分子）の構造'!J$41</f>
        <v>9213</v>
      </c>
      <c r="F66" s="172"/>
      <c r="G66" s="172"/>
      <c r="H66" s="172">
        <f>'将来負担比率（分子）の構造'!K$41</f>
        <v>8908</v>
      </c>
      <c r="I66" s="172"/>
      <c r="J66" s="172"/>
      <c r="K66" s="172">
        <f>'将来負担比率（分子）の構造'!L$41</f>
        <v>8438</v>
      </c>
      <c r="L66" s="172"/>
      <c r="M66" s="172"/>
      <c r="N66" s="172">
        <f>'将来負担比率（分子）の構造'!M$41</f>
        <v>8728</v>
      </c>
      <c r="O66" s="172"/>
      <c r="P66" s="172"/>
    </row>
    <row r="67" spans="1:16">
      <c r="A67" s="172" t="s">
        <v>74</v>
      </c>
      <c r="B67" s="172" t="e">
        <f>NA()</f>
        <v>#N/A</v>
      </c>
      <c r="C67" s="172">
        <f>IF(ISNUMBER('将来負担比率（分子）の構造'!I$53), IF('将来負担比率（分子）の構造'!I$53 &lt; 0, 0, '将来負担比率（分子）の構造'!I$53), NA())</f>
        <v>993</v>
      </c>
      <c r="D67" s="172" t="e">
        <f>NA()</f>
        <v>#N/A</v>
      </c>
      <c r="E67" s="172" t="e">
        <f>NA()</f>
        <v>#N/A</v>
      </c>
      <c r="F67" s="172">
        <f>IF(ISNUMBER('将来負担比率（分子）の構造'!J$53), IF('将来負担比率（分子）の構造'!J$53 &lt; 0, 0, '将来負担比率（分子）の構造'!J$53), NA())</f>
        <v>738</v>
      </c>
      <c r="G67" s="172" t="e">
        <f>NA()</f>
        <v>#N/A</v>
      </c>
      <c r="H67" s="172" t="e">
        <f>NA()</f>
        <v>#N/A</v>
      </c>
      <c r="I67" s="172">
        <f>IF(ISNUMBER('将来負担比率（分子）の構造'!K$53), IF('将来負担比率（分子）の構造'!K$53 &lt; 0, 0, '将来負担比率（分子）の構造'!K$53), NA())</f>
        <v>554</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75</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76</v>
      </c>
      <c r="B72" s="176">
        <f>基金残高に係る経年分析!F55</f>
        <v>1500</v>
      </c>
      <c r="C72" s="176">
        <f>基金残高に係る経年分析!G55</f>
        <v>1500</v>
      </c>
      <c r="D72" s="176">
        <f>基金残高に係る経年分析!H55</f>
        <v>1753</v>
      </c>
    </row>
    <row r="73" spans="1:16">
      <c r="A73" s="175" t="s">
        <v>77</v>
      </c>
      <c r="B73" s="176">
        <f>基金残高に係る経年分析!F56</f>
        <v>169</v>
      </c>
      <c r="C73" s="176">
        <f>基金残高に係る経年分析!G56</f>
        <v>169</v>
      </c>
      <c r="D73" s="176">
        <f>基金残高に係る経年分析!H56</f>
        <v>216</v>
      </c>
    </row>
    <row r="74" spans="1:16">
      <c r="A74" s="175" t="s">
        <v>78</v>
      </c>
      <c r="B74" s="176">
        <f>基金残高に係る経年分析!F57</f>
        <v>369</v>
      </c>
      <c r="C74" s="176">
        <f>基金残高に係る経年分析!G57</f>
        <v>553</v>
      </c>
      <c r="D74" s="176">
        <f>基金残高に係る経年分析!H57</f>
        <v>987</v>
      </c>
    </row>
  </sheetData>
  <sheetProtection algorithmName="SHA-512" hashValue="jGwygCs7ayravbBB8RIHI7Jt/+Nh2aWu3BHVhMr/N2FzoYy6irJkt/JKxwxXjh010rF9DQOjsr4rYm8uKNEtGg==" saltValue="UZdXE3nI/ZUBXuTeoesR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211</v>
      </c>
      <c r="DI1" s="643"/>
      <c r="DJ1" s="643"/>
      <c r="DK1" s="643"/>
      <c r="DL1" s="643"/>
      <c r="DM1" s="643"/>
      <c r="DN1" s="644"/>
      <c r="DO1" s="212"/>
      <c r="DP1" s="642" t="s">
        <v>212</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5" t="s">
        <v>214</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215</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216</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c r="B4" s="645" t="s">
        <v>1</v>
      </c>
      <c r="C4" s="646"/>
      <c r="D4" s="646"/>
      <c r="E4" s="646"/>
      <c r="F4" s="646"/>
      <c r="G4" s="646"/>
      <c r="H4" s="646"/>
      <c r="I4" s="646"/>
      <c r="J4" s="646"/>
      <c r="K4" s="646"/>
      <c r="L4" s="646"/>
      <c r="M4" s="646"/>
      <c r="N4" s="646"/>
      <c r="O4" s="646"/>
      <c r="P4" s="646"/>
      <c r="Q4" s="647"/>
      <c r="R4" s="645" t="s">
        <v>217</v>
      </c>
      <c r="S4" s="646"/>
      <c r="T4" s="646"/>
      <c r="U4" s="646"/>
      <c r="V4" s="646"/>
      <c r="W4" s="646"/>
      <c r="X4" s="646"/>
      <c r="Y4" s="647"/>
      <c r="Z4" s="645" t="s">
        <v>218</v>
      </c>
      <c r="AA4" s="646"/>
      <c r="AB4" s="646"/>
      <c r="AC4" s="647"/>
      <c r="AD4" s="645" t="s">
        <v>219</v>
      </c>
      <c r="AE4" s="646"/>
      <c r="AF4" s="646"/>
      <c r="AG4" s="646"/>
      <c r="AH4" s="646"/>
      <c r="AI4" s="646"/>
      <c r="AJ4" s="646"/>
      <c r="AK4" s="647"/>
      <c r="AL4" s="645" t="s">
        <v>218</v>
      </c>
      <c r="AM4" s="646"/>
      <c r="AN4" s="646"/>
      <c r="AO4" s="647"/>
      <c r="AP4" s="651" t="s">
        <v>220</v>
      </c>
      <c r="AQ4" s="651"/>
      <c r="AR4" s="651"/>
      <c r="AS4" s="651"/>
      <c r="AT4" s="651"/>
      <c r="AU4" s="651"/>
      <c r="AV4" s="651"/>
      <c r="AW4" s="651"/>
      <c r="AX4" s="651"/>
      <c r="AY4" s="651"/>
      <c r="AZ4" s="651"/>
      <c r="BA4" s="651"/>
      <c r="BB4" s="651"/>
      <c r="BC4" s="651"/>
      <c r="BD4" s="651"/>
      <c r="BE4" s="651"/>
      <c r="BF4" s="651"/>
      <c r="BG4" s="651" t="s">
        <v>221</v>
      </c>
      <c r="BH4" s="651"/>
      <c r="BI4" s="651"/>
      <c r="BJ4" s="651"/>
      <c r="BK4" s="651"/>
      <c r="BL4" s="651"/>
      <c r="BM4" s="651"/>
      <c r="BN4" s="651"/>
      <c r="BO4" s="651" t="s">
        <v>218</v>
      </c>
      <c r="BP4" s="651"/>
      <c r="BQ4" s="651"/>
      <c r="BR4" s="651"/>
      <c r="BS4" s="651" t="s">
        <v>222</v>
      </c>
      <c r="BT4" s="651"/>
      <c r="BU4" s="651"/>
      <c r="BV4" s="651"/>
      <c r="BW4" s="651"/>
      <c r="BX4" s="651"/>
      <c r="BY4" s="651"/>
      <c r="BZ4" s="651"/>
      <c r="CA4" s="651"/>
      <c r="CB4" s="651"/>
      <c r="CD4" s="648" t="s">
        <v>223</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2" customFormat="1" ht="11.25" customHeight="1">
      <c r="B5" s="652" t="s">
        <v>224</v>
      </c>
      <c r="C5" s="653"/>
      <c r="D5" s="653"/>
      <c r="E5" s="653"/>
      <c r="F5" s="653"/>
      <c r="G5" s="653"/>
      <c r="H5" s="653"/>
      <c r="I5" s="653"/>
      <c r="J5" s="653"/>
      <c r="K5" s="653"/>
      <c r="L5" s="653"/>
      <c r="M5" s="653"/>
      <c r="N5" s="653"/>
      <c r="O5" s="653"/>
      <c r="P5" s="653"/>
      <c r="Q5" s="654"/>
      <c r="R5" s="655">
        <v>782550</v>
      </c>
      <c r="S5" s="656"/>
      <c r="T5" s="656"/>
      <c r="U5" s="656"/>
      <c r="V5" s="656"/>
      <c r="W5" s="656"/>
      <c r="X5" s="656"/>
      <c r="Y5" s="657"/>
      <c r="Z5" s="658">
        <v>6.6</v>
      </c>
      <c r="AA5" s="658"/>
      <c r="AB5" s="658"/>
      <c r="AC5" s="658"/>
      <c r="AD5" s="659">
        <v>782550</v>
      </c>
      <c r="AE5" s="659"/>
      <c r="AF5" s="659"/>
      <c r="AG5" s="659"/>
      <c r="AH5" s="659"/>
      <c r="AI5" s="659"/>
      <c r="AJ5" s="659"/>
      <c r="AK5" s="659"/>
      <c r="AL5" s="660">
        <v>14</v>
      </c>
      <c r="AM5" s="661"/>
      <c r="AN5" s="661"/>
      <c r="AO5" s="662"/>
      <c r="AP5" s="652" t="s">
        <v>225</v>
      </c>
      <c r="AQ5" s="653"/>
      <c r="AR5" s="653"/>
      <c r="AS5" s="653"/>
      <c r="AT5" s="653"/>
      <c r="AU5" s="653"/>
      <c r="AV5" s="653"/>
      <c r="AW5" s="653"/>
      <c r="AX5" s="653"/>
      <c r="AY5" s="653"/>
      <c r="AZ5" s="653"/>
      <c r="BA5" s="653"/>
      <c r="BB5" s="653"/>
      <c r="BC5" s="653"/>
      <c r="BD5" s="653"/>
      <c r="BE5" s="653"/>
      <c r="BF5" s="654"/>
      <c r="BG5" s="663">
        <v>782550</v>
      </c>
      <c r="BH5" s="664"/>
      <c r="BI5" s="664"/>
      <c r="BJ5" s="664"/>
      <c r="BK5" s="664"/>
      <c r="BL5" s="664"/>
      <c r="BM5" s="664"/>
      <c r="BN5" s="665"/>
      <c r="BO5" s="666">
        <v>100</v>
      </c>
      <c r="BP5" s="666"/>
      <c r="BQ5" s="666"/>
      <c r="BR5" s="666"/>
      <c r="BS5" s="667" t="s">
        <v>126</v>
      </c>
      <c r="BT5" s="667"/>
      <c r="BU5" s="667"/>
      <c r="BV5" s="667"/>
      <c r="BW5" s="667"/>
      <c r="BX5" s="667"/>
      <c r="BY5" s="667"/>
      <c r="BZ5" s="667"/>
      <c r="CA5" s="667"/>
      <c r="CB5" s="668"/>
      <c r="CD5" s="648" t="s">
        <v>220</v>
      </c>
      <c r="CE5" s="649"/>
      <c r="CF5" s="649"/>
      <c r="CG5" s="649"/>
      <c r="CH5" s="649"/>
      <c r="CI5" s="649"/>
      <c r="CJ5" s="649"/>
      <c r="CK5" s="649"/>
      <c r="CL5" s="649"/>
      <c r="CM5" s="649"/>
      <c r="CN5" s="649"/>
      <c r="CO5" s="649"/>
      <c r="CP5" s="649"/>
      <c r="CQ5" s="650"/>
      <c r="CR5" s="648" t="s">
        <v>226</v>
      </c>
      <c r="CS5" s="649"/>
      <c r="CT5" s="649"/>
      <c r="CU5" s="649"/>
      <c r="CV5" s="649"/>
      <c r="CW5" s="649"/>
      <c r="CX5" s="649"/>
      <c r="CY5" s="650"/>
      <c r="CZ5" s="648" t="s">
        <v>218</v>
      </c>
      <c r="DA5" s="649"/>
      <c r="DB5" s="649"/>
      <c r="DC5" s="650"/>
      <c r="DD5" s="648" t="s">
        <v>227</v>
      </c>
      <c r="DE5" s="649"/>
      <c r="DF5" s="649"/>
      <c r="DG5" s="649"/>
      <c r="DH5" s="649"/>
      <c r="DI5" s="649"/>
      <c r="DJ5" s="649"/>
      <c r="DK5" s="649"/>
      <c r="DL5" s="649"/>
      <c r="DM5" s="649"/>
      <c r="DN5" s="649"/>
      <c r="DO5" s="649"/>
      <c r="DP5" s="650"/>
      <c r="DQ5" s="648" t="s">
        <v>228</v>
      </c>
      <c r="DR5" s="649"/>
      <c r="DS5" s="649"/>
      <c r="DT5" s="649"/>
      <c r="DU5" s="649"/>
      <c r="DV5" s="649"/>
      <c r="DW5" s="649"/>
      <c r="DX5" s="649"/>
      <c r="DY5" s="649"/>
      <c r="DZ5" s="649"/>
      <c r="EA5" s="649"/>
      <c r="EB5" s="649"/>
      <c r="EC5" s="650"/>
    </row>
    <row r="6" spans="2:143" ht="11.25" customHeight="1">
      <c r="B6" s="669" t="s">
        <v>229</v>
      </c>
      <c r="C6" s="670"/>
      <c r="D6" s="670"/>
      <c r="E6" s="670"/>
      <c r="F6" s="670"/>
      <c r="G6" s="670"/>
      <c r="H6" s="670"/>
      <c r="I6" s="670"/>
      <c r="J6" s="670"/>
      <c r="K6" s="670"/>
      <c r="L6" s="670"/>
      <c r="M6" s="670"/>
      <c r="N6" s="670"/>
      <c r="O6" s="670"/>
      <c r="P6" s="670"/>
      <c r="Q6" s="671"/>
      <c r="R6" s="663">
        <v>59195</v>
      </c>
      <c r="S6" s="664"/>
      <c r="T6" s="664"/>
      <c r="U6" s="664"/>
      <c r="V6" s="664"/>
      <c r="W6" s="664"/>
      <c r="X6" s="664"/>
      <c r="Y6" s="665"/>
      <c r="Z6" s="666">
        <v>0.5</v>
      </c>
      <c r="AA6" s="666"/>
      <c r="AB6" s="666"/>
      <c r="AC6" s="666"/>
      <c r="AD6" s="667">
        <v>59195</v>
      </c>
      <c r="AE6" s="667"/>
      <c r="AF6" s="667"/>
      <c r="AG6" s="667"/>
      <c r="AH6" s="667"/>
      <c r="AI6" s="667"/>
      <c r="AJ6" s="667"/>
      <c r="AK6" s="667"/>
      <c r="AL6" s="672">
        <v>1.1000000000000001</v>
      </c>
      <c r="AM6" s="673"/>
      <c r="AN6" s="673"/>
      <c r="AO6" s="674"/>
      <c r="AP6" s="669" t="s">
        <v>230</v>
      </c>
      <c r="AQ6" s="670"/>
      <c r="AR6" s="670"/>
      <c r="AS6" s="670"/>
      <c r="AT6" s="670"/>
      <c r="AU6" s="670"/>
      <c r="AV6" s="670"/>
      <c r="AW6" s="670"/>
      <c r="AX6" s="670"/>
      <c r="AY6" s="670"/>
      <c r="AZ6" s="670"/>
      <c r="BA6" s="670"/>
      <c r="BB6" s="670"/>
      <c r="BC6" s="670"/>
      <c r="BD6" s="670"/>
      <c r="BE6" s="670"/>
      <c r="BF6" s="671"/>
      <c r="BG6" s="663">
        <v>782550</v>
      </c>
      <c r="BH6" s="664"/>
      <c r="BI6" s="664"/>
      <c r="BJ6" s="664"/>
      <c r="BK6" s="664"/>
      <c r="BL6" s="664"/>
      <c r="BM6" s="664"/>
      <c r="BN6" s="665"/>
      <c r="BO6" s="666">
        <v>100</v>
      </c>
      <c r="BP6" s="666"/>
      <c r="BQ6" s="666"/>
      <c r="BR6" s="666"/>
      <c r="BS6" s="667" t="s">
        <v>126</v>
      </c>
      <c r="BT6" s="667"/>
      <c r="BU6" s="667"/>
      <c r="BV6" s="667"/>
      <c r="BW6" s="667"/>
      <c r="BX6" s="667"/>
      <c r="BY6" s="667"/>
      <c r="BZ6" s="667"/>
      <c r="CA6" s="667"/>
      <c r="CB6" s="668"/>
      <c r="CD6" s="675" t="s">
        <v>231</v>
      </c>
      <c r="CE6" s="676"/>
      <c r="CF6" s="676"/>
      <c r="CG6" s="676"/>
      <c r="CH6" s="676"/>
      <c r="CI6" s="676"/>
      <c r="CJ6" s="676"/>
      <c r="CK6" s="676"/>
      <c r="CL6" s="676"/>
      <c r="CM6" s="676"/>
      <c r="CN6" s="676"/>
      <c r="CO6" s="676"/>
      <c r="CP6" s="676"/>
      <c r="CQ6" s="677"/>
      <c r="CR6" s="663">
        <v>78916</v>
      </c>
      <c r="CS6" s="664"/>
      <c r="CT6" s="664"/>
      <c r="CU6" s="664"/>
      <c r="CV6" s="664"/>
      <c r="CW6" s="664"/>
      <c r="CX6" s="664"/>
      <c r="CY6" s="665"/>
      <c r="CZ6" s="660">
        <v>0.7</v>
      </c>
      <c r="DA6" s="661"/>
      <c r="DB6" s="661"/>
      <c r="DC6" s="678"/>
      <c r="DD6" s="679" t="s">
        <v>126</v>
      </c>
      <c r="DE6" s="664"/>
      <c r="DF6" s="664"/>
      <c r="DG6" s="664"/>
      <c r="DH6" s="664"/>
      <c r="DI6" s="664"/>
      <c r="DJ6" s="664"/>
      <c r="DK6" s="664"/>
      <c r="DL6" s="664"/>
      <c r="DM6" s="664"/>
      <c r="DN6" s="664"/>
      <c r="DO6" s="664"/>
      <c r="DP6" s="665"/>
      <c r="DQ6" s="679">
        <v>78916</v>
      </c>
      <c r="DR6" s="664"/>
      <c r="DS6" s="664"/>
      <c r="DT6" s="664"/>
      <c r="DU6" s="664"/>
      <c r="DV6" s="664"/>
      <c r="DW6" s="664"/>
      <c r="DX6" s="664"/>
      <c r="DY6" s="664"/>
      <c r="DZ6" s="664"/>
      <c r="EA6" s="664"/>
      <c r="EB6" s="664"/>
      <c r="EC6" s="683"/>
    </row>
    <row r="7" spans="2:143" ht="11.25" customHeight="1">
      <c r="B7" s="669" t="s">
        <v>232</v>
      </c>
      <c r="C7" s="670"/>
      <c r="D7" s="670"/>
      <c r="E7" s="670"/>
      <c r="F7" s="670"/>
      <c r="G7" s="670"/>
      <c r="H7" s="670"/>
      <c r="I7" s="670"/>
      <c r="J7" s="670"/>
      <c r="K7" s="670"/>
      <c r="L7" s="670"/>
      <c r="M7" s="670"/>
      <c r="N7" s="670"/>
      <c r="O7" s="670"/>
      <c r="P7" s="670"/>
      <c r="Q7" s="671"/>
      <c r="R7" s="663">
        <v>433</v>
      </c>
      <c r="S7" s="664"/>
      <c r="T7" s="664"/>
      <c r="U7" s="664"/>
      <c r="V7" s="664"/>
      <c r="W7" s="664"/>
      <c r="X7" s="664"/>
      <c r="Y7" s="665"/>
      <c r="Z7" s="666">
        <v>0</v>
      </c>
      <c r="AA7" s="666"/>
      <c r="AB7" s="666"/>
      <c r="AC7" s="666"/>
      <c r="AD7" s="667">
        <v>433</v>
      </c>
      <c r="AE7" s="667"/>
      <c r="AF7" s="667"/>
      <c r="AG7" s="667"/>
      <c r="AH7" s="667"/>
      <c r="AI7" s="667"/>
      <c r="AJ7" s="667"/>
      <c r="AK7" s="667"/>
      <c r="AL7" s="672">
        <v>0</v>
      </c>
      <c r="AM7" s="673"/>
      <c r="AN7" s="673"/>
      <c r="AO7" s="674"/>
      <c r="AP7" s="669" t="s">
        <v>233</v>
      </c>
      <c r="AQ7" s="670"/>
      <c r="AR7" s="670"/>
      <c r="AS7" s="670"/>
      <c r="AT7" s="670"/>
      <c r="AU7" s="670"/>
      <c r="AV7" s="670"/>
      <c r="AW7" s="670"/>
      <c r="AX7" s="670"/>
      <c r="AY7" s="670"/>
      <c r="AZ7" s="670"/>
      <c r="BA7" s="670"/>
      <c r="BB7" s="670"/>
      <c r="BC7" s="670"/>
      <c r="BD7" s="670"/>
      <c r="BE7" s="670"/>
      <c r="BF7" s="671"/>
      <c r="BG7" s="663">
        <v>347343</v>
      </c>
      <c r="BH7" s="664"/>
      <c r="BI7" s="664"/>
      <c r="BJ7" s="664"/>
      <c r="BK7" s="664"/>
      <c r="BL7" s="664"/>
      <c r="BM7" s="664"/>
      <c r="BN7" s="665"/>
      <c r="BO7" s="666">
        <v>44.4</v>
      </c>
      <c r="BP7" s="666"/>
      <c r="BQ7" s="666"/>
      <c r="BR7" s="666"/>
      <c r="BS7" s="667" t="s">
        <v>126</v>
      </c>
      <c r="BT7" s="667"/>
      <c r="BU7" s="667"/>
      <c r="BV7" s="667"/>
      <c r="BW7" s="667"/>
      <c r="BX7" s="667"/>
      <c r="BY7" s="667"/>
      <c r="BZ7" s="667"/>
      <c r="CA7" s="667"/>
      <c r="CB7" s="668"/>
      <c r="CD7" s="680" t="s">
        <v>234</v>
      </c>
      <c r="CE7" s="681"/>
      <c r="CF7" s="681"/>
      <c r="CG7" s="681"/>
      <c r="CH7" s="681"/>
      <c r="CI7" s="681"/>
      <c r="CJ7" s="681"/>
      <c r="CK7" s="681"/>
      <c r="CL7" s="681"/>
      <c r="CM7" s="681"/>
      <c r="CN7" s="681"/>
      <c r="CO7" s="681"/>
      <c r="CP7" s="681"/>
      <c r="CQ7" s="682"/>
      <c r="CR7" s="663">
        <v>2336055</v>
      </c>
      <c r="CS7" s="664"/>
      <c r="CT7" s="664"/>
      <c r="CU7" s="664"/>
      <c r="CV7" s="664"/>
      <c r="CW7" s="664"/>
      <c r="CX7" s="664"/>
      <c r="CY7" s="665"/>
      <c r="CZ7" s="666">
        <v>21</v>
      </c>
      <c r="DA7" s="666"/>
      <c r="DB7" s="666"/>
      <c r="DC7" s="666"/>
      <c r="DD7" s="679">
        <v>352946</v>
      </c>
      <c r="DE7" s="664"/>
      <c r="DF7" s="664"/>
      <c r="DG7" s="664"/>
      <c r="DH7" s="664"/>
      <c r="DI7" s="664"/>
      <c r="DJ7" s="664"/>
      <c r="DK7" s="664"/>
      <c r="DL7" s="664"/>
      <c r="DM7" s="664"/>
      <c r="DN7" s="664"/>
      <c r="DO7" s="664"/>
      <c r="DP7" s="665"/>
      <c r="DQ7" s="679">
        <v>1942663</v>
      </c>
      <c r="DR7" s="664"/>
      <c r="DS7" s="664"/>
      <c r="DT7" s="664"/>
      <c r="DU7" s="664"/>
      <c r="DV7" s="664"/>
      <c r="DW7" s="664"/>
      <c r="DX7" s="664"/>
      <c r="DY7" s="664"/>
      <c r="DZ7" s="664"/>
      <c r="EA7" s="664"/>
      <c r="EB7" s="664"/>
      <c r="EC7" s="683"/>
    </row>
    <row r="8" spans="2:143" ht="11.25" customHeight="1">
      <c r="B8" s="669" t="s">
        <v>235</v>
      </c>
      <c r="C8" s="670"/>
      <c r="D8" s="670"/>
      <c r="E8" s="670"/>
      <c r="F8" s="670"/>
      <c r="G8" s="670"/>
      <c r="H8" s="670"/>
      <c r="I8" s="670"/>
      <c r="J8" s="670"/>
      <c r="K8" s="670"/>
      <c r="L8" s="670"/>
      <c r="M8" s="670"/>
      <c r="N8" s="670"/>
      <c r="O8" s="670"/>
      <c r="P8" s="670"/>
      <c r="Q8" s="671"/>
      <c r="R8" s="663">
        <v>1830</v>
      </c>
      <c r="S8" s="664"/>
      <c r="T8" s="664"/>
      <c r="U8" s="664"/>
      <c r="V8" s="664"/>
      <c r="W8" s="664"/>
      <c r="X8" s="664"/>
      <c r="Y8" s="665"/>
      <c r="Z8" s="666">
        <v>0</v>
      </c>
      <c r="AA8" s="666"/>
      <c r="AB8" s="666"/>
      <c r="AC8" s="666"/>
      <c r="AD8" s="667">
        <v>1830</v>
      </c>
      <c r="AE8" s="667"/>
      <c r="AF8" s="667"/>
      <c r="AG8" s="667"/>
      <c r="AH8" s="667"/>
      <c r="AI8" s="667"/>
      <c r="AJ8" s="667"/>
      <c r="AK8" s="667"/>
      <c r="AL8" s="672">
        <v>0</v>
      </c>
      <c r="AM8" s="673"/>
      <c r="AN8" s="673"/>
      <c r="AO8" s="674"/>
      <c r="AP8" s="669" t="s">
        <v>236</v>
      </c>
      <c r="AQ8" s="670"/>
      <c r="AR8" s="670"/>
      <c r="AS8" s="670"/>
      <c r="AT8" s="670"/>
      <c r="AU8" s="670"/>
      <c r="AV8" s="670"/>
      <c r="AW8" s="670"/>
      <c r="AX8" s="670"/>
      <c r="AY8" s="670"/>
      <c r="AZ8" s="670"/>
      <c r="BA8" s="670"/>
      <c r="BB8" s="670"/>
      <c r="BC8" s="670"/>
      <c r="BD8" s="670"/>
      <c r="BE8" s="670"/>
      <c r="BF8" s="671"/>
      <c r="BG8" s="663">
        <v>12672</v>
      </c>
      <c r="BH8" s="664"/>
      <c r="BI8" s="664"/>
      <c r="BJ8" s="664"/>
      <c r="BK8" s="664"/>
      <c r="BL8" s="664"/>
      <c r="BM8" s="664"/>
      <c r="BN8" s="665"/>
      <c r="BO8" s="666">
        <v>1.6</v>
      </c>
      <c r="BP8" s="666"/>
      <c r="BQ8" s="666"/>
      <c r="BR8" s="666"/>
      <c r="BS8" s="667" t="s">
        <v>126</v>
      </c>
      <c r="BT8" s="667"/>
      <c r="BU8" s="667"/>
      <c r="BV8" s="667"/>
      <c r="BW8" s="667"/>
      <c r="BX8" s="667"/>
      <c r="BY8" s="667"/>
      <c r="BZ8" s="667"/>
      <c r="CA8" s="667"/>
      <c r="CB8" s="668"/>
      <c r="CD8" s="680" t="s">
        <v>237</v>
      </c>
      <c r="CE8" s="681"/>
      <c r="CF8" s="681"/>
      <c r="CG8" s="681"/>
      <c r="CH8" s="681"/>
      <c r="CI8" s="681"/>
      <c r="CJ8" s="681"/>
      <c r="CK8" s="681"/>
      <c r="CL8" s="681"/>
      <c r="CM8" s="681"/>
      <c r="CN8" s="681"/>
      <c r="CO8" s="681"/>
      <c r="CP8" s="681"/>
      <c r="CQ8" s="682"/>
      <c r="CR8" s="663">
        <v>1819565</v>
      </c>
      <c r="CS8" s="664"/>
      <c r="CT8" s="664"/>
      <c r="CU8" s="664"/>
      <c r="CV8" s="664"/>
      <c r="CW8" s="664"/>
      <c r="CX8" s="664"/>
      <c r="CY8" s="665"/>
      <c r="CZ8" s="666">
        <v>16.399999999999999</v>
      </c>
      <c r="DA8" s="666"/>
      <c r="DB8" s="666"/>
      <c r="DC8" s="666"/>
      <c r="DD8" s="679">
        <v>2046</v>
      </c>
      <c r="DE8" s="664"/>
      <c r="DF8" s="664"/>
      <c r="DG8" s="664"/>
      <c r="DH8" s="664"/>
      <c r="DI8" s="664"/>
      <c r="DJ8" s="664"/>
      <c r="DK8" s="664"/>
      <c r="DL8" s="664"/>
      <c r="DM8" s="664"/>
      <c r="DN8" s="664"/>
      <c r="DO8" s="664"/>
      <c r="DP8" s="665"/>
      <c r="DQ8" s="679">
        <v>909720</v>
      </c>
      <c r="DR8" s="664"/>
      <c r="DS8" s="664"/>
      <c r="DT8" s="664"/>
      <c r="DU8" s="664"/>
      <c r="DV8" s="664"/>
      <c r="DW8" s="664"/>
      <c r="DX8" s="664"/>
      <c r="DY8" s="664"/>
      <c r="DZ8" s="664"/>
      <c r="EA8" s="664"/>
      <c r="EB8" s="664"/>
      <c r="EC8" s="683"/>
    </row>
    <row r="9" spans="2:143" ht="11.25" customHeight="1">
      <c r="B9" s="669" t="s">
        <v>238</v>
      </c>
      <c r="C9" s="670"/>
      <c r="D9" s="670"/>
      <c r="E9" s="670"/>
      <c r="F9" s="670"/>
      <c r="G9" s="670"/>
      <c r="H9" s="670"/>
      <c r="I9" s="670"/>
      <c r="J9" s="670"/>
      <c r="K9" s="670"/>
      <c r="L9" s="670"/>
      <c r="M9" s="670"/>
      <c r="N9" s="670"/>
      <c r="O9" s="670"/>
      <c r="P9" s="670"/>
      <c r="Q9" s="671"/>
      <c r="R9" s="663">
        <v>2560</v>
      </c>
      <c r="S9" s="664"/>
      <c r="T9" s="664"/>
      <c r="U9" s="664"/>
      <c r="V9" s="664"/>
      <c r="W9" s="664"/>
      <c r="X9" s="664"/>
      <c r="Y9" s="665"/>
      <c r="Z9" s="666">
        <v>0</v>
      </c>
      <c r="AA9" s="666"/>
      <c r="AB9" s="666"/>
      <c r="AC9" s="666"/>
      <c r="AD9" s="667">
        <v>2560</v>
      </c>
      <c r="AE9" s="667"/>
      <c r="AF9" s="667"/>
      <c r="AG9" s="667"/>
      <c r="AH9" s="667"/>
      <c r="AI9" s="667"/>
      <c r="AJ9" s="667"/>
      <c r="AK9" s="667"/>
      <c r="AL9" s="672">
        <v>0</v>
      </c>
      <c r="AM9" s="673"/>
      <c r="AN9" s="673"/>
      <c r="AO9" s="674"/>
      <c r="AP9" s="669" t="s">
        <v>239</v>
      </c>
      <c r="AQ9" s="670"/>
      <c r="AR9" s="670"/>
      <c r="AS9" s="670"/>
      <c r="AT9" s="670"/>
      <c r="AU9" s="670"/>
      <c r="AV9" s="670"/>
      <c r="AW9" s="670"/>
      <c r="AX9" s="670"/>
      <c r="AY9" s="670"/>
      <c r="AZ9" s="670"/>
      <c r="BA9" s="670"/>
      <c r="BB9" s="670"/>
      <c r="BC9" s="670"/>
      <c r="BD9" s="670"/>
      <c r="BE9" s="670"/>
      <c r="BF9" s="671"/>
      <c r="BG9" s="663">
        <v>300868</v>
      </c>
      <c r="BH9" s="664"/>
      <c r="BI9" s="664"/>
      <c r="BJ9" s="664"/>
      <c r="BK9" s="664"/>
      <c r="BL9" s="664"/>
      <c r="BM9" s="664"/>
      <c r="BN9" s="665"/>
      <c r="BO9" s="666">
        <v>38.4</v>
      </c>
      <c r="BP9" s="666"/>
      <c r="BQ9" s="666"/>
      <c r="BR9" s="666"/>
      <c r="BS9" s="667" t="s">
        <v>126</v>
      </c>
      <c r="BT9" s="667"/>
      <c r="BU9" s="667"/>
      <c r="BV9" s="667"/>
      <c r="BW9" s="667"/>
      <c r="BX9" s="667"/>
      <c r="BY9" s="667"/>
      <c r="BZ9" s="667"/>
      <c r="CA9" s="667"/>
      <c r="CB9" s="668"/>
      <c r="CD9" s="680" t="s">
        <v>240</v>
      </c>
      <c r="CE9" s="681"/>
      <c r="CF9" s="681"/>
      <c r="CG9" s="681"/>
      <c r="CH9" s="681"/>
      <c r="CI9" s="681"/>
      <c r="CJ9" s="681"/>
      <c r="CK9" s="681"/>
      <c r="CL9" s="681"/>
      <c r="CM9" s="681"/>
      <c r="CN9" s="681"/>
      <c r="CO9" s="681"/>
      <c r="CP9" s="681"/>
      <c r="CQ9" s="682"/>
      <c r="CR9" s="663">
        <v>1826160</v>
      </c>
      <c r="CS9" s="664"/>
      <c r="CT9" s="664"/>
      <c r="CU9" s="664"/>
      <c r="CV9" s="664"/>
      <c r="CW9" s="664"/>
      <c r="CX9" s="664"/>
      <c r="CY9" s="665"/>
      <c r="CZ9" s="666">
        <v>16.5</v>
      </c>
      <c r="DA9" s="666"/>
      <c r="DB9" s="666"/>
      <c r="DC9" s="666"/>
      <c r="DD9" s="679">
        <v>1163272</v>
      </c>
      <c r="DE9" s="664"/>
      <c r="DF9" s="664"/>
      <c r="DG9" s="664"/>
      <c r="DH9" s="664"/>
      <c r="DI9" s="664"/>
      <c r="DJ9" s="664"/>
      <c r="DK9" s="664"/>
      <c r="DL9" s="664"/>
      <c r="DM9" s="664"/>
      <c r="DN9" s="664"/>
      <c r="DO9" s="664"/>
      <c r="DP9" s="665"/>
      <c r="DQ9" s="679">
        <v>470427</v>
      </c>
      <c r="DR9" s="664"/>
      <c r="DS9" s="664"/>
      <c r="DT9" s="664"/>
      <c r="DU9" s="664"/>
      <c r="DV9" s="664"/>
      <c r="DW9" s="664"/>
      <c r="DX9" s="664"/>
      <c r="DY9" s="664"/>
      <c r="DZ9" s="664"/>
      <c r="EA9" s="664"/>
      <c r="EB9" s="664"/>
      <c r="EC9" s="683"/>
    </row>
    <row r="10" spans="2:143" ht="11.25" customHeight="1">
      <c r="B10" s="669" t="s">
        <v>241</v>
      </c>
      <c r="C10" s="670"/>
      <c r="D10" s="670"/>
      <c r="E10" s="670"/>
      <c r="F10" s="670"/>
      <c r="G10" s="670"/>
      <c r="H10" s="670"/>
      <c r="I10" s="670"/>
      <c r="J10" s="670"/>
      <c r="K10" s="670"/>
      <c r="L10" s="670"/>
      <c r="M10" s="670"/>
      <c r="N10" s="670"/>
      <c r="O10" s="670"/>
      <c r="P10" s="670"/>
      <c r="Q10" s="671"/>
      <c r="R10" s="663" t="s">
        <v>126</v>
      </c>
      <c r="S10" s="664"/>
      <c r="T10" s="664"/>
      <c r="U10" s="664"/>
      <c r="V10" s="664"/>
      <c r="W10" s="664"/>
      <c r="X10" s="664"/>
      <c r="Y10" s="665"/>
      <c r="Z10" s="666" t="s">
        <v>126</v>
      </c>
      <c r="AA10" s="666"/>
      <c r="AB10" s="666"/>
      <c r="AC10" s="666"/>
      <c r="AD10" s="667" t="s">
        <v>126</v>
      </c>
      <c r="AE10" s="667"/>
      <c r="AF10" s="667"/>
      <c r="AG10" s="667"/>
      <c r="AH10" s="667"/>
      <c r="AI10" s="667"/>
      <c r="AJ10" s="667"/>
      <c r="AK10" s="667"/>
      <c r="AL10" s="672" t="s">
        <v>126</v>
      </c>
      <c r="AM10" s="673"/>
      <c r="AN10" s="673"/>
      <c r="AO10" s="674"/>
      <c r="AP10" s="669" t="s">
        <v>242</v>
      </c>
      <c r="AQ10" s="670"/>
      <c r="AR10" s="670"/>
      <c r="AS10" s="670"/>
      <c r="AT10" s="670"/>
      <c r="AU10" s="670"/>
      <c r="AV10" s="670"/>
      <c r="AW10" s="670"/>
      <c r="AX10" s="670"/>
      <c r="AY10" s="670"/>
      <c r="AZ10" s="670"/>
      <c r="BA10" s="670"/>
      <c r="BB10" s="670"/>
      <c r="BC10" s="670"/>
      <c r="BD10" s="670"/>
      <c r="BE10" s="670"/>
      <c r="BF10" s="671"/>
      <c r="BG10" s="663">
        <v>19041</v>
      </c>
      <c r="BH10" s="664"/>
      <c r="BI10" s="664"/>
      <c r="BJ10" s="664"/>
      <c r="BK10" s="664"/>
      <c r="BL10" s="664"/>
      <c r="BM10" s="664"/>
      <c r="BN10" s="665"/>
      <c r="BO10" s="666">
        <v>2.4</v>
      </c>
      <c r="BP10" s="666"/>
      <c r="BQ10" s="666"/>
      <c r="BR10" s="666"/>
      <c r="BS10" s="667" t="s">
        <v>126</v>
      </c>
      <c r="BT10" s="667"/>
      <c r="BU10" s="667"/>
      <c r="BV10" s="667"/>
      <c r="BW10" s="667"/>
      <c r="BX10" s="667"/>
      <c r="BY10" s="667"/>
      <c r="BZ10" s="667"/>
      <c r="CA10" s="667"/>
      <c r="CB10" s="668"/>
      <c r="CD10" s="680" t="s">
        <v>243</v>
      </c>
      <c r="CE10" s="681"/>
      <c r="CF10" s="681"/>
      <c r="CG10" s="681"/>
      <c r="CH10" s="681"/>
      <c r="CI10" s="681"/>
      <c r="CJ10" s="681"/>
      <c r="CK10" s="681"/>
      <c r="CL10" s="681"/>
      <c r="CM10" s="681"/>
      <c r="CN10" s="681"/>
      <c r="CO10" s="681"/>
      <c r="CP10" s="681"/>
      <c r="CQ10" s="682"/>
      <c r="CR10" s="663" t="s">
        <v>126</v>
      </c>
      <c r="CS10" s="664"/>
      <c r="CT10" s="664"/>
      <c r="CU10" s="664"/>
      <c r="CV10" s="664"/>
      <c r="CW10" s="664"/>
      <c r="CX10" s="664"/>
      <c r="CY10" s="665"/>
      <c r="CZ10" s="666" t="s">
        <v>126</v>
      </c>
      <c r="DA10" s="666"/>
      <c r="DB10" s="666"/>
      <c r="DC10" s="666"/>
      <c r="DD10" s="679" t="s">
        <v>126</v>
      </c>
      <c r="DE10" s="664"/>
      <c r="DF10" s="664"/>
      <c r="DG10" s="664"/>
      <c r="DH10" s="664"/>
      <c r="DI10" s="664"/>
      <c r="DJ10" s="664"/>
      <c r="DK10" s="664"/>
      <c r="DL10" s="664"/>
      <c r="DM10" s="664"/>
      <c r="DN10" s="664"/>
      <c r="DO10" s="664"/>
      <c r="DP10" s="665"/>
      <c r="DQ10" s="679" t="s">
        <v>126</v>
      </c>
      <c r="DR10" s="664"/>
      <c r="DS10" s="664"/>
      <c r="DT10" s="664"/>
      <c r="DU10" s="664"/>
      <c r="DV10" s="664"/>
      <c r="DW10" s="664"/>
      <c r="DX10" s="664"/>
      <c r="DY10" s="664"/>
      <c r="DZ10" s="664"/>
      <c r="EA10" s="664"/>
      <c r="EB10" s="664"/>
      <c r="EC10" s="683"/>
    </row>
    <row r="11" spans="2:143" ht="11.25" customHeight="1">
      <c r="B11" s="669" t="s">
        <v>244</v>
      </c>
      <c r="C11" s="670"/>
      <c r="D11" s="670"/>
      <c r="E11" s="670"/>
      <c r="F11" s="670"/>
      <c r="G11" s="670"/>
      <c r="H11" s="670"/>
      <c r="I11" s="670"/>
      <c r="J11" s="670"/>
      <c r="K11" s="670"/>
      <c r="L11" s="670"/>
      <c r="M11" s="670"/>
      <c r="N11" s="670"/>
      <c r="O11" s="670"/>
      <c r="P11" s="670"/>
      <c r="Q11" s="671"/>
      <c r="R11" s="663">
        <v>208448</v>
      </c>
      <c r="S11" s="664"/>
      <c r="T11" s="664"/>
      <c r="U11" s="664"/>
      <c r="V11" s="664"/>
      <c r="W11" s="664"/>
      <c r="X11" s="664"/>
      <c r="Y11" s="665"/>
      <c r="Z11" s="672">
        <v>1.8</v>
      </c>
      <c r="AA11" s="673"/>
      <c r="AB11" s="673"/>
      <c r="AC11" s="684"/>
      <c r="AD11" s="679">
        <v>208448</v>
      </c>
      <c r="AE11" s="664"/>
      <c r="AF11" s="664"/>
      <c r="AG11" s="664"/>
      <c r="AH11" s="664"/>
      <c r="AI11" s="664"/>
      <c r="AJ11" s="664"/>
      <c r="AK11" s="665"/>
      <c r="AL11" s="672">
        <v>3.7</v>
      </c>
      <c r="AM11" s="673"/>
      <c r="AN11" s="673"/>
      <c r="AO11" s="674"/>
      <c r="AP11" s="669" t="s">
        <v>245</v>
      </c>
      <c r="AQ11" s="670"/>
      <c r="AR11" s="670"/>
      <c r="AS11" s="670"/>
      <c r="AT11" s="670"/>
      <c r="AU11" s="670"/>
      <c r="AV11" s="670"/>
      <c r="AW11" s="670"/>
      <c r="AX11" s="670"/>
      <c r="AY11" s="670"/>
      <c r="AZ11" s="670"/>
      <c r="BA11" s="670"/>
      <c r="BB11" s="670"/>
      <c r="BC11" s="670"/>
      <c r="BD11" s="670"/>
      <c r="BE11" s="670"/>
      <c r="BF11" s="671"/>
      <c r="BG11" s="663">
        <v>14762</v>
      </c>
      <c r="BH11" s="664"/>
      <c r="BI11" s="664"/>
      <c r="BJ11" s="664"/>
      <c r="BK11" s="664"/>
      <c r="BL11" s="664"/>
      <c r="BM11" s="664"/>
      <c r="BN11" s="665"/>
      <c r="BO11" s="666">
        <v>1.9</v>
      </c>
      <c r="BP11" s="666"/>
      <c r="BQ11" s="666"/>
      <c r="BR11" s="666"/>
      <c r="BS11" s="667" t="s">
        <v>126</v>
      </c>
      <c r="BT11" s="667"/>
      <c r="BU11" s="667"/>
      <c r="BV11" s="667"/>
      <c r="BW11" s="667"/>
      <c r="BX11" s="667"/>
      <c r="BY11" s="667"/>
      <c r="BZ11" s="667"/>
      <c r="CA11" s="667"/>
      <c r="CB11" s="668"/>
      <c r="CD11" s="680" t="s">
        <v>246</v>
      </c>
      <c r="CE11" s="681"/>
      <c r="CF11" s="681"/>
      <c r="CG11" s="681"/>
      <c r="CH11" s="681"/>
      <c r="CI11" s="681"/>
      <c r="CJ11" s="681"/>
      <c r="CK11" s="681"/>
      <c r="CL11" s="681"/>
      <c r="CM11" s="681"/>
      <c r="CN11" s="681"/>
      <c r="CO11" s="681"/>
      <c r="CP11" s="681"/>
      <c r="CQ11" s="682"/>
      <c r="CR11" s="663">
        <v>789503</v>
      </c>
      <c r="CS11" s="664"/>
      <c r="CT11" s="664"/>
      <c r="CU11" s="664"/>
      <c r="CV11" s="664"/>
      <c r="CW11" s="664"/>
      <c r="CX11" s="664"/>
      <c r="CY11" s="665"/>
      <c r="CZ11" s="666">
        <v>7.1</v>
      </c>
      <c r="DA11" s="666"/>
      <c r="DB11" s="666"/>
      <c r="DC11" s="666"/>
      <c r="DD11" s="679">
        <v>265304</v>
      </c>
      <c r="DE11" s="664"/>
      <c r="DF11" s="664"/>
      <c r="DG11" s="664"/>
      <c r="DH11" s="664"/>
      <c r="DI11" s="664"/>
      <c r="DJ11" s="664"/>
      <c r="DK11" s="664"/>
      <c r="DL11" s="664"/>
      <c r="DM11" s="664"/>
      <c r="DN11" s="664"/>
      <c r="DO11" s="664"/>
      <c r="DP11" s="665"/>
      <c r="DQ11" s="679">
        <v>447700</v>
      </c>
      <c r="DR11" s="664"/>
      <c r="DS11" s="664"/>
      <c r="DT11" s="664"/>
      <c r="DU11" s="664"/>
      <c r="DV11" s="664"/>
      <c r="DW11" s="664"/>
      <c r="DX11" s="664"/>
      <c r="DY11" s="664"/>
      <c r="DZ11" s="664"/>
      <c r="EA11" s="664"/>
      <c r="EB11" s="664"/>
      <c r="EC11" s="683"/>
    </row>
    <row r="12" spans="2:143" ht="11.25" customHeight="1">
      <c r="B12" s="669" t="s">
        <v>247</v>
      </c>
      <c r="C12" s="670"/>
      <c r="D12" s="670"/>
      <c r="E12" s="670"/>
      <c r="F12" s="670"/>
      <c r="G12" s="670"/>
      <c r="H12" s="670"/>
      <c r="I12" s="670"/>
      <c r="J12" s="670"/>
      <c r="K12" s="670"/>
      <c r="L12" s="670"/>
      <c r="M12" s="670"/>
      <c r="N12" s="670"/>
      <c r="O12" s="670"/>
      <c r="P12" s="670"/>
      <c r="Q12" s="671"/>
      <c r="R12" s="663" t="s">
        <v>126</v>
      </c>
      <c r="S12" s="664"/>
      <c r="T12" s="664"/>
      <c r="U12" s="664"/>
      <c r="V12" s="664"/>
      <c r="W12" s="664"/>
      <c r="X12" s="664"/>
      <c r="Y12" s="665"/>
      <c r="Z12" s="666" t="s">
        <v>126</v>
      </c>
      <c r="AA12" s="666"/>
      <c r="AB12" s="666"/>
      <c r="AC12" s="666"/>
      <c r="AD12" s="667" t="s">
        <v>126</v>
      </c>
      <c r="AE12" s="667"/>
      <c r="AF12" s="667"/>
      <c r="AG12" s="667"/>
      <c r="AH12" s="667"/>
      <c r="AI12" s="667"/>
      <c r="AJ12" s="667"/>
      <c r="AK12" s="667"/>
      <c r="AL12" s="672" t="s">
        <v>126</v>
      </c>
      <c r="AM12" s="673"/>
      <c r="AN12" s="673"/>
      <c r="AO12" s="674"/>
      <c r="AP12" s="669" t="s">
        <v>248</v>
      </c>
      <c r="AQ12" s="670"/>
      <c r="AR12" s="670"/>
      <c r="AS12" s="670"/>
      <c r="AT12" s="670"/>
      <c r="AU12" s="670"/>
      <c r="AV12" s="670"/>
      <c r="AW12" s="670"/>
      <c r="AX12" s="670"/>
      <c r="AY12" s="670"/>
      <c r="AZ12" s="670"/>
      <c r="BA12" s="670"/>
      <c r="BB12" s="670"/>
      <c r="BC12" s="670"/>
      <c r="BD12" s="670"/>
      <c r="BE12" s="670"/>
      <c r="BF12" s="671"/>
      <c r="BG12" s="663">
        <v>326609</v>
      </c>
      <c r="BH12" s="664"/>
      <c r="BI12" s="664"/>
      <c r="BJ12" s="664"/>
      <c r="BK12" s="664"/>
      <c r="BL12" s="664"/>
      <c r="BM12" s="664"/>
      <c r="BN12" s="665"/>
      <c r="BO12" s="666">
        <v>41.7</v>
      </c>
      <c r="BP12" s="666"/>
      <c r="BQ12" s="666"/>
      <c r="BR12" s="666"/>
      <c r="BS12" s="667" t="s">
        <v>126</v>
      </c>
      <c r="BT12" s="667"/>
      <c r="BU12" s="667"/>
      <c r="BV12" s="667"/>
      <c r="BW12" s="667"/>
      <c r="BX12" s="667"/>
      <c r="BY12" s="667"/>
      <c r="BZ12" s="667"/>
      <c r="CA12" s="667"/>
      <c r="CB12" s="668"/>
      <c r="CD12" s="680" t="s">
        <v>249</v>
      </c>
      <c r="CE12" s="681"/>
      <c r="CF12" s="681"/>
      <c r="CG12" s="681"/>
      <c r="CH12" s="681"/>
      <c r="CI12" s="681"/>
      <c r="CJ12" s="681"/>
      <c r="CK12" s="681"/>
      <c r="CL12" s="681"/>
      <c r="CM12" s="681"/>
      <c r="CN12" s="681"/>
      <c r="CO12" s="681"/>
      <c r="CP12" s="681"/>
      <c r="CQ12" s="682"/>
      <c r="CR12" s="663">
        <v>250092</v>
      </c>
      <c r="CS12" s="664"/>
      <c r="CT12" s="664"/>
      <c r="CU12" s="664"/>
      <c r="CV12" s="664"/>
      <c r="CW12" s="664"/>
      <c r="CX12" s="664"/>
      <c r="CY12" s="665"/>
      <c r="CZ12" s="666">
        <v>2.2999999999999998</v>
      </c>
      <c r="DA12" s="666"/>
      <c r="DB12" s="666"/>
      <c r="DC12" s="666"/>
      <c r="DD12" s="679">
        <v>27385</v>
      </c>
      <c r="DE12" s="664"/>
      <c r="DF12" s="664"/>
      <c r="DG12" s="664"/>
      <c r="DH12" s="664"/>
      <c r="DI12" s="664"/>
      <c r="DJ12" s="664"/>
      <c r="DK12" s="664"/>
      <c r="DL12" s="664"/>
      <c r="DM12" s="664"/>
      <c r="DN12" s="664"/>
      <c r="DO12" s="664"/>
      <c r="DP12" s="665"/>
      <c r="DQ12" s="679">
        <v>223490</v>
      </c>
      <c r="DR12" s="664"/>
      <c r="DS12" s="664"/>
      <c r="DT12" s="664"/>
      <c r="DU12" s="664"/>
      <c r="DV12" s="664"/>
      <c r="DW12" s="664"/>
      <c r="DX12" s="664"/>
      <c r="DY12" s="664"/>
      <c r="DZ12" s="664"/>
      <c r="EA12" s="664"/>
      <c r="EB12" s="664"/>
      <c r="EC12" s="683"/>
    </row>
    <row r="13" spans="2:143" ht="11.25" customHeight="1">
      <c r="B13" s="669" t="s">
        <v>250</v>
      </c>
      <c r="C13" s="670"/>
      <c r="D13" s="670"/>
      <c r="E13" s="670"/>
      <c r="F13" s="670"/>
      <c r="G13" s="670"/>
      <c r="H13" s="670"/>
      <c r="I13" s="670"/>
      <c r="J13" s="670"/>
      <c r="K13" s="670"/>
      <c r="L13" s="670"/>
      <c r="M13" s="670"/>
      <c r="N13" s="670"/>
      <c r="O13" s="670"/>
      <c r="P13" s="670"/>
      <c r="Q13" s="671"/>
      <c r="R13" s="663" t="s">
        <v>126</v>
      </c>
      <c r="S13" s="664"/>
      <c r="T13" s="664"/>
      <c r="U13" s="664"/>
      <c r="V13" s="664"/>
      <c r="W13" s="664"/>
      <c r="X13" s="664"/>
      <c r="Y13" s="665"/>
      <c r="Z13" s="666" t="s">
        <v>126</v>
      </c>
      <c r="AA13" s="666"/>
      <c r="AB13" s="666"/>
      <c r="AC13" s="666"/>
      <c r="AD13" s="667" t="s">
        <v>126</v>
      </c>
      <c r="AE13" s="667"/>
      <c r="AF13" s="667"/>
      <c r="AG13" s="667"/>
      <c r="AH13" s="667"/>
      <c r="AI13" s="667"/>
      <c r="AJ13" s="667"/>
      <c r="AK13" s="667"/>
      <c r="AL13" s="672" t="s">
        <v>126</v>
      </c>
      <c r="AM13" s="673"/>
      <c r="AN13" s="673"/>
      <c r="AO13" s="674"/>
      <c r="AP13" s="669" t="s">
        <v>251</v>
      </c>
      <c r="AQ13" s="670"/>
      <c r="AR13" s="670"/>
      <c r="AS13" s="670"/>
      <c r="AT13" s="670"/>
      <c r="AU13" s="670"/>
      <c r="AV13" s="670"/>
      <c r="AW13" s="670"/>
      <c r="AX13" s="670"/>
      <c r="AY13" s="670"/>
      <c r="AZ13" s="670"/>
      <c r="BA13" s="670"/>
      <c r="BB13" s="670"/>
      <c r="BC13" s="670"/>
      <c r="BD13" s="670"/>
      <c r="BE13" s="670"/>
      <c r="BF13" s="671"/>
      <c r="BG13" s="663">
        <v>315607</v>
      </c>
      <c r="BH13" s="664"/>
      <c r="BI13" s="664"/>
      <c r="BJ13" s="664"/>
      <c r="BK13" s="664"/>
      <c r="BL13" s="664"/>
      <c r="BM13" s="664"/>
      <c r="BN13" s="665"/>
      <c r="BO13" s="666">
        <v>40.299999999999997</v>
      </c>
      <c r="BP13" s="666"/>
      <c r="BQ13" s="666"/>
      <c r="BR13" s="666"/>
      <c r="BS13" s="667" t="s">
        <v>126</v>
      </c>
      <c r="BT13" s="667"/>
      <c r="BU13" s="667"/>
      <c r="BV13" s="667"/>
      <c r="BW13" s="667"/>
      <c r="BX13" s="667"/>
      <c r="BY13" s="667"/>
      <c r="BZ13" s="667"/>
      <c r="CA13" s="667"/>
      <c r="CB13" s="668"/>
      <c r="CD13" s="680" t="s">
        <v>252</v>
      </c>
      <c r="CE13" s="681"/>
      <c r="CF13" s="681"/>
      <c r="CG13" s="681"/>
      <c r="CH13" s="681"/>
      <c r="CI13" s="681"/>
      <c r="CJ13" s="681"/>
      <c r="CK13" s="681"/>
      <c r="CL13" s="681"/>
      <c r="CM13" s="681"/>
      <c r="CN13" s="681"/>
      <c r="CO13" s="681"/>
      <c r="CP13" s="681"/>
      <c r="CQ13" s="682"/>
      <c r="CR13" s="663">
        <v>798127</v>
      </c>
      <c r="CS13" s="664"/>
      <c r="CT13" s="664"/>
      <c r="CU13" s="664"/>
      <c r="CV13" s="664"/>
      <c r="CW13" s="664"/>
      <c r="CX13" s="664"/>
      <c r="CY13" s="665"/>
      <c r="CZ13" s="666">
        <v>7.2</v>
      </c>
      <c r="DA13" s="666"/>
      <c r="DB13" s="666"/>
      <c r="DC13" s="666"/>
      <c r="DD13" s="679">
        <v>625007</v>
      </c>
      <c r="DE13" s="664"/>
      <c r="DF13" s="664"/>
      <c r="DG13" s="664"/>
      <c r="DH13" s="664"/>
      <c r="DI13" s="664"/>
      <c r="DJ13" s="664"/>
      <c r="DK13" s="664"/>
      <c r="DL13" s="664"/>
      <c r="DM13" s="664"/>
      <c r="DN13" s="664"/>
      <c r="DO13" s="664"/>
      <c r="DP13" s="665"/>
      <c r="DQ13" s="679">
        <v>153449</v>
      </c>
      <c r="DR13" s="664"/>
      <c r="DS13" s="664"/>
      <c r="DT13" s="664"/>
      <c r="DU13" s="664"/>
      <c r="DV13" s="664"/>
      <c r="DW13" s="664"/>
      <c r="DX13" s="664"/>
      <c r="DY13" s="664"/>
      <c r="DZ13" s="664"/>
      <c r="EA13" s="664"/>
      <c r="EB13" s="664"/>
      <c r="EC13" s="683"/>
    </row>
    <row r="14" spans="2:143" ht="11.25" customHeight="1">
      <c r="B14" s="669" t="s">
        <v>253</v>
      </c>
      <c r="C14" s="670"/>
      <c r="D14" s="670"/>
      <c r="E14" s="670"/>
      <c r="F14" s="670"/>
      <c r="G14" s="670"/>
      <c r="H14" s="670"/>
      <c r="I14" s="670"/>
      <c r="J14" s="670"/>
      <c r="K14" s="670"/>
      <c r="L14" s="670"/>
      <c r="M14" s="670"/>
      <c r="N14" s="670"/>
      <c r="O14" s="670"/>
      <c r="P14" s="670"/>
      <c r="Q14" s="671"/>
      <c r="R14" s="663" t="s">
        <v>126</v>
      </c>
      <c r="S14" s="664"/>
      <c r="T14" s="664"/>
      <c r="U14" s="664"/>
      <c r="V14" s="664"/>
      <c r="W14" s="664"/>
      <c r="X14" s="664"/>
      <c r="Y14" s="665"/>
      <c r="Z14" s="666" t="s">
        <v>126</v>
      </c>
      <c r="AA14" s="666"/>
      <c r="AB14" s="666"/>
      <c r="AC14" s="666"/>
      <c r="AD14" s="667" t="s">
        <v>126</v>
      </c>
      <c r="AE14" s="667"/>
      <c r="AF14" s="667"/>
      <c r="AG14" s="667"/>
      <c r="AH14" s="667"/>
      <c r="AI14" s="667"/>
      <c r="AJ14" s="667"/>
      <c r="AK14" s="667"/>
      <c r="AL14" s="672" t="s">
        <v>126</v>
      </c>
      <c r="AM14" s="673"/>
      <c r="AN14" s="673"/>
      <c r="AO14" s="674"/>
      <c r="AP14" s="669" t="s">
        <v>254</v>
      </c>
      <c r="AQ14" s="670"/>
      <c r="AR14" s="670"/>
      <c r="AS14" s="670"/>
      <c r="AT14" s="670"/>
      <c r="AU14" s="670"/>
      <c r="AV14" s="670"/>
      <c r="AW14" s="670"/>
      <c r="AX14" s="670"/>
      <c r="AY14" s="670"/>
      <c r="AZ14" s="670"/>
      <c r="BA14" s="670"/>
      <c r="BB14" s="670"/>
      <c r="BC14" s="670"/>
      <c r="BD14" s="670"/>
      <c r="BE14" s="670"/>
      <c r="BF14" s="671"/>
      <c r="BG14" s="663">
        <v>35781</v>
      </c>
      <c r="BH14" s="664"/>
      <c r="BI14" s="664"/>
      <c r="BJ14" s="664"/>
      <c r="BK14" s="664"/>
      <c r="BL14" s="664"/>
      <c r="BM14" s="664"/>
      <c r="BN14" s="665"/>
      <c r="BO14" s="666">
        <v>4.5999999999999996</v>
      </c>
      <c r="BP14" s="666"/>
      <c r="BQ14" s="666"/>
      <c r="BR14" s="666"/>
      <c r="BS14" s="667" t="s">
        <v>126</v>
      </c>
      <c r="BT14" s="667"/>
      <c r="BU14" s="667"/>
      <c r="BV14" s="667"/>
      <c r="BW14" s="667"/>
      <c r="BX14" s="667"/>
      <c r="BY14" s="667"/>
      <c r="BZ14" s="667"/>
      <c r="CA14" s="667"/>
      <c r="CB14" s="668"/>
      <c r="CD14" s="680" t="s">
        <v>255</v>
      </c>
      <c r="CE14" s="681"/>
      <c r="CF14" s="681"/>
      <c r="CG14" s="681"/>
      <c r="CH14" s="681"/>
      <c r="CI14" s="681"/>
      <c r="CJ14" s="681"/>
      <c r="CK14" s="681"/>
      <c r="CL14" s="681"/>
      <c r="CM14" s="681"/>
      <c r="CN14" s="681"/>
      <c r="CO14" s="681"/>
      <c r="CP14" s="681"/>
      <c r="CQ14" s="682"/>
      <c r="CR14" s="663">
        <v>305875</v>
      </c>
      <c r="CS14" s="664"/>
      <c r="CT14" s="664"/>
      <c r="CU14" s="664"/>
      <c r="CV14" s="664"/>
      <c r="CW14" s="664"/>
      <c r="CX14" s="664"/>
      <c r="CY14" s="665"/>
      <c r="CZ14" s="666">
        <v>2.8</v>
      </c>
      <c r="DA14" s="666"/>
      <c r="DB14" s="666"/>
      <c r="DC14" s="666"/>
      <c r="DD14" s="679">
        <v>24421</v>
      </c>
      <c r="DE14" s="664"/>
      <c r="DF14" s="664"/>
      <c r="DG14" s="664"/>
      <c r="DH14" s="664"/>
      <c r="DI14" s="664"/>
      <c r="DJ14" s="664"/>
      <c r="DK14" s="664"/>
      <c r="DL14" s="664"/>
      <c r="DM14" s="664"/>
      <c r="DN14" s="664"/>
      <c r="DO14" s="664"/>
      <c r="DP14" s="665"/>
      <c r="DQ14" s="679">
        <v>287956</v>
      </c>
      <c r="DR14" s="664"/>
      <c r="DS14" s="664"/>
      <c r="DT14" s="664"/>
      <c r="DU14" s="664"/>
      <c r="DV14" s="664"/>
      <c r="DW14" s="664"/>
      <c r="DX14" s="664"/>
      <c r="DY14" s="664"/>
      <c r="DZ14" s="664"/>
      <c r="EA14" s="664"/>
      <c r="EB14" s="664"/>
      <c r="EC14" s="683"/>
    </row>
    <row r="15" spans="2:143" ht="11.25" customHeight="1">
      <c r="B15" s="669" t="s">
        <v>256</v>
      </c>
      <c r="C15" s="670"/>
      <c r="D15" s="670"/>
      <c r="E15" s="670"/>
      <c r="F15" s="670"/>
      <c r="G15" s="670"/>
      <c r="H15" s="670"/>
      <c r="I15" s="670"/>
      <c r="J15" s="670"/>
      <c r="K15" s="670"/>
      <c r="L15" s="670"/>
      <c r="M15" s="670"/>
      <c r="N15" s="670"/>
      <c r="O15" s="670"/>
      <c r="P15" s="670"/>
      <c r="Q15" s="671"/>
      <c r="R15" s="663" t="s">
        <v>126</v>
      </c>
      <c r="S15" s="664"/>
      <c r="T15" s="664"/>
      <c r="U15" s="664"/>
      <c r="V15" s="664"/>
      <c r="W15" s="664"/>
      <c r="X15" s="664"/>
      <c r="Y15" s="665"/>
      <c r="Z15" s="666" t="s">
        <v>126</v>
      </c>
      <c r="AA15" s="666"/>
      <c r="AB15" s="666"/>
      <c r="AC15" s="666"/>
      <c r="AD15" s="667" t="s">
        <v>126</v>
      </c>
      <c r="AE15" s="667"/>
      <c r="AF15" s="667"/>
      <c r="AG15" s="667"/>
      <c r="AH15" s="667"/>
      <c r="AI15" s="667"/>
      <c r="AJ15" s="667"/>
      <c r="AK15" s="667"/>
      <c r="AL15" s="672" t="s">
        <v>126</v>
      </c>
      <c r="AM15" s="673"/>
      <c r="AN15" s="673"/>
      <c r="AO15" s="674"/>
      <c r="AP15" s="669" t="s">
        <v>257</v>
      </c>
      <c r="AQ15" s="670"/>
      <c r="AR15" s="670"/>
      <c r="AS15" s="670"/>
      <c r="AT15" s="670"/>
      <c r="AU15" s="670"/>
      <c r="AV15" s="670"/>
      <c r="AW15" s="670"/>
      <c r="AX15" s="670"/>
      <c r="AY15" s="670"/>
      <c r="AZ15" s="670"/>
      <c r="BA15" s="670"/>
      <c r="BB15" s="670"/>
      <c r="BC15" s="670"/>
      <c r="BD15" s="670"/>
      <c r="BE15" s="670"/>
      <c r="BF15" s="671"/>
      <c r="BG15" s="663">
        <v>72817</v>
      </c>
      <c r="BH15" s="664"/>
      <c r="BI15" s="664"/>
      <c r="BJ15" s="664"/>
      <c r="BK15" s="664"/>
      <c r="BL15" s="664"/>
      <c r="BM15" s="664"/>
      <c r="BN15" s="665"/>
      <c r="BO15" s="666">
        <v>9.3000000000000007</v>
      </c>
      <c r="BP15" s="666"/>
      <c r="BQ15" s="666"/>
      <c r="BR15" s="666"/>
      <c r="BS15" s="667" t="s">
        <v>126</v>
      </c>
      <c r="BT15" s="667"/>
      <c r="BU15" s="667"/>
      <c r="BV15" s="667"/>
      <c r="BW15" s="667"/>
      <c r="BX15" s="667"/>
      <c r="BY15" s="667"/>
      <c r="BZ15" s="667"/>
      <c r="CA15" s="667"/>
      <c r="CB15" s="668"/>
      <c r="CD15" s="680" t="s">
        <v>258</v>
      </c>
      <c r="CE15" s="681"/>
      <c r="CF15" s="681"/>
      <c r="CG15" s="681"/>
      <c r="CH15" s="681"/>
      <c r="CI15" s="681"/>
      <c r="CJ15" s="681"/>
      <c r="CK15" s="681"/>
      <c r="CL15" s="681"/>
      <c r="CM15" s="681"/>
      <c r="CN15" s="681"/>
      <c r="CO15" s="681"/>
      <c r="CP15" s="681"/>
      <c r="CQ15" s="682"/>
      <c r="CR15" s="663">
        <v>1318737</v>
      </c>
      <c r="CS15" s="664"/>
      <c r="CT15" s="664"/>
      <c r="CU15" s="664"/>
      <c r="CV15" s="664"/>
      <c r="CW15" s="664"/>
      <c r="CX15" s="664"/>
      <c r="CY15" s="665"/>
      <c r="CZ15" s="666">
        <v>11.9</v>
      </c>
      <c r="DA15" s="666"/>
      <c r="DB15" s="666"/>
      <c r="DC15" s="666"/>
      <c r="DD15" s="679">
        <v>557659</v>
      </c>
      <c r="DE15" s="664"/>
      <c r="DF15" s="664"/>
      <c r="DG15" s="664"/>
      <c r="DH15" s="664"/>
      <c r="DI15" s="664"/>
      <c r="DJ15" s="664"/>
      <c r="DK15" s="664"/>
      <c r="DL15" s="664"/>
      <c r="DM15" s="664"/>
      <c r="DN15" s="664"/>
      <c r="DO15" s="664"/>
      <c r="DP15" s="665"/>
      <c r="DQ15" s="679">
        <v>596068</v>
      </c>
      <c r="DR15" s="664"/>
      <c r="DS15" s="664"/>
      <c r="DT15" s="664"/>
      <c r="DU15" s="664"/>
      <c r="DV15" s="664"/>
      <c r="DW15" s="664"/>
      <c r="DX15" s="664"/>
      <c r="DY15" s="664"/>
      <c r="DZ15" s="664"/>
      <c r="EA15" s="664"/>
      <c r="EB15" s="664"/>
      <c r="EC15" s="683"/>
    </row>
    <row r="16" spans="2:143" ht="11.25" customHeight="1">
      <c r="B16" s="669" t="s">
        <v>259</v>
      </c>
      <c r="C16" s="670"/>
      <c r="D16" s="670"/>
      <c r="E16" s="670"/>
      <c r="F16" s="670"/>
      <c r="G16" s="670"/>
      <c r="H16" s="670"/>
      <c r="I16" s="670"/>
      <c r="J16" s="670"/>
      <c r="K16" s="670"/>
      <c r="L16" s="670"/>
      <c r="M16" s="670"/>
      <c r="N16" s="670"/>
      <c r="O16" s="670"/>
      <c r="P16" s="670"/>
      <c r="Q16" s="671"/>
      <c r="R16" s="663">
        <v>3171</v>
      </c>
      <c r="S16" s="664"/>
      <c r="T16" s="664"/>
      <c r="U16" s="664"/>
      <c r="V16" s="664"/>
      <c r="W16" s="664"/>
      <c r="X16" s="664"/>
      <c r="Y16" s="665"/>
      <c r="Z16" s="666">
        <v>0</v>
      </c>
      <c r="AA16" s="666"/>
      <c r="AB16" s="666"/>
      <c r="AC16" s="666"/>
      <c r="AD16" s="667">
        <v>3171</v>
      </c>
      <c r="AE16" s="667"/>
      <c r="AF16" s="667"/>
      <c r="AG16" s="667"/>
      <c r="AH16" s="667"/>
      <c r="AI16" s="667"/>
      <c r="AJ16" s="667"/>
      <c r="AK16" s="667"/>
      <c r="AL16" s="672">
        <v>0.1</v>
      </c>
      <c r="AM16" s="673"/>
      <c r="AN16" s="673"/>
      <c r="AO16" s="674"/>
      <c r="AP16" s="669" t="s">
        <v>260</v>
      </c>
      <c r="AQ16" s="670"/>
      <c r="AR16" s="670"/>
      <c r="AS16" s="670"/>
      <c r="AT16" s="670"/>
      <c r="AU16" s="670"/>
      <c r="AV16" s="670"/>
      <c r="AW16" s="670"/>
      <c r="AX16" s="670"/>
      <c r="AY16" s="670"/>
      <c r="AZ16" s="670"/>
      <c r="BA16" s="670"/>
      <c r="BB16" s="670"/>
      <c r="BC16" s="670"/>
      <c r="BD16" s="670"/>
      <c r="BE16" s="670"/>
      <c r="BF16" s="671"/>
      <c r="BG16" s="663" t="s">
        <v>126</v>
      </c>
      <c r="BH16" s="664"/>
      <c r="BI16" s="664"/>
      <c r="BJ16" s="664"/>
      <c r="BK16" s="664"/>
      <c r="BL16" s="664"/>
      <c r="BM16" s="664"/>
      <c r="BN16" s="665"/>
      <c r="BO16" s="666" t="s">
        <v>126</v>
      </c>
      <c r="BP16" s="666"/>
      <c r="BQ16" s="666"/>
      <c r="BR16" s="666"/>
      <c r="BS16" s="667" t="s">
        <v>126</v>
      </c>
      <c r="BT16" s="667"/>
      <c r="BU16" s="667"/>
      <c r="BV16" s="667"/>
      <c r="BW16" s="667"/>
      <c r="BX16" s="667"/>
      <c r="BY16" s="667"/>
      <c r="BZ16" s="667"/>
      <c r="CA16" s="667"/>
      <c r="CB16" s="668"/>
      <c r="CD16" s="680" t="s">
        <v>261</v>
      </c>
      <c r="CE16" s="681"/>
      <c r="CF16" s="681"/>
      <c r="CG16" s="681"/>
      <c r="CH16" s="681"/>
      <c r="CI16" s="681"/>
      <c r="CJ16" s="681"/>
      <c r="CK16" s="681"/>
      <c r="CL16" s="681"/>
      <c r="CM16" s="681"/>
      <c r="CN16" s="681"/>
      <c r="CO16" s="681"/>
      <c r="CP16" s="681"/>
      <c r="CQ16" s="682"/>
      <c r="CR16" s="663">
        <v>105881</v>
      </c>
      <c r="CS16" s="664"/>
      <c r="CT16" s="664"/>
      <c r="CU16" s="664"/>
      <c r="CV16" s="664"/>
      <c r="CW16" s="664"/>
      <c r="CX16" s="664"/>
      <c r="CY16" s="665"/>
      <c r="CZ16" s="666">
        <v>1</v>
      </c>
      <c r="DA16" s="666"/>
      <c r="DB16" s="666"/>
      <c r="DC16" s="666"/>
      <c r="DD16" s="679" t="s">
        <v>126</v>
      </c>
      <c r="DE16" s="664"/>
      <c r="DF16" s="664"/>
      <c r="DG16" s="664"/>
      <c r="DH16" s="664"/>
      <c r="DI16" s="664"/>
      <c r="DJ16" s="664"/>
      <c r="DK16" s="664"/>
      <c r="DL16" s="664"/>
      <c r="DM16" s="664"/>
      <c r="DN16" s="664"/>
      <c r="DO16" s="664"/>
      <c r="DP16" s="665"/>
      <c r="DQ16" s="679">
        <v>34867</v>
      </c>
      <c r="DR16" s="664"/>
      <c r="DS16" s="664"/>
      <c r="DT16" s="664"/>
      <c r="DU16" s="664"/>
      <c r="DV16" s="664"/>
      <c r="DW16" s="664"/>
      <c r="DX16" s="664"/>
      <c r="DY16" s="664"/>
      <c r="DZ16" s="664"/>
      <c r="EA16" s="664"/>
      <c r="EB16" s="664"/>
      <c r="EC16" s="683"/>
    </row>
    <row r="17" spans="2:133" ht="11.25" customHeight="1">
      <c r="B17" s="669" t="s">
        <v>262</v>
      </c>
      <c r="C17" s="670"/>
      <c r="D17" s="670"/>
      <c r="E17" s="670"/>
      <c r="F17" s="670"/>
      <c r="G17" s="670"/>
      <c r="H17" s="670"/>
      <c r="I17" s="670"/>
      <c r="J17" s="670"/>
      <c r="K17" s="670"/>
      <c r="L17" s="670"/>
      <c r="M17" s="670"/>
      <c r="N17" s="670"/>
      <c r="O17" s="670"/>
      <c r="P17" s="670"/>
      <c r="Q17" s="671"/>
      <c r="R17" s="663">
        <v>8581</v>
      </c>
      <c r="S17" s="664"/>
      <c r="T17" s="664"/>
      <c r="U17" s="664"/>
      <c r="V17" s="664"/>
      <c r="W17" s="664"/>
      <c r="X17" s="664"/>
      <c r="Y17" s="665"/>
      <c r="Z17" s="666">
        <v>0.1</v>
      </c>
      <c r="AA17" s="666"/>
      <c r="AB17" s="666"/>
      <c r="AC17" s="666"/>
      <c r="AD17" s="667">
        <v>8581</v>
      </c>
      <c r="AE17" s="667"/>
      <c r="AF17" s="667"/>
      <c r="AG17" s="667"/>
      <c r="AH17" s="667"/>
      <c r="AI17" s="667"/>
      <c r="AJ17" s="667"/>
      <c r="AK17" s="667"/>
      <c r="AL17" s="672">
        <v>0.2</v>
      </c>
      <c r="AM17" s="673"/>
      <c r="AN17" s="673"/>
      <c r="AO17" s="674"/>
      <c r="AP17" s="669" t="s">
        <v>263</v>
      </c>
      <c r="AQ17" s="670"/>
      <c r="AR17" s="670"/>
      <c r="AS17" s="670"/>
      <c r="AT17" s="670"/>
      <c r="AU17" s="670"/>
      <c r="AV17" s="670"/>
      <c r="AW17" s="670"/>
      <c r="AX17" s="670"/>
      <c r="AY17" s="670"/>
      <c r="AZ17" s="670"/>
      <c r="BA17" s="670"/>
      <c r="BB17" s="670"/>
      <c r="BC17" s="670"/>
      <c r="BD17" s="670"/>
      <c r="BE17" s="670"/>
      <c r="BF17" s="671"/>
      <c r="BG17" s="663" t="s">
        <v>126</v>
      </c>
      <c r="BH17" s="664"/>
      <c r="BI17" s="664"/>
      <c r="BJ17" s="664"/>
      <c r="BK17" s="664"/>
      <c r="BL17" s="664"/>
      <c r="BM17" s="664"/>
      <c r="BN17" s="665"/>
      <c r="BO17" s="666" t="s">
        <v>126</v>
      </c>
      <c r="BP17" s="666"/>
      <c r="BQ17" s="666"/>
      <c r="BR17" s="666"/>
      <c r="BS17" s="667" t="s">
        <v>126</v>
      </c>
      <c r="BT17" s="667"/>
      <c r="BU17" s="667"/>
      <c r="BV17" s="667"/>
      <c r="BW17" s="667"/>
      <c r="BX17" s="667"/>
      <c r="BY17" s="667"/>
      <c r="BZ17" s="667"/>
      <c r="CA17" s="667"/>
      <c r="CB17" s="668"/>
      <c r="CD17" s="680" t="s">
        <v>264</v>
      </c>
      <c r="CE17" s="681"/>
      <c r="CF17" s="681"/>
      <c r="CG17" s="681"/>
      <c r="CH17" s="681"/>
      <c r="CI17" s="681"/>
      <c r="CJ17" s="681"/>
      <c r="CK17" s="681"/>
      <c r="CL17" s="681"/>
      <c r="CM17" s="681"/>
      <c r="CN17" s="681"/>
      <c r="CO17" s="681"/>
      <c r="CP17" s="681"/>
      <c r="CQ17" s="682"/>
      <c r="CR17" s="663">
        <v>1456150</v>
      </c>
      <c r="CS17" s="664"/>
      <c r="CT17" s="664"/>
      <c r="CU17" s="664"/>
      <c r="CV17" s="664"/>
      <c r="CW17" s="664"/>
      <c r="CX17" s="664"/>
      <c r="CY17" s="665"/>
      <c r="CZ17" s="666">
        <v>13.1</v>
      </c>
      <c r="DA17" s="666"/>
      <c r="DB17" s="666"/>
      <c r="DC17" s="666"/>
      <c r="DD17" s="679" t="s">
        <v>126</v>
      </c>
      <c r="DE17" s="664"/>
      <c r="DF17" s="664"/>
      <c r="DG17" s="664"/>
      <c r="DH17" s="664"/>
      <c r="DI17" s="664"/>
      <c r="DJ17" s="664"/>
      <c r="DK17" s="664"/>
      <c r="DL17" s="664"/>
      <c r="DM17" s="664"/>
      <c r="DN17" s="664"/>
      <c r="DO17" s="664"/>
      <c r="DP17" s="665"/>
      <c r="DQ17" s="679">
        <v>1410426</v>
      </c>
      <c r="DR17" s="664"/>
      <c r="DS17" s="664"/>
      <c r="DT17" s="664"/>
      <c r="DU17" s="664"/>
      <c r="DV17" s="664"/>
      <c r="DW17" s="664"/>
      <c r="DX17" s="664"/>
      <c r="DY17" s="664"/>
      <c r="DZ17" s="664"/>
      <c r="EA17" s="664"/>
      <c r="EB17" s="664"/>
      <c r="EC17" s="683"/>
    </row>
    <row r="18" spans="2:133" ht="11.25" customHeight="1">
      <c r="B18" s="669" t="s">
        <v>265</v>
      </c>
      <c r="C18" s="670"/>
      <c r="D18" s="670"/>
      <c r="E18" s="670"/>
      <c r="F18" s="670"/>
      <c r="G18" s="670"/>
      <c r="H18" s="670"/>
      <c r="I18" s="670"/>
      <c r="J18" s="670"/>
      <c r="K18" s="670"/>
      <c r="L18" s="670"/>
      <c r="M18" s="670"/>
      <c r="N18" s="670"/>
      <c r="O18" s="670"/>
      <c r="P18" s="670"/>
      <c r="Q18" s="671"/>
      <c r="R18" s="663">
        <v>6635</v>
      </c>
      <c r="S18" s="664"/>
      <c r="T18" s="664"/>
      <c r="U18" s="664"/>
      <c r="V18" s="664"/>
      <c r="W18" s="664"/>
      <c r="X18" s="664"/>
      <c r="Y18" s="665"/>
      <c r="Z18" s="666">
        <v>0.1</v>
      </c>
      <c r="AA18" s="666"/>
      <c r="AB18" s="666"/>
      <c r="AC18" s="666"/>
      <c r="AD18" s="667">
        <v>6635</v>
      </c>
      <c r="AE18" s="667"/>
      <c r="AF18" s="667"/>
      <c r="AG18" s="667"/>
      <c r="AH18" s="667"/>
      <c r="AI18" s="667"/>
      <c r="AJ18" s="667"/>
      <c r="AK18" s="667"/>
      <c r="AL18" s="672">
        <v>0.10000000149011612</v>
      </c>
      <c r="AM18" s="673"/>
      <c r="AN18" s="673"/>
      <c r="AO18" s="674"/>
      <c r="AP18" s="669" t="s">
        <v>266</v>
      </c>
      <c r="AQ18" s="670"/>
      <c r="AR18" s="670"/>
      <c r="AS18" s="670"/>
      <c r="AT18" s="670"/>
      <c r="AU18" s="670"/>
      <c r="AV18" s="670"/>
      <c r="AW18" s="670"/>
      <c r="AX18" s="670"/>
      <c r="AY18" s="670"/>
      <c r="AZ18" s="670"/>
      <c r="BA18" s="670"/>
      <c r="BB18" s="670"/>
      <c r="BC18" s="670"/>
      <c r="BD18" s="670"/>
      <c r="BE18" s="670"/>
      <c r="BF18" s="671"/>
      <c r="BG18" s="663" t="s">
        <v>126</v>
      </c>
      <c r="BH18" s="664"/>
      <c r="BI18" s="664"/>
      <c r="BJ18" s="664"/>
      <c r="BK18" s="664"/>
      <c r="BL18" s="664"/>
      <c r="BM18" s="664"/>
      <c r="BN18" s="665"/>
      <c r="BO18" s="666" t="s">
        <v>126</v>
      </c>
      <c r="BP18" s="666"/>
      <c r="BQ18" s="666"/>
      <c r="BR18" s="666"/>
      <c r="BS18" s="667" t="s">
        <v>126</v>
      </c>
      <c r="BT18" s="667"/>
      <c r="BU18" s="667"/>
      <c r="BV18" s="667"/>
      <c r="BW18" s="667"/>
      <c r="BX18" s="667"/>
      <c r="BY18" s="667"/>
      <c r="BZ18" s="667"/>
      <c r="CA18" s="667"/>
      <c r="CB18" s="668"/>
      <c r="CD18" s="680" t="s">
        <v>267</v>
      </c>
      <c r="CE18" s="681"/>
      <c r="CF18" s="681"/>
      <c r="CG18" s="681"/>
      <c r="CH18" s="681"/>
      <c r="CI18" s="681"/>
      <c r="CJ18" s="681"/>
      <c r="CK18" s="681"/>
      <c r="CL18" s="681"/>
      <c r="CM18" s="681"/>
      <c r="CN18" s="681"/>
      <c r="CO18" s="681"/>
      <c r="CP18" s="681"/>
      <c r="CQ18" s="682"/>
      <c r="CR18" s="663">
        <v>15678</v>
      </c>
      <c r="CS18" s="664"/>
      <c r="CT18" s="664"/>
      <c r="CU18" s="664"/>
      <c r="CV18" s="664"/>
      <c r="CW18" s="664"/>
      <c r="CX18" s="664"/>
      <c r="CY18" s="665"/>
      <c r="CZ18" s="666">
        <v>0.1</v>
      </c>
      <c r="DA18" s="666"/>
      <c r="DB18" s="666"/>
      <c r="DC18" s="666"/>
      <c r="DD18" s="679" t="s">
        <v>126</v>
      </c>
      <c r="DE18" s="664"/>
      <c r="DF18" s="664"/>
      <c r="DG18" s="664"/>
      <c r="DH18" s="664"/>
      <c r="DI18" s="664"/>
      <c r="DJ18" s="664"/>
      <c r="DK18" s="664"/>
      <c r="DL18" s="664"/>
      <c r="DM18" s="664"/>
      <c r="DN18" s="664"/>
      <c r="DO18" s="664"/>
      <c r="DP18" s="665"/>
      <c r="DQ18" s="679">
        <v>15678</v>
      </c>
      <c r="DR18" s="664"/>
      <c r="DS18" s="664"/>
      <c r="DT18" s="664"/>
      <c r="DU18" s="664"/>
      <c r="DV18" s="664"/>
      <c r="DW18" s="664"/>
      <c r="DX18" s="664"/>
      <c r="DY18" s="664"/>
      <c r="DZ18" s="664"/>
      <c r="EA18" s="664"/>
      <c r="EB18" s="664"/>
      <c r="EC18" s="683"/>
    </row>
    <row r="19" spans="2:133" ht="11.25" customHeight="1">
      <c r="B19" s="669" t="s">
        <v>268</v>
      </c>
      <c r="C19" s="670"/>
      <c r="D19" s="670"/>
      <c r="E19" s="670"/>
      <c r="F19" s="670"/>
      <c r="G19" s="670"/>
      <c r="H19" s="670"/>
      <c r="I19" s="670"/>
      <c r="J19" s="670"/>
      <c r="K19" s="670"/>
      <c r="L19" s="670"/>
      <c r="M19" s="670"/>
      <c r="N19" s="670"/>
      <c r="O19" s="670"/>
      <c r="P19" s="670"/>
      <c r="Q19" s="671"/>
      <c r="R19" s="663">
        <v>1458</v>
      </c>
      <c r="S19" s="664"/>
      <c r="T19" s="664"/>
      <c r="U19" s="664"/>
      <c r="V19" s="664"/>
      <c r="W19" s="664"/>
      <c r="X19" s="664"/>
      <c r="Y19" s="665"/>
      <c r="Z19" s="666">
        <v>0</v>
      </c>
      <c r="AA19" s="666"/>
      <c r="AB19" s="666"/>
      <c r="AC19" s="666"/>
      <c r="AD19" s="667">
        <v>1458</v>
      </c>
      <c r="AE19" s="667"/>
      <c r="AF19" s="667"/>
      <c r="AG19" s="667"/>
      <c r="AH19" s="667"/>
      <c r="AI19" s="667"/>
      <c r="AJ19" s="667"/>
      <c r="AK19" s="667"/>
      <c r="AL19" s="672">
        <v>0</v>
      </c>
      <c r="AM19" s="673"/>
      <c r="AN19" s="673"/>
      <c r="AO19" s="674"/>
      <c r="AP19" s="669" t="s">
        <v>269</v>
      </c>
      <c r="AQ19" s="670"/>
      <c r="AR19" s="670"/>
      <c r="AS19" s="670"/>
      <c r="AT19" s="670"/>
      <c r="AU19" s="670"/>
      <c r="AV19" s="670"/>
      <c r="AW19" s="670"/>
      <c r="AX19" s="670"/>
      <c r="AY19" s="670"/>
      <c r="AZ19" s="670"/>
      <c r="BA19" s="670"/>
      <c r="BB19" s="670"/>
      <c r="BC19" s="670"/>
      <c r="BD19" s="670"/>
      <c r="BE19" s="670"/>
      <c r="BF19" s="671"/>
      <c r="BG19" s="663" t="s">
        <v>126</v>
      </c>
      <c r="BH19" s="664"/>
      <c r="BI19" s="664"/>
      <c r="BJ19" s="664"/>
      <c r="BK19" s="664"/>
      <c r="BL19" s="664"/>
      <c r="BM19" s="664"/>
      <c r="BN19" s="665"/>
      <c r="BO19" s="666" t="s">
        <v>126</v>
      </c>
      <c r="BP19" s="666"/>
      <c r="BQ19" s="666"/>
      <c r="BR19" s="666"/>
      <c r="BS19" s="667" t="s">
        <v>126</v>
      </c>
      <c r="BT19" s="667"/>
      <c r="BU19" s="667"/>
      <c r="BV19" s="667"/>
      <c r="BW19" s="667"/>
      <c r="BX19" s="667"/>
      <c r="BY19" s="667"/>
      <c r="BZ19" s="667"/>
      <c r="CA19" s="667"/>
      <c r="CB19" s="668"/>
      <c r="CD19" s="680" t="s">
        <v>270</v>
      </c>
      <c r="CE19" s="681"/>
      <c r="CF19" s="681"/>
      <c r="CG19" s="681"/>
      <c r="CH19" s="681"/>
      <c r="CI19" s="681"/>
      <c r="CJ19" s="681"/>
      <c r="CK19" s="681"/>
      <c r="CL19" s="681"/>
      <c r="CM19" s="681"/>
      <c r="CN19" s="681"/>
      <c r="CO19" s="681"/>
      <c r="CP19" s="681"/>
      <c r="CQ19" s="682"/>
      <c r="CR19" s="663" t="s">
        <v>126</v>
      </c>
      <c r="CS19" s="664"/>
      <c r="CT19" s="664"/>
      <c r="CU19" s="664"/>
      <c r="CV19" s="664"/>
      <c r="CW19" s="664"/>
      <c r="CX19" s="664"/>
      <c r="CY19" s="665"/>
      <c r="CZ19" s="666" t="s">
        <v>126</v>
      </c>
      <c r="DA19" s="666"/>
      <c r="DB19" s="666"/>
      <c r="DC19" s="666"/>
      <c r="DD19" s="679" t="s">
        <v>126</v>
      </c>
      <c r="DE19" s="664"/>
      <c r="DF19" s="664"/>
      <c r="DG19" s="664"/>
      <c r="DH19" s="664"/>
      <c r="DI19" s="664"/>
      <c r="DJ19" s="664"/>
      <c r="DK19" s="664"/>
      <c r="DL19" s="664"/>
      <c r="DM19" s="664"/>
      <c r="DN19" s="664"/>
      <c r="DO19" s="664"/>
      <c r="DP19" s="665"/>
      <c r="DQ19" s="679" t="s">
        <v>126</v>
      </c>
      <c r="DR19" s="664"/>
      <c r="DS19" s="664"/>
      <c r="DT19" s="664"/>
      <c r="DU19" s="664"/>
      <c r="DV19" s="664"/>
      <c r="DW19" s="664"/>
      <c r="DX19" s="664"/>
      <c r="DY19" s="664"/>
      <c r="DZ19" s="664"/>
      <c r="EA19" s="664"/>
      <c r="EB19" s="664"/>
      <c r="EC19" s="683"/>
    </row>
    <row r="20" spans="2:133" ht="11.25" customHeight="1">
      <c r="B20" s="669" t="s">
        <v>271</v>
      </c>
      <c r="C20" s="670"/>
      <c r="D20" s="670"/>
      <c r="E20" s="670"/>
      <c r="F20" s="670"/>
      <c r="G20" s="670"/>
      <c r="H20" s="670"/>
      <c r="I20" s="670"/>
      <c r="J20" s="670"/>
      <c r="K20" s="670"/>
      <c r="L20" s="670"/>
      <c r="M20" s="670"/>
      <c r="N20" s="670"/>
      <c r="O20" s="670"/>
      <c r="P20" s="670"/>
      <c r="Q20" s="671"/>
      <c r="R20" s="663">
        <v>890</v>
      </c>
      <c r="S20" s="664"/>
      <c r="T20" s="664"/>
      <c r="U20" s="664"/>
      <c r="V20" s="664"/>
      <c r="W20" s="664"/>
      <c r="X20" s="664"/>
      <c r="Y20" s="665"/>
      <c r="Z20" s="666">
        <v>0</v>
      </c>
      <c r="AA20" s="666"/>
      <c r="AB20" s="666"/>
      <c r="AC20" s="666"/>
      <c r="AD20" s="667">
        <v>890</v>
      </c>
      <c r="AE20" s="667"/>
      <c r="AF20" s="667"/>
      <c r="AG20" s="667"/>
      <c r="AH20" s="667"/>
      <c r="AI20" s="667"/>
      <c r="AJ20" s="667"/>
      <c r="AK20" s="667"/>
      <c r="AL20" s="672">
        <v>0</v>
      </c>
      <c r="AM20" s="673"/>
      <c r="AN20" s="673"/>
      <c r="AO20" s="674"/>
      <c r="AP20" s="669" t="s">
        <v>272</v>
      </c>
      <c r="AQ20" s="670"/>
      <c r="AR20" s="670"/>
      <c r="AS20" s="670"/>
      <c r="AT20" s="670"/>
      <c r="AU20" s="670"/>
      <c r="AV20" s="670"/>
      <c r="AW20" s="670"/>
      <c r="AX20" s="670"/>
      <c r="AY20" s="670"/>
      <c r="AZ20" s="670"/>
      <c r="BA20" s="670"/>
      <c r="BB20" s="670"/>
      <c r="BC20" s="670"/>
      <c r="BD20" s="670"/>
      <c r="BE20" s="670"/>
      <c r="BF20" s="671"/>
      <c r="BG20" s="663" t="s">
        <v>126</v>
      </c>
      <c r="BH20" s="664"/>
      <c r="BI20" s="664"/>
      <c r="BJ20" s="664"/>
      <c r="BK20" s="664"/>
      <c r="BL20" s="664"/>
      <c r="BM20" s="664"/>
      <c r="BN20" s="665"/>
      <c r="BO20" s="666" t="s">
        <v>126</v>
      </c>
      <c r="BP20" s="666"/>
      <c r="BQ20" s="666"/>
      <c r="BR20" s="666"/>
      <c r="BS20" s="667" t="s">
        <v>126</v>
      </c>
      <c r="BT20" s="667"/>
      <c r="BU20" s="667"/>
      <c r="BV20" s="667"/>
      <c r="BW20" s="667"/>
      <c r="BX20" s="667"/>
      <c r="BY20" s="667"/>
      <c r="BZ20" s="667"/>
      <c r="CA20" s="667"/>
      <c r="CB20" s="668"/>
      <c r="CD20" s="680" t="s">
        <v>273</v>
      </c>
      <c r="CE20" s="681"/>
      <c r="CF20" s="681"/>
      <c r="CG20" s="681"/>
      <c r="CH20" s="681"/>
      <c r="CI20" s="681"/>
      <c r="CJ20" s="681"/>
      <c r="CK20" s="681"/>
      <c r="CL20" s="681"/>
      <c r="CM20" s="681"/>
      <c r="CN20" s="681"/>
      <c r="CO20" s="681"/>
      <c r="CP20" s="681"/>
      <c r="CQ20" s="682"/>
      <c r="CR20" s="663">
        <v>11100739</v>
      </c>
      <c r="CS20" s="664"/>
      <c r="CT20" s="664"/>
      <c r="CU20" s="664"/>
      <c r="CV20" s="664"/>
      <c r="CW20" s="664"/>
      <c r="CX20" s="664"/>
      <c r="CY20" s="665"/>
      <c r="CZ20" s="666">
        <v>100</v>
      </c>
      <c r="DA20" s="666"/>
      <c r="DB20" s="666"/>
      <c r="DC20" s="666"/>
      <c r="DD20" s="679">
        <v>3018040</v>
      </c>
      <c r="DE20" s="664"/>
      <c r="DF20" s="664"/>
      <c r="DG20" s="664"/>
      <c r="DH20" s="664"/>
      <c r="DI20" s="664"/>
      <c r="DJ20" s="664"/>
      <c r="DK20" s="664"/>
      <c r="DL20" s="664"/>
      <c r="DM20" s="664"/>
      <c r="DN20" s="664"/>
      <c r="DO20" s="664"/>
      <c r="DP20" s="665"/>
      <c r="DQ20" s="679">
        <v>6571360</v>
      </c>
      <c r="DR20" s="664"/>
      <c r="DS20" s="664"/>
      <c r="DT20" s="664"/>
      <c r="DU20" s="664"/>
      <c r="DV20" s="664"/>
      <c r="DW20" s="664"/>
      <c r="DX20" s="664"/>
      <c r="DY20" s="664"/>
      <c r="DZ20" s="664"/>
      <c r="EA20" s="664"/>
      <c r="EB20" s="664"/>
      <c r="EC20" s="683"/>
    </row>
    <row r="21" spans="2:133" ht="11.25" customHeight="1">
      <c r="B21" s="669" t="s">
        <v>274</v>
      </c>
      <c r="C21" s="670"/>
      <c r="D21" s="670"/>
      <c r="E21" s="670"/>
      <c r="F21" s="670"/>
      <c r="G21" s="670"/>
      <c r="H21" s="670"/>
      <c r="I21" s="670"/>
      <c r="J21" s="670"/>
      <c r="K21" s="670"/>
      <c r="L21" s="670"/>
      <c r="M21" s="670"/>
      <c r="N21" s="670"/>
      <c r="O21" s="670"/>
      <c r="P21" s="670"/>
      <c r="Q21" s="671"/>
      <c r="R21" s="663">
        <v>327</v>
      </c>
      <c r="S21" s="664"/>
      <c r="T21" s="664"/>
      <c r="U21" s="664"/>
      <c r="V21" s="664"/>
      <c r="W21" s="664"/>
      <c r="X21" s="664"/>
      <c r="Y21" s="665"/>
      <c r="Z21" s="666">
        <v>0</v>
      </c>
      <c r="AA21" s="666"/>
      <c r="AB21" s="666"/>
      <c r="AC21" s="666"/>
      <c r="AD21" s="667">
        <v>327</v>
      </c>
      <c r="AE21" s="667"/>
      <c r="AF21" s="667"/>
      <c r="AG21" s="667"/>
      <c r="AH21" s="667"/>
      <c r="AI21" s="667"/>
      <c r="AJ21" s="667"/>
      <c r="AK21" s="667"/>
      <c r="AL21" s="672">
        <v>0</v>
      </c>
      <c r="AM21" s="673"/>
      <c r="AN21" s="673"/>
      <c r="AO21" s="674"/>
      <c r="AP21" s="685" t="s">
        <v>275</v>
      </c>
      <c r="AQ21" s="686"/>
      <c r="AR21" s="686"/>
      <c r="AS21" s="686"/>
      <c r="AT21" s="686"/>
      <c r="AU21" s="686"/>
      <c r="AV21" s="686"/>
      <c r="AW21" s="686"/>
      <c r="AX21" s="686"/>
      <c r="AY21" s="686"/>
      <c r="AZ21" s="686"/>
      <c r="BA21" s="686"/>
      <c r="BB21" s="686"/>
      <c r="BC21" s="686"/>
      <c r="BD21" s="686"/>
      <c r="BE21" s="686"/>
      <c r="BF21" s="687"/>
      <c r="BG21" s="663" t="s">
        <v>126</v>
      </c>
      <c r="BH21" s="664"/>
      <c r="BI21" s="664"/>
      <c r="BJ21" s="664"/>
      <c r="BK21" s="664"/>
      <c r="BL21" s="664"/>
      <c r="BM21" s="664"/>
      <c r="BN21" s="665"/>
      <c r="BO21" s="666" t="s">
        <v>126</v>
      </c>
      <c r="BP21" s="666"/>
      <c r="BQ21" s="666"/>
      <c r="BR21" s="666"/>
      <c r="BS21" s="667" t="s">
        <v>126</v>
      </c>
      <c r="BT21" s="667"/>
      <c r="BU21" s="667"/>
      <c r="BV21" s="667"/>
      <c r="BW21" s="667"/>
      <c r="BX21" s="667"/>
      <c r="BY21" s="667"/>
      <c r="BZ21" s="667"/>
      <c r="CA21" s="667"/>
      <c r="CB21" s="668"/>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c r="B22" s="697" t="s">
        <v>276</v>
      </c>
      <c r="C22" s="698"/>
      <c r="D22" s="698"/>
      <c r="E22" s="698"/>
      <c r="F22" s="698"/>
      <c r="G22" s="698"/>
      <c r="H22" s="698"/>
      <c r="I22" s="698"/>
      <c r="J22" s="698"/>
      <c r="K22" s="698"/>
      <c r="L22" s="698"/>
      <c r="M22" s="698"/>
      <c r="N22" s="698"/>
      <c r="O22" s="698"/>
      <c r="P22" s="698"/>
      <c r="Q22" s="699"/>
      <c r="R22" s="663">
        <v>3960</v>
      </c>
      <c r="S22" s="664"/>
      <c r="T22" s="664"/>
      <c r="U22" s="664"/>
      <c r="V22" s="664"/>
      <c r="W22" s="664"/>
      <c r="X22" s="664"/>
      <c r="Y22" s="665"/>
      <c r="Z22" s="666">
        <v>0</v>
      </c>
      <c r="AA22" s="666"/>
      <c r="AB22" s="666"/>
      <c r="AC22" s="666"/>
      <c r="AD22" s="667">
        <v>3960</v>
      </c>
      <c r="AE22" s="667"/>
      <c r="AF22" s="667"/>
      <c r="AG22" s="667"/>
      <c r="AH22" s="667"/>
      <c r="AI22" s="667"/>
      <c r="AJ22" s="667"/>
      <c r="AK22" s="667"/>
      <c r="AL22" s="672">
        <v>0.10000000149011612</v>
      </c>
      <c r="AM22" s="673"/>
      <c r="AN22" s="673"/>
      <c r="AO22" s="674"/>
      <c r="AP22" s="685" t="s">
        <v>277</v>
      </c>
      <c r="AQ22" s="686"/>
      <c r="AR22" s="686"/>
      <c r="AS22" s="686"/>
      <c r="AT22" s="686"/>
      <c r="AU22" s="686"/>
      <c r="AV22" s="686"/>
      <c r="AW22" s="686"/>
      <c r="AX22" s="686"/>
      <c r="AY22" s="686"/>
      <c r="AZ22" s="686"/>
      <c r="BA22" s="686"/>
      <c r="BB22" s="686"/>
      <c r="BC22" s="686"/>
      <c r="BD22" s="686"/>
      <c r="BE22" s="686"/>
      <c r="BF22" s="687"/>
      <c r="BG22" s="663" t="s">
        <v>126</v>
      </c>
      <c r="BH22" s="664"/>
      <c r="BI22" s="664"/>
      <c r="BJ22" s="664"/>
      <c r="BK22" s="664"/>
      <c r="BL22" s="664"/>
      <c r="BM22" s="664"/>
      <c r="BN22" s="665"/>
      <c r="BO22" s="666" t="s">
        <v>126</v>
      </c>
      <c r="BP22" s="666"/>
      <c r="BQ22" s="666"/>
      <c r="BR22" s="666"/>
      <c r="BS22" s="667" t="s">
        <v>126</v>
      </c>
      <c r="BT22" s="667"/>
      <c r="BU22" s="667"/>
      <c r="BV22" s="667"/>
      <c r="BW22" s="667"/>
      <c r="BX22" s="667"/>
      <c r="BY22" s="667"/>
      <c r="BZ22" s="667"/>
      <c r="CA22" s="667"/>
      <c r="CB22" s="668"/>
      <c r="CD22" s="648" t="s">
        <v>278</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c r="B23" s="669" t="s">
        <v>279</v>
      </c>
      <c r="C23" s="670"/>
      <c r="D23" s="670"/>
      <c r="E23" s="670"/>
      <c r="F23" s="670"/>
      <c r="G23" s="670"/>
      <c r="H23" s="670"/>
      <c r="I23" s="670"/>
      <c r="J23" s="670"/>
      <c r="K23" s="670"/>
      <c r="L23" s="670"/>
      <c r="M23" s="670"/>
      <c r="N23" s="670"/>
      <c r="O23" s="670"/>
      <c r="P23" s="670"/>
      <c r="Q23" s="671"/>
      <c r="R23" s="663">
        <v>4898467</v>
      </c>
      <c r="S23" s="664"/>
      <c r="T23" s="664"/>
      <c r="U23" s="664"/>
      <c r="V23" s="664"/>
      <c r="W23" s="664"/>
      <c r="X23" s="664"/>
      <c r="Y23" s="665"/>
      <c r="Z23" s="666">
        <v>41.2</v>
      </c>
      <c r="AA23" s="666"/>
      <c r="AB23" s="666"/>
      <c r="AC23" s="666"/>
      <c r="AD23" s="667">
        <v>4518496</v>
      </c>
      <c r="AE23" s="667"/>
      <c r="AF23" s="667"/>
      <c r="AG23" s="667"/>
      <c r="AH23" s="667"/>
      <c r="AI23" s="667"/>
      <c r="AJ23" s="667"/>
      <c r="AK23" s="667"/>
      <c r="AL23" s="672">
        <v>80.7</v>
      </c>
      <c r="AM23" s="673"/>
      <c r="AN23" s="673"/>
      <c r="AO23" s="674"/>
      <c r="AP23" s="685" t="s">
        <v>280</v>
      </c>
      <c r="AQ23" s="686"/>
      <c r="AR23" s="686"/>
      <c r="AS23" s="686"/>
      <c r="AT23" s="686"/>
      <c r="AU23" s="686"/>
      <c r="AV23" s="686"/>
      <c r="AW23" s="686"/>
      <c r="AX23" s="686"/>
      <c r="AY23" s="686"/>
      <c r="AZ23" s="686"/>
      <c r="BA23" s="686"/>
      <c r="BB23" s="686"/>
      <c r="BC23" s="686"/>
      <c r="BD23" s="686"/>
      <c r="BE23" s="686"/>
      <c r="BF23" s="687"/>
      <c r="BG23" s="663" t="s">
        <v>126</v>
      </c>
      <c r="BH23" s="664"/>
      <c r="BI23" s="664"/>
      <c r="BJ23" s="664"/>
      <c r="BK23" s="664"/>
      <c r="BL23" s="664"/>
      <c r="BM23" s="664"/>
      <c r="BN23" s="665"/>
      <c r="BO23" s="666" t="s">
        <v>126</v>
      </c>
      <c r="BP23" s="666"/>
      <c r="BQ23" s="666"/>
      <c r="BR23" s="666"/>
      <c r="BS23" s="667" t="s">
        <v>126</v>
      </c>
      <c r="BT23" s="667"/>
      <c r="BU23" s="667"/>
      <c r="BV23" s="667"/>
      <c r="BW23" s="667"/>
      <c r="BX23" s="667"/>
      <c r="BY23" s="667"/>
      <c r="BZ23" s="667"/>
      <c r="CA23" s="667"/>
      <c r="CB23" s="668"/>
      <c r="CD23" s="648" t="s">
        <v>220</v>
      </c>
      <c r="CE23" s="649"/>
      <c r="CF23" s="649"/>
      <c r="CG23" s="649"/>
      <c r="CH23" s="649"/>
      <c r="CI23" s="649"/>
      <c r="CJ23" s="649"/>
      <c r="CK23" s="649"/>
      <c r="CL23" s="649"/>
      <c r="CM23" s="649"/>
      <c r="CN23" s="649"/>
      <c r="CO23" s="649"/>
      <c r="CP23" s="649"/>
      <c r="CQ23" s="650"/>
      <c r="CR23" s="648" t="s">
        <v>281</v>
      </c>
      <c r="CS23" s="649"/>
      <c r="CT23" s="649"/>
      <c r="CU23" s="649"/>
      <c r="CV23" s="649"/>
      <c r="CW23" s="649"/>
      <c r="CX23" s="649"/>
      <c r="CY23" s="650"/>
      <c r="CZ23" s="648" t="s">
        <v>282</v>
      </c>
      <c r="DA23" s="649"/>
      <c r="DB23" s="649"/>
      <c r="DC23" s="650"/>
      <c r="DD23" s="648" t="s">
        <v>283</v>
      </c>
      <c r="DE23" s="649"/>
      <c r="DF23" s="649"/>
      <c r="DG23" s="649"/>
      <c r="DH23" s="649"/>
      <c r="DI23" s="649"/>
      <c r="DJ23" s="649"/>
      <c r="DK23" s="650"/>
      <c r="DL23" s="704" t="s">
        <v>284</v>
      </c>
      <c r="DM23" s="705"/>
      <c r="DN23" s="705"/>
      <c r="DO23" s="705"/>
      <c r="DP23" s="705"/>
      <c r="DQ23" s="705"/>
      <c r="DR23" s="705"/>
      <c r="DS23" s="705"/>
      <c r="DT23" s="705"/>
      <c r="DU23" s="705"/>
      <c r="DV23" s="706"/>
      <c r="DW23" s="648" t="s">
        <v>285</v>
      </c>
      <c r="DX23" s="649"/>
      <c r="DY23" s="649"/>
      <c r="DZ23" s="649"/>
      <c r="EA23" s="649"/>
      <c r="EB23" s="649"/>
      <c r="EC23" s="650"/>
    </row>
    <row r="24" spans="2:133" ht="11.25" customHeight="1">
      <c r="B24" s="669" t="s">
        <v>286</v>
      </c>
      <c r="C24" s="670"/>
      <c r="D24" s="670"/>
      <c r="E24" s="670"/>
      <c r="F24" s="670"/>
      <c r="G24" s="670"/>
      <c r="H24" s="670"/>
      <c r="I24" s="670"/>
      <c r="J24" s="670"/>
      <c r="K24" s="670"/>
      <c r="L24" s="670"/>
      <c r="M24" s="670"/>
      <c r="N24" s="670"/>
      <c r="O24" s="670"/>
      <c r="P24" s="670"/>
      <c r="Q24" s="671"/>
      <c r="R24" s="663">
        <v>4518496</v>
      </c>
      <c r="S24" s="664"/>
      <c r="T24" s="664"/>
      <c r="U24" s="664"/>
      <c r="V24" s="664"/>
      <c r="W24" s="664"/>
      <c r="X24" s="664"/>
      <c r="Y24" s="665"/>
      <c r="Z24" s="666">
        <v>38</v>
      </c>
      <c r="AA24" s="666"/>
      <c r="AB24" s="666"/>
      <c r="AC24" s="666"/>
      <c r="AD24" s="667">
        <v>4518496</v>
      </c>
      <c r="AE24" s="667"/>
      <c r="AF24" s="667"/>
      <c r="AG24" s="667"/>
      <c r="AH24" s="667"/>
      <c r="AI24" s="667"/>
      <c r="AJ24" s="667"/>
      <c r="AK24" s="667"/>
      <c r="AL24" s="672">
        <v>80.7</v>
      </c>
      <c r="AM24" s="673"/>
      <c r="AN24" s="673"/>
      <c r="AO24" s="674"/>
      <c r="AP24" s="685" t="s">
        <v>287</v>
      </c>
      <c r="AQ24" s="686"/>
      <c r="AR24" s="686"/>
      <c r="AS24" s="686"/>
      <c r="AT24" s="686"/>
      <c r="AU24" s="686"/>
      <c r="AV24" s="686"/>
      <c r="AW24" s="686"/>
      <c r="AX24" s="686"/>
      <c r="AY24" s="686"/>
      <c r="AZ24" s="686"/>
      <c r="BA24" s="686"/>
      <c r="BB24" s="686"/>
      <c r="BC24" s="686"/>
      <c r="BD24" s="686"/>
      <c r="BE24" s="686"/>
      <c r="BF24" s="687"/>
      <c r="BG24" s="663" t="s">
        <v>126</v>
      </c>
      <c r="BH24" s="664"/>
      <c r="BI24" s="664"/>
      <c r="BJ24" s="664"/>
      <c r="BK24" s="664"/>
      <c r="BL24" s="664"/>
      <c r="BM24" s="664"/>
      <c r="BN24" s="665"/>
      <c r="BO24" s="666" t="s">
        <v>126</v>
      </c>
      <c r="BP24" s="666"/>
      <c r="BQ24" s="666"/>
      <c r="BR24" s="666"/>
      <c r="BS24" s="667" t="s">
        <v>126</v>
      </c>
      <c r="BT24" s="667"/>
      <c r="BU24" s="667"/>
      <c r="BV24" s="667"/>
      <c r="BW24" s="667"/>
      <c r="BX24" s="667"/>
      <c r="BY24" s="667"/>
      <c r="BZ24" s="667"/>
      <c r="CA24" s="667"/>
      <c r="CB24" s="668"/>
      <c r="CD24" s="675" t="s">
        <v>288</v>
      </c>
      <c r="CE24" s="676"/>
      <c r="CF24" s="676"/>
      <c r="CG24" s="676"/>
      <c r="CH24" s="676"/>
      <c r="CI24" s="676"/>
      <c r="CJ24" s="676"/>
      <c r="CK24" s="676"/>
      <c r="CL24" s="676"/>
      <c r="CM24" s="676"/>
      <c r="CN24" s="676"/>
      <c r="CO24" s="676"/>
      <c r="CP24" s="676"/>
      <c r="CQ24" s="677"/>
      <c r="CR24" s="655">
        <v>4122521</v>
      </c>
      <c r="CS24" s="656"/>
      <c r="CT24" s="656"/>
      <c r="CU24" s="656"/>
      <c r="CV24" s="656"/>
      <c r="CW24" s="656"/>
      <c r="CX24" s="656"/>
      <c r="CY24" s="657"/>
      <c r="CZ24" s="660">
        <v>37.1</v>
      </c>
      <c r="DA24" s="661"/>
      <c r="DB24" s="661"/>
      <c r="DC24" s="678"/>
      <c r="DD24" s="707">
        <v>3174350</v>
      </c>
      <c r="DE24" s="656"/>
      <c r="DF24" s="656"/>
      <c r="DG24" s="656"/>
      <c r="DH24" s="656"/>
      <c r="DI24" s="656"/>
      <c r="DJ24" s="656"/>
      <c r="DK24" s="657"/>
      <c r="DL24" s="707">
        <v>3118114</v>
      </c>
      <c r="DM24" s="656"/>
      <c r="DN24" s="656"/>
      <c r="DO24" s="656"/>
      <c r="DP24" s="656"/>
      <c r="DQ24" s="656"/>
      <c r="DR24" s="656"/>
      <c r="DS24" s="656"/>
      <c r="DT24" s="656"/>
      <c r="DU24" s="656"/>
      <c r="DV24" s="657"/>
      <c r="DW24" s="660">
        <v>54</v>
      </c>
      <c r="DX24" s="661"/>
      <c r="DY24" s="661"/>
      <c r="DZ24" s="661"/>
      <c r="EA24" s="661"/>
      <c r="EB24" s="661"/>
      <c r="EC24" s="662"/>
    </row>
    <row r="25" spans="2:133" ht="11.25" customHeight="1">
      <c r="B25" s="669" t="s">
        <v>289</v>
      </c>
      <c r="C25" s="670"/>
      <c r="D25" s="670"/>
      <c r="E25" s="670"/>
      <c r="F25" s="670"/>
      <c r="G25" s="670"/>
      <c r="H25" s="670"/>
      <c r="I25" s="670"/>
      <c r="J25" s="670"/>
      <c r="K25" s="670"/>
      <c r="L25" s="670"/>
      <c r="M25" s="670"/>
      <c r="N25" s="670"/>
      <c r="O25" s="670"/>
      <c r="P25" s="670"/>
      <c r="Q25" s="671"/>
      <c r="R25" s="663">
        <v>379971</v>
      </c>
      <c r="S25" s="664"/>
      <c r="T25" s="664"/>
      <c r="U25" s="664"/>
      <c r="V25" s="664"/>
      <c r="W25" s="664"/>
      <c r="X25" s="664"/>
      <c r="Y25" s="665"/>
      <c r="Z25" s="666">
        <v>3.2</v>
      </c>
      <c r="AA25" s="666"/>
      <c r="AB25" s="666"/>
      <c r="AC25" s="666"/>
      <c r="AD25" s="667" t="s">
        <v>126</v>
      </c>
      <c r="AE25" s="667"/>
      <c r="AF25" s="667"/>
      <c r="AG25" s="667"/>
      <c r="AH25" s="667"/>
      <c r="AI25" s="667"/>
      <c r="AJ25" s="667"/>
      <c r="AK25" s="667"/>
      <c r="AL25" s="672" t="s">
        <v>126</v>
      </c>
      <c r="AM25" s="673"/>
      <c r="AN25" s="673"/>
      <c r="AO25" s="674"/>
      <c r="AP25" s="685" t="s">
        <v>290</v>
      </c>
      <c r="AQ25" s="686"/>
      <c r="AR25" s="686"/>
      <c r="AS25" s="686"/>
      <c r="AT25" s="686"/>
      <c r="AU25" s="686"/>
      <c r="AV25" s="686"/>
      <c r="AW25" s="686"/>
      <c r="AX25" s="686"/>
      <c r="AY25" s="686"/>
      <c r="AZ25" s="686"/>
      <c r="BA25" s="686"/>
      <c r="BB25" s="686"/>
      <c r="BC25" s="686"/>
      <c r="BD25" s="686"/>
      <c r="BE25" s="686"/>
      <c r="BF25" s="687"/>
      <c r="BG25" s="663" t="s">
        <v>126</v>
      </c>
      <c r="BH25" s="664"/>
      <c r="BI25" s="664"/>
      <c r="BJ25" s="664"/>
      <c r="BK25" s="664"/>
      <c r="BL25" s="664"/>
      <c r="BM25" s="664"/>
      <c r="BN25" s="665"/>
      <c r="BO25" s="666" t="s">
        <v>126</v>
      </c>
      <c r="BP25" s="666"/>
      <c r="BQ25" s="666"/>
      <c r="BR25" s="666"/>
      <c r="BS25" s="667" t="s">
        <v>126</v>
      </c>
      <c r="BT25" s="667"/>
      <c r="BU25" s="667"/>
      <c r="BV25" s="667"/>
      <c r="BW25" s="667"/>
      <c r="BX25" s="667"/>
      <c r="BY25" s="667"/>
      <c r="BZ25" s="667"/>
      <c r="CA25" s="667"/>
      <c r="CB25" s="668"/>
      <c r="CD25" s="680" t="s">
        <v>291</v>
      </c>
      <c r="CE25" s="681"/>
      <c r="CF25" s="681"/>
      <c r="CG25" s="681"/>
      <c r="CH25" s="681"/>
      <c r="CI25" s="681"/>
      <c r="CJ25" s="681"/>
      <c r="CK25" s="681"/>
      <c r="CL25" s="681"/>
      <c r="CM25" s="681"/>
      <c r="CN25" s="681"/>
      <c r="CO25" s="681"/>
      <c r="CP25" s="681"/>
      <c r="CQ25" s="682"/>
      <c r="CR25" s="663">
        <v>1675156</v>
      </c>
      <c r="CS25" s="700"/>
      <c r="CT25" s="700"/>
      <c r="CU25" s="700"/>
      <c r="CV25" s="700"/>
      <c r="CW25" s="700"/>
      <c r="CX25" s="700"/>
      <c r="CY25" s="701"/>
      <c r="CZ25" s="672">
        <v>15.1</v>
      </c>
      <c r="DA25" s="702"/>
      <c r="DB25" s="702"/>
      <c r="DC25" s="708"/>
      <c r="DD25" s="679">
        <v>1508349</v>
      </c>
      <c r="DE25" s="700"/>
      <c r="DF25" s="700"/>
      <c r="DG25" s="700"/>
      <c r="DH25" s="700"/>
      <c r="DI25" s="700"/>
      <c r="DJ25" s="700"/>
      <c r="DK25" s="701"/>
      <c r="DL25" s="679">
        <v>1466960</v>
      </c>
      <c r="DM25" s="700"/>
      <c r="DN25" s="700"/>
      <c r="DO25" s="700"/>
      <c r="DP25" s="700"/>
      <c r="DQ25" s="700"/>
      <c r="DR25" s="700"/>
      <c r="DS25" s="700"/>
      <c r="DT25" s="700"/>
      <c r="DU25" s="700"/>
      <c r="DV25" s="701"/>
      <c r="DW25" s="672">
        <v>25.4</v>
      </c>
      <c r="DX25" s="702"/>
      <c r="DY25" s="702"/>
      <c r="DZ25" s="702"/>
      <c r="EA25" s="702"/>
      <c r="EB25" s="702"/>
      <c r="EC25" s="703"/>
    </row>
    <row r="26" spans="2:133" ht="11.25" customHeight="1">
      <c r="B26" s="669" t="s">
        <v>292</v>
      </c>
      <c r="C26" s="670"/>
      <c r="D26" s="670"/>
      <c r="E26" s="670"/>
      <c r="F26" s="670"/>
      <c r="G26" s="670"/>
      <c r="H26" s="670"/>
      <c r="I26" s="670"/>
      <c r="J26" s="670"/>
      <c r="K26" s="670"/>
      <c r="L26" s="670"/>
      <c r="M26" s="670"/>
      <c r="N26" s="670"/>
      <c r="O26" s="670"/>
      <c r="P26" s="670"/>
      <c r="Q26" s="671"/>
      <c r="R26" s="663" t="s">
        <v>126</v>
      </c>
      <c r="S26" s="664"/>
      <c r="T26" s="664"/>
      <c r="U26" s="664"/>
      <c r="V26" s="664"/>
      <c r="W26" s="664"/>
      <c r="X26" s="664"/>
      <c r="Y26" s="665"/>
      <c r="Z26" s="666" t="s">
        <v>126</v>
      </c>
      <c r="AA26" s="666"/>
      <c r="AB26" s="666"/>
      <c r="AC26" s="666"/>
      <c r="AD26" s="667" t="s">
        <v>126</v>
      </c>
      <c r="AE26" s="667"/>
      <c r="AF26" s="667"/>
      <c r="AG26" s="667"/>
      <c r="AH26" s="667"/>
      <c r="AI26" s="667"/>
      <c r="AJ26" s="667"/>
      <c r="AK26" s="667"/>
      <c r="AL26" s="672" t="s">
        <v>126</v>
      </c>
      <c r="AM26" s="673"/>
      <c r="AN26" s="673"/>
      <c r="AO26" s="674"/>
      <c r="AP26" s="685" t="s">
        <v>293</v>
      </c>
      <c r="AQ26" s="709"/>
      <c r="AR26" s="709"/>
      <c r="AS26" s="709"/>
      <c r="AT26" s="709"/>
      <c r="AU26" s="709"/>
      <c r="AV26" s="709"/>
      <c r="AW26" s="709"/>
      <c r="AX26" s="709"/>
      <c r="AY26" s="709"/>
      <c r="AZ26" s="709"/>
      <c r="BA26" s="709"/>
      <c r="BB26" s="709"/>
      <c r="BC26" s="709"/>
      <c r="BD26" s="709"/>
      <c r="BE26" s="709"/>
      <c r="BF26" s="687"/>
      <c r="BG26" s="663" t="s">
        <v>126</v>
      </c>
      <c r="BH26" s="664"/>
      <c r="BI26" s="664"/>
      <c r="BJ26" s="664"/>
      <c r="BK26" s="664"/>
      <c r="BL26" s="664"/>
      <c r="BM26" s="664"/>
      <c r="BN26" s="665"/>
      <c r="BO26" s="666" t="s">
        <v>126</v>
      </c>
      <c r="BP26" s="666"/>
      <c r="BQ26" s="666"/>
      <c r="BR26" s="666"/>
      <c r="BS26" s="667" t="s">
        <v>126</v>
      </c>
      <c r="BT26" s="667"/>
      <c r="BU26" s="667"/>
      <c r="BV26" s="667"/>
      <c r="BW26" s="667"/>
      <c r="BX26" s="667"/>
      <c r="BY26" s="667"/>
      <c r="BZ26" s="667"/>
      <c r="CA26" s="667"/>
      <c r="CB26" s="668"/>
      <c r="CD26" s="680" t="s">
        <v>294</v>
      </c>
      <c r="CE26" s="681"/>
      <c r="CF26" s="681"/>
      <c r="CG26" s="681"/>
      <c r="CH26" s="681"/>
      <c r="CI26" s="681"/>
      <c r="CJ26" s="681"/>
      <c r="CK26" s="681"/>
      <c r="CL26" s="681"/>
      <c r="CM26" s="681"/>
      <c r="CN26" s="681"/>
      <c r="CO26" s="681"/>
      <c r="CP26" s="681"/>
      <c r="CQ26" s="682"/>
      <c r="CR26" s="663">
        <v>855820</v>
      </c>
      <c r="CS26" s="664"/>
      <c r="CT26" s="664"/>
      <c r="CU26" s="664"/>
      <c r="CV26" s="664"/>
      <c r="CW26" s="664"/>
      <c r="CX26" s="664"/>
      <c r="CY26" s="665"/>
      <c r="CZ26" s="672">
        <v>7.7</v>
      </c>
      <c r="DA26" s="702"/>
      <c r="DB26" s="702"/>
      <c r="DC26" s="708"/>
      <c r="DD26" s="679">
        <v>770266</v>
      </c>
      <c r="DE26" s="664"/>
      <c r="DF26" s="664"/>
      <c r="DG26" s="664"/>
      <c r="DH26" s="664"/>
      <c r="DI26" s="664"/>
      <c r="DJ26" s="664"/>
      <c r="DK26" s="665"/>
      <c r="DL26" s="679" t="s">
        <v>126</v>
      </c>
      <c r="DM26" s="664"/>
      <c r="DN26" s="664"/>
      <c r="DO26" s="664"/>
      <c r="DP26" s="664"/>
      <c r="DQ26" s="664"/>
      <c r="DR26" s="664"/>
      <c r="DS26" s="664"/>
      <c r="DT26" s="664"/>
      <c r="DU26" s="664"/>
      <c r="DV26" s="665"/>
      <c r="DW26" s="672" t="s">
        <v>126</v>
      </c>
      <c r="DX26" s="702"/>
      <c r="DY26" s="702"/>
      <c r="DZ26" s="702"/>
      <c r="EA26" s="702"/>
      <c r="EB26" s="702"/>
      <c r="EC26" s="703"/>
    </row>
    <row r="27" spans="2:133" ht="11.25" customHeight="1">
      <c r="B27" s="669" t="s">
        <v>295</v>
      </c>
      <c r="C27" s="670"/>
      <c r="D27" s="670"/>
      <c r="E27" s="670"/>
      <c r="F27" s="670"/>
      <c r="G27" s="670"/>
      <c r="H27" s="670"/>
      <c r="I27" s="670"/>
      <c r="J27" s="670"/>
      <c r="K27" s="670"/>
      <c r="L27" s="670"/>
      <c r="M27" s="670"/>
      <c r="N27" s="670"/>
      <c r="O27" s="670"/>
      <c r="P27" s="670"/>
      <c r="Q27" s="671"/>
      <c r="R27" s="663">
        <v>5971870</v>
      </c>
      <c r="S27" s="664"/>
      <c r="T27" s="664"/>
      <c r="U27" s="664"/>
      <c r="V27" s="664"/>
      <c r="W27" s="664"/>
      <c r="X27" s="664"/>
      <c r="Y27" s="665"/>
      <c r="Z27" s="666">
        <v>50.2</v>
      </c>
      <c r="AA27" s="666"/>
      <c r="AB27" s="666"/>
      <c r="AC27" s="666"/>
      <c r="AD27" s="667">
        <v>5591899</v>
      </c>
      <c r="AE27" s="667"/>
      <c r="AF27" s="667"/>
      <c r="AG27" s="667"/>
      <c r="AH27" s="667"/>
      <c r="AI27" s="667"/>
      <c r="AJ27" s="667"/>
      <c r="AK27" s="667"/>
      <c r="AL27" s="672">
        <v>99.900001525878906</v>
      </c>
      <c r="AM27" s="673"/>
      <c r="AN27" s="673"/>
      <c r="AO27" s="674"/>
      <c r="AP27" s="669" t="s">
        <v>296</v>
      </c>
      <c r="AQ27" s="670"/>
      <c r="AR27" s="670"/>
      <c r="AS27" s="670"/>
      <c r="AT27" s="670"/>
      <c r="AU27" s="670"/>
      <c r="AV27" s="670"/>
      <c r="AW27" s="670"/>
      <c r="AX27" s="670"/>
      <c r="AY27" s="670"/>
      <c r="AZ27" s="670"/>
      <c r="BA27" s="670"/>
      <c r="BB27" s="670"/>
      <c r="BC27" s="670"/>
      <c r="BD27" s="670"/>
      <c r="BE27" s="670"/>
      <c r="BF27" s="671"/>
      <c r="BG27" s="663">
        <v>782550</v>
      </c>
      <c r="BH27" s="664"/>
      <c r="BI27" s="664"/>
      <c r="BJ27" s="664"/>
      <c r="BK27" s="664"/>
      <c r="BL27" s="664"/>
      <c r="BM27" s="664"/>
      <c r="BN27" s="665"/>
      <c r="BO27" s="666">
        <v>100</v>
      </c>
      <c r="BP27" s="666"/>
      <c r="BQ27" s="666"/>
      <c r="BR27" s="666"/>
      <c r="BS27" s="667" t="s">
        <v>126</v>
      </c>
      <c r="BT27" s="667"/>
      <c r="BU27" s="667"/>
      <c r="BV27" s="667"/>
      <c r="BW27" s="667"/>
      <c r="BX27" s="667"/>
      <c r="BY27" s="667"/>
      <c r="BZ27" s="667"/>
      <c r="CA27" s="667"/>
      <c r="CB27" s="668"/>
      <c r="CD27" s="680" t="s">
        <v>297</v>
      </c>
      <c r="CE27" s="681"/>
      <c r="CF27" s="681"/>
      <c r="CG27" s="681"/>
      <c r="CH27" s="681"/>
      <c r="CI27" s="681"/>
      <c r="CJ27" s="681"/>
      <c r="CK27" s="681"/>
      <c r="CL27" s="681"/>
      <c r="CM27" s="681"/>
      <c r="CN27" s="681"/>
      <c r="CO27" s="681"/>
      <c r="CP27" s="681"/>
      <c r="CQ27" s="682"/>
      <c r="CR27" s="663">
        <v>991215</v>
      </c>
      <c r="CS27" s="700"/>
      <c r="CT27" s="700"/>
      <c r="CU27" s="700"/>
      <c r="CV27" s="700"/>
      <c r="CW27" s="700"/>
      <c r="CX27" s="700"/>
      <c r="CY27" s="701"/>
      <c r="CZ27" s="672">
        <v>8.9</v>
      </c>
      <c r="DA27" s="702"/>
      <c r="DB27" s="702"/>
      <c r="DC27" s="708"/>
      <c r="DD27" s="679">
        <v>255575</v>
      </c>
      <c r="DE27" s="700"/>
      <c r="DF27" s="700"/>
      <c r="DG27" s="700"/>
      <c r="DH27" s="700"/>
      <c r="DI27" s="700"/>
      <c r="DJ27" s="700"/>
      <c r="DK27" s="701"/>
      <c r="DL27" s="679">
        <v>240728</v>
      </c>
      <c r="DM27" s="700"/>
      <c r="DN27" s="700"/>
      <c r="DO27" s="700"/>
      <c r="DP27" s="700"/>
      <c r="DQ27" s="700"/>
      <c r="DR27" s="700"/>
      <c r="DS27" s="700"/>
      <c r="DT27" s="700"/>
      <c r="DU27" s="700"/>
      <c r="DV27" s="701"/>
      <c r="DW27" s="672">
        <v>4.2</v>
      </c>
      <c r="DX27" s="702"/>
      <c r="DY27" s="702"/>
      <c r="DZ27" s="702"/>
      <c r="EA27" s="702"/>
      <c r="EB27" s="702"/>
      <c r="EC27" s="703"/>
    </row>
    <row r="28" spans="2:133" ht="11.25" customHeight="1">
      <c r="B28" s="669" t="s">
        <v>298</v>
      </c>
      <c r="C28" s="670"/>
      <c r="D28" s="670"/>
      <c r="E28" s="670"/>
      <c r="F28" s="670"/>
      <c r="G28" s="670"/>
      <c r="H28" s="670"/>
      <c r="I28" s="670"/>
      <c r="J28" s="670"/>
      <c r="K28" s="670"/>
      <c r="L28" s="670"/>
      <c r="M28" s="670"/>
      <c r="N28" s="670"/>
      <c r="O28" s="670"/>
      <c r="P28" s="670"/>
      <c r="Q28" s="671"/>
      <c r="R28" s="663">
        <v>861</v>
      </c>
      <c r="S28" s="664"/>
      <c r="T28" s="664"/>
      <c r="U28" s="664"/>
      <c r="V28" s="664"/>
      <c r="W28" s="664"/>
      <c r="X28" s="664"/>
      <c r="Y28" s="665"/>
      <c r="Z28" s="666">
        <v>0</v>
      </c>
      <c r="AA28" s="666"/>
      <c r="AB28" s="666"/>
      <c r="AC28" s="666"/>
      <c r="AD28" s="667">
        <v>861</v>
      </c>
      <c r="AE28" s="667"/>
      <c r="AF28" s="667"/>
      <c r="AG28" s="667"/>
      <c r="AH28" s="667"/>
      <c r="AI28" s="667"/>
      <c r="AJ28" s="667"/>
      <c r="AK28" s="667"/>
      <c r="AL28" s="672">
        <v>0</v>
      </c>
      <c r="AM28" s="673"/>
      <c r="AN28" s="673"/>
      <c r="AO28" s="674"/>
      <c r="AP28" s="669"/>
      <c r="AQ28" s="670"/>
      <c r="AR28" s="670"/>
      <c r="AS28" s="670"/>
      <c r="AT28" s="670"/>
      <c r="AU28" s="670"/>
      <c r="AV28" s="670"/>
      <c r="AW28" s="670"/>
      <c r="AX28" s="670"/>
      <c r="AY28" s="670"/>
      <c r="AZ28" s="670"/>
      <c r="BA28" s="670"/>
      <c r="BB28" s="670"/>
      <c r="BC28" s="670"/>
      <c r="BD28" s="670"/>
      <c r="BE28" s="670"/>
      <c r="BF28" s="671"/>
      <c r="BG28" s="663"/>
      <c r="BH28" s="664"/>
      <c r="BI28" s="664"/>
      <c r="BJ28" s="664"/>
      <c r="BK28" s="664"/>
      <c r="BL28" s="664"/>
      <c r="BM28" s="664"/>
      <c r="BN28" s="665"/>
      <c r="BO28" s="666"/>
      <c r="BP28" s="666"/>
      <c r="BQ28" s="666"/>
      <c r="BR28" s="666"/>
      <c r="BS28" s="679"/>
      <c r="BT28" s="664"/>
      <c r="BU28" s="664"/>
      <c r="BV28" s="664"/>
      <c r="BW28" s="664"/>
      <c r="BX28" s="664"/>
      <c r="BY28" s="664"/>
      <c r="BZ28" s="664"/>
      <c r="CA28" s="664"/>
      <c r="CB28" s="683"/>
      <c r="CD28" s="680" t="s">
        <v>299</v>
      </c>
      <c r="CE28" s="681"/>
      <c r="CF28" s="681"/>
      <c r="CG28" s="681"/>
      <c r="CH28" s="681"/>
      <c r="CI28" s="681"/>
      <c r="CJ28" s="681"/>
      <c r="CK28" s="681"/>
      <c r="CL28" s="681"/>
      <c r="CM28" s="681"/>
      <c r="CN28" s="681"/>
      <c r="CO28" s="681"/>
      <c r="CP28" s="681"/>
      <c r="CQ28" s="682"/>
      <c r="CR28" s="663">
        <v>1456150</v>
      </c>
      <c r="CS28" s="664"/>
      <c r="CT28" s="664"/>
      <c r="CU28" s="664"/>
      <c r="CV28" s="664"/>
      <c r="CW28" s="664"/>
      <c r="CX28" s="664"/>
      <c r="CY28" s="665"/>
      <c r="CZ28" s="672">
        <v>13.1</v>
      </c>
      <c r="DA28" s="702"/>
      <c r="DB28" s="702"/>
      <c r="DC28" s="708"/>
      <c r="DD28" s="679">
        <v>1410426</v>
      </c>
      <c r="DE28" s="664"/>
      <c r="DF28" s="664"/>
      <c r="DG28" s="664"/>
      <c r="DH28" s="664"/>
      <c r="DI28" s="664"/>
      <c r="DJ28" s="664"/>
      <c r="DK28" s="665"/>
      <c r="DL28" s="679">
        <v>1410426</v>
      </c>
      <c r="DM28" s="664"/>
      <c r="DN28" s="664"/>
      <c r="DO28" s="664"/>
      <c r="DP28" s="664"/>
      <c r="DQ28" s="664"/>
      <c r="DR28" s="664"/>
      <c r="DS28" s="664"/>
      <c r="DT28" s="664"/>
      <c r="DU28" s="664"/>
      <c r="DV28" s="665"/>
      <c r="DW28" s="672">
        <v>24.4</v>
      </c>
      <c r="DX28" s="702"/>
      <c r="DY28" s="702"/>
      <c r="DZ28" s="702"/>
      <c r="EA28" s="702"/>
      <c r="EB28" s="702"/>
      <c r="EC28" s="703"/>
    </row>
    <row r="29" spans="2:133" ht="11.25" customHeight="1">
      <c r="B29" s="669" t="s">
        <v>300</v>
      </c>
      <c r="C29" s="670"/>
      <c r="D29" s="670"/>
      <c r="E29" s="670"/>
      <c r="F29" s="670"/>
      <c r="G29" s="670"/>
      <c r="H29" s="670"/>
      <c r="I29" s="670"/>
      <c r="J29" s="670"/>
      <c r="K29" s="670"/>
      <c r="L29" s="670"/>
      <c r="M29" s="670"/>
      <c r="N29" s="670"/>
      <c r="O29" s="670"/>
      <c r="P29" s="670"/>
      <c r="Q29" s="671"/>
      <c r="R29" s="663">
        <v>29834</v>
      </c>
      <c r="S29" s="664"/>
      <c r="T29" s="664"/>
      <c r="U29" s="664"/>
      <c r="V29" s="664"/>
      <c r="W29" s="664"/>
      <c r="X29" s="664"/>
      <c r="Y29" s="665"/>
      <c r="Z29" s="666">
        <v>0.3</v>
      </c>
      <c r="AA29" s="666"/>
      <c r="AB29" s="666"/>
      <c r="AC29" s="666"/>
      <c r="AD29" s="667" t="s">
        <v>126</v>
      </c>
      <c r="AE29" s="667"/>
      <c r="AF29" s="667"/>
      <c r="AG29" s="667"/>
      <c r="AH29" s="667"/>
      <c r="AI29" s="667"/>
      <c r="AJ29" s="667"/>
      <c r="AK29" s="667"/>
      <c r="AL29" s="672" t="s">
        <v>126</v>
      </c>
      <c r="AM29" s="673"/>
      <c r="AN29" s="673"/>
      <c r="AO29" s="674"/>
      <c r="AP29" s="710"/>
      <c r="AQ29" s="711"/>
      <c r="AR29" s="711"/>
      <c r="AS29" s="711"/>
      <c r="AT29" s="711"/>
      <c r="AU29" s="711"/>
      <c r="AV29" s="711"/>
      <c r="AW29" s="711"/>
      <c r="AX29" s="711"/>
      <c r="AY29" s="711"/>
      <c r="AZ29" s="711"/>
      <c r="BA29" s="711"/>
      <c r="BB29" s="711"/>
      <c r="BC29" s="711"/>
      <c r="BD29" s="711"/>
      <c r="BE29" s="711"/>
      <c r="BF29" s="712"/>
      <c r="BG29" s="663"/>
      <c r="BH29" s="664"/>
      <c r="BI29" s="664"/>
      <c r="BJ29" s="664"/>
      <c r="BK29" s="664"/>
      <c r="BL29" s="664"/>
      <c r="BM29" s="664"/>
      <c r="BN29" s="665"/>
      <c r="BO29" s="666"/>
      <c r="BP29" s="666"/>
      <c r="BQ29" s="666"/>
      <c r="BR29" s="666"/>
      <c r="BS29" s="667"/>
      <c r="BT29" s="667"/>
      <c r="BU29" s="667"/>
      <c r="BV29" s="667"/>
      <c r="BW29" s="667"/>
      <c r="BX29" s="667"/>
      <c r="BY29" s="667"/>
      <c r="BZ29" s="667"/>
      <c r="CA29" s="667"/>
      <c r="CB29" s="668"/>
      <c r="CD29" s="715" t="s">
        <v>301</v>
      </c>
      <c r="CE29" s="716"/>
      <c r="CF29" s="680" t="s">
        <v>69</v>
      </c>
      <c r="CG29" s="681"/>
      <c r="CH29" s="681"/>
      <c r="CI29" s="681"/>
      <c r="CJ29" s="681"/>
      <c r="CK29" s="681"/>
      <c r="CL29" s="681"/>
      <c r="CM29" s="681"/>
      <c r="CN29" s="681"/>
      <c r="CO29" s="681"/>
      <c r="CP29" s="681"/>
      <c r="CQ29" s="682"/>
      <c r="CR29" s="663">
        <v>1455807</v>
      </c>
      <c r="CS29" s="700"/>
      <c r="CT29" s="700"/>
      <c r="CU29" s="700"/>
      <c r="CV29" s="700"/>
      <c r="CW29" s="700"/>
      <c r="CX29" s="700"/>
      <c r="CY29" s="701"/>
      <c r="CZ29" s="672">
        <v>13.1</v>
      </c>
      <c r="DA29" s="702"/>
      <c r="DB29" s="702"/>
      <c r="DC29" s="708"/>
      <c r="DD29" s="679">
        <v>1410083</v>
      </c>
      <c r="DE29" s="700"/>
      <c r="DF29" s="700"/>
      <c r="DG29" s="700"/>
      <c r="DH29" s="700"/>
      <c r="DI29" s="700"/>
      <c r="DJ29" s="700"/>
      <c r="DK29" s="701"/>
      <c r="DL29" s="679">
        <v>1410083</v>
      </c>
      <c r="DM29" s="700"/>
      <c r="DN29" s="700"/>
      <c r="DO29" s="700"/>
      <c r="DP29" s="700"/>
      <c r="DQ29" s="700"/>
      <c r="DR29" s="700"/>
      <c r="DS29" s="700"/>
      <c r="DT29" s="700"/>
      <c r="DU29" s="700"/>
      <c r="DV29" s="701"/>
      <c r="DW29" s="672">
        <v>24.4</v>
      </c>
      <c r="DX29" s="702"/>
      <c r="DY29" s="702"/>
      <c r="DZ29" s="702"/>
      <c r="EA29" s="702"/>
      <c r="EB29" s="702"/>
      <c r="EC29" s="703"/>
    </row>
    <row r="30" spans="2:133" ht="11.25" customHeight="1">
      <c r="B30" s="669" t="s">
        <v>302</v>
      </c>
      <c r="C30" s="670"/>
      <c r="D30" s="670"/>
      <c r="E30" s="670"/>
      <c r="F30" s="670"/>
      <c r="G30" s="670"/>
      <c r="H30" s="670"/>
      <c r="I30" s="670"/>
      <c r="J30" s="670"/>
      <c r="K30" s="670"/>
      <c r="L30" s="670"/>
      <c r="M30" s="670"/>
      <c r="N30" s="670"/>
      <c r="O30" s="670"/>
      <c r="P30" s="670"/>
      <c r="Q30" s="671"/>
      <c r="R30" s="663">
        <v>178821</v>
      </c>
      <c r="S30" s="664"/>
      <c r="T30" s="664"/>
      <c r="U30" s="664"/>
      <c r="V30" s="664"/>
      <c r="W30" s="664"/>
      <c r="X30" s="664"/>
      <c r="Y30" s="665"/>
      <c r="Z30" s="666">
        <v>1.5</v>
      </c>
      <c r="AA30" s="666"/>
      <c r="AB30" s="666"/>
      <c r="AC30" s="666"/>
      <c r="AD30" s="667">
        <v>5962</v>
      </c>
      <c r="AE30" s="667"/>
      <c r="AF30" s="667"/>
      <c r="AG30" s="667"/>
      <c r="AH30" s="667"/>
      <c r="AI30" s="667"/>
      <c r="AJ30" s="667"/>
      <c r="AK30" s="667"/>
      <c r="AL30" s="672">
        <v>0.1</v>
      </c>
      <c r="AM30" s="673"/>
      <c r="AN30" s="673"/>
      <c r="AO30" s="674"/>
      <c r="AP30" s="645" t="s">
        <v>220</v>
      </c>
      <c r="AQ30" s="646"/>
      <c r="AR30" s="646"/>
      <c r="AS30" s="646"/>
      <c r="AT30" s="646"/>
      <c r="AU30" s="646"/>
      <c r="AV30" s="646"/>
      <c r="AW30" s="646"/>
      <c r="AX30" s="646"/>
      <c r="AY30" s="646"/>
      <c r="AZ30" s="646"/>
      <c r="BA30" s="646"/>
      <c r="BB30" s="646"/>
      <c r="BC30" s="646"/>
      <c r="BD30" s="646"/>
      <c r="BE30" s="646"/>
      <c r="BF30" s="647"/>
      <c r="BG30" s="645" t="s">
        <v>303</v>
      </c>
      <c r="BH30" s="713"/>
      <c r="BI30" s="713"/>
      <c r="BJ30" s="713"/>
      <c r="BK30" s="713"/>
      <c r="BL30" s="713"/>
      <c r="BM30" s="713"/>
      <c r="BN30" s="713"/>
      <c r="BO30" s="713"/>
      <c r="BP30" s="713"/>
      <c r="BQ30" s="714"/>
      <c r="BR30" s="645" t="s">
        <v>304</v>
      </c>
      <c r="BS30" s="713"/>
      <c r="BT30" s="713"/>
      <c r="BU30" s="713"/>
      <c r="BV30" s="713"/>
      <c r="BW30" s="713"/>
      <c r="BX30" s="713"/>
      <c r="BY30" s="713"/>
      <c r="BZ30" s="713"/>
      <c r="CA30" s="713"/>
      <c r="CB30" s="714"/>
      <c r="CD30" s="717"/>
      <c r="CE30" s="718"/>
      <c r="CF30" s="680" t="s">
        <v>305</v>
      </c>
      <c r="CG30" s="681"/>
      <c r="CH30" s="681"/>
      <c r="CI30" s="681"/>
      <c r="CJ30" s="681"/>
      <c r="CK30" s="681"/>
      <c r="CL30" s="681"/>
      <c r="CM30" s="681"/>
      <c r="CN30" s="681"/>
      <c r="CO30" s="681"/>
      <c r="CP30" s="681"/>
      <c r="CQ30" s="682"/>
      <c r="CR30" s="663">
        <v>1439438</v>
      </c>
      <c r="CS30" s="664"/>
      <c r="CT30" s="664"/>
      <c r="CU30" s="664"/>
      <c r="CV30" s="664"/>
      <c r="CW30" s="664"/>
      <c r="CX30" s="664"/>
      <c r="CY30" s="665"/>
      <c r="CZ30" s="672">
        <v>13</v>
      </c>
      <c r="DA30" s="702"/>
      <c r="DB30" s="702"/>
      <c r="DC30" s="708"/>
      <c r="DD30" s="679">
        <v>1393934</v>
      </c>
      <c r="DE30" s="664"/>
      <c r="DF30" s="664"/>
      <c r="DG30" s="664"/>
      <c r="DH30" s="664"/>
      <c r="DI30" s="664"/>
      <c r="DJ30" s="664"/>
      <c r="DK30" s="665"/>
      <c r="DL30" s="679">
        <v>1393934</v>
      </c>
      <c r="DM30" s="664"/>
      <c r="DN30" s="664"/>
      <c r="DO30" s="664"/>
      <c r="DP30" s="664"/>
      <c r="DQ30" s="664"/>
      <c r="DR30" s="664"/>
      <c r="DS30" s="664"/>
      <c r="DT30" s="664"/>
      <c r="DU30" s="664"/>
      <c r="DV30" s="665"/>
      <c r="DW30" s="672">
        <v>24.2</v>
      </c>
      <c r="DX30" s="702"/>
      <c r="DY30" s="702"/>
      <c r="DZ30" s="702"/>
      <c r="EA30" s="702"/>
      <c r="EB30" s="702"/>
      <c r="EC30" s="703"/>
    </row>
    <row r="31" spans="2:133" ht="11.25" customHeight="1">
      <c r="B31" s="669" t="s">
        <v>306</v>
      </c>
      <c r="C31" s="670"/>
      <c r="D31" s="670"/>
      <c r="E31" s="670"/>
      <c r="F31" s="670"/>
      <c r="G31" s="670"/>
      <c r="H31" s="670"/>
      <c r="I31" s="670"/>
      <c r="J31" s="670"/>
      <c r="K31" s="670"/>
      <c r="L31" s="670"/>
      <c r="M31" s="670"/>
      <c r="N31" s="670"/>
      <c r="O31" s="670"/>
      <c r="P31" s="670"/>
      <c r="Q31" s="671"/>
      <c r="R31" s="663">
        <v>9246</v>
      </c>
      <c r="S31" s="664"/>
      <c r="T31" s="664"/>
      <c r="U31" s="664"/>
      <c r="V31" s="664"/>
      <c r="W31" s="664"/>
      <c r="X31" s="664"/>
      <c r="Y31" s="665"/>
      <c r="Z31" s="666">
        <v>0.1</v>
      </c>
      <c r="AA31" s="666"/>
      <c r="AB31" s="666"/>
      <c r="AC31" s="666"/>
      <c r="AD31" s="667" t="s">
        <v>126</v>
      </c>
      <c r="AE31" s="667"/>
      <c r="AF31" s="667"/>
      <c r="AG31" s="667"/>
      <c r="AH31" s="667"/>
      <c r="AI31" s="667"/>
      <c r="AJ31" s="667"/>
      <c r="AK31" s="667"/>
      <c r="AL31" s="672" t="s">
        <v>126</v>
      </c>
      <c r="AM31" s="673"/>
      <c r="AN31" s="673"/>
      <c r="AO31" s="674"/>
      <c r="AP31" s="721" t="s">
        <v>307</v>
      </c>
      <c r="AQ31" s="722"/>
      <c r="AR31" s="722"/>
      <c r="AS31" s="722"/>
      <c r="AT31" s="727" t="s">
        <v>308</v>
      </c>
      <c r="AU31" s="366"/>
      <c r="AV31" s="366"/>
      <c r="AW31" s="366"/>
      <c r="AX31" s="652" t="s">
        <v>186</v>
      </c>
      <c r="AY31" s="653"/>
      <c r="AZ31" s="653"/>
      <c r="BA31" s="653"/>
      <c r="BB31" s="653"/>
      <c r="BC31" s="653"/>
      <c r="BD31" s="653"/>
      <c r="BE31" s="653"/>
      <c r="BF31" s="654"/>
      <c r="BG31" s="736">
        <v>98.8</v>
      </c>
      <c r="BH31" s="737"/>
      <c r="BI31" s="737"/>
      <c r="BJ31" s="737"/>
      <c r="BK31" s="737"/>
      <c r="BL31" s="737"/>
      <c r="BM31" s="661">
        <v>94.6</v>
      </c>
      <c r="BN31" s="737"/>
      <c r="BO31" s="737"/>
      <c r="BP31" s="737"/>
      <c r="BQ31" s="738"/>
      <c r="BR31" s="736">
        <v>98.7</v>
      </c>
      <c r="BS31" s="737"/>
      <c r="BT31" s="737"/>
      <c r="BU31" s="737"/>
      <c r="BV31" s="737"/>
      <c r="BW31" s="737"/>
      <c r="BX31" s="661">
        <v>93.4</v>
      </c>
      <c r="BY31" s="737"/>
      <c r="BZ31" s="737"/>
      <c r="CA31" s="737"/>
      <c r="CB31" s="738"/>
      <c r="CD31" s="717"/>
      <c r="CE31" s="718"/>
      <c r="CF31" s="680" t="s">
        <v>309</v>
      </c>
      <c r="CG31" s="681"/>
      <c r="CH31" s="681"/>
      <c r="CI31" s="681"/>
      <c r="CJ31" s="681"/>
      <c r="CK31" s="681"/>
      <c r="CL31" s="681"/>
      <c r="CM31" s="681"/>
      <c r="CN31" s="681"/>
      <c r="CO31" s="681"/>
      <c r="CP31" s="681"/>
      <c r="CQ31" s="682"/>
      <c r="CR31" s="663">
        <v>16369</v>
      </c>
      <c r="CS31" s="700"/>
      <c r="CT31" s="700"/>
      <c r="CU31" s="700"/>
      <c r="CV31" s="700"/>
      <c r="CW31" s="700"/>
      <c r="CX31" s="700"/>
      <c r="CY31" s="701"/>
      <c r="CZ31" s="672">
        <v>0.1</v>
      </c>
      <c r="DA31" s="702"/>
      <c r="DB31" s="702"/>
      <c r="DC31" s="708"/>
      <c r="DD31" s="679">
        <v>16149</v>
      </c>
      <c r="DE31" s="700"/>
      <c r="DF31" s="700"/>
      <c r="DG31" s="700"/>
      <c r="DH31" s="700"/>
      <c r="DI31" s="700"/>
      <c r="DJ31" s="700"/>
      <c r="DK31" s="701"/>
      <c r="DL31" s="679">
        <v>16149</v>
      </c>
      <c r="DM31" s="700"/>
      <c r="DN31" s="700"/>
      <c r="DO31" s="700"/>
      <c r="DP31" s="700"/>
      <c r="DQ31" s="700"/>
      <c r="DR31" s="700"/>
      <c r="DS31" s="700"/>
      <c r="DT31" s="700"/>
      <c r="DU31" s="700"/>
      <c r="DV31" s="701"/>
      <c r="DW31" s="672">
        <v>0.3</v>
      </c>
      <c r="DX31" s="702"/>
      <c r="DY31" s="702"/>
      <c r="DZ31" s="702"/>
      <c r="EA31" s="702"/>
      <c r="EB31" s="702"/>
      <c r="EC31" s="703"/>
    </row>
    <row r="32" spans="2:133" ht="11.25" customHeight="1">
      <c r="B32" s="669" t="s">
        <v>310</v>
      </c>
      <c r="C32" s="670"/>
      <c r="D32" s="670"/>
      <c r="E32" s="670"/>
      <c r="F32" s="670"/>
      <c r="G32" s="670"/>
      <c r="H32" s="670"/>
      <c r="I32" s="670"/>
      <c r="J32" s="670"/>
      <c r="K32" s="670"/>
      <c r="L32" s="670"/>
      <c r="M32" s="670"/>
      <c r="N32" s="670"/>
      <c r="O32" s="670"/>
      <c r="P32" s="670"/>
      <c r="Q32" s="671"/>
      <c r="R32" s="663">
        <v>1974112</v>
      </c>
      <c r="S32" s="664"/>
      <c r="T32" s="664"/>
      <c r="U32" s="664"/>
      <c r="V32" s="664"/>
      <c r="W32" s="664"/>
      <c r="X32" s="664"/>
      <c r="Y32" s="665"/>
      <c r="Z32" s="666">
        <v>16.600000000000001</v>
      </c>
      <c r="AA32" s="666"/>
      <c r="AB32" s="666"/>
      <c r="AC32" s="666"/>
      <c r="AD32" s="667" t="s">
        <v>126</v>
      </c>
      <c r="AE32" s="667"/>
      <c r="AF32" s="667"/>
      <c r="AG32" s="667"/>
      <c r="AH32" s="667"/>
      <c r="AI32" s="667"/>
      <c r="AJ32" s="667"/>
      <c r="AK32" s="667"/>
      <c r="AL32" s="672" t="s">
        <v>126</v>
      </c>
      <c r="AM32" s="673"/>
      <c r="AN32" s="673"/>
      <c r="AO32" s="674"/>
      <c r="AP32" s="723"/>
      <c r="AQ32" s="724"/>
      <c r="AR32" s="724"/>
      <c r="AS32" s="724"/>
      <c r="AT32" s="728"/>
      <c r="AU32" s="362" t="s">
        <v>311</v>
      </c>
      <c r="AV32" s="362"/>
      <c r="AW32" s="362"/>
      <c r="AX32" s="669" t="s">
        <v>312</v>
      </c>
      <c r="AY32" s="670"/>
      <c r="AZ32" s="670"/>
      <c r="BA32" s="670"/>
      <c r="BB32" s="670"/>
      <c r="BC32" s="670"/>
      <c r="BD32" s="670"/>
      <c r="BE32" s="670"/>
      <c r="BF32" s="671"/>
      <c r="BG32" s="730">
        <v>99.4</v>
      </c>
      <c r="BH32" s="700"/>
      <c r="BI32" s="700"/>
      <c r="BJ32" s="700"/>
      <c r="BK32" s="700"/>
      <c r="BL32" s="700"/>
      <c r="BM32" s="673">
        <v>97.7</v>
      </c>
      <c r="BN32" s="731"/>
      <c r="BO32" s="731"/>
      <c r="BP32" s="731"/>
      <c r="BQ32" s="732"/>
      <c r="BR32" s="730">
        <v>99.2</v>
      </c>
      <c r="BS32" s="700"/>
      <c r="BT32" s="700"/>
      <c r="BU32" s="700"/>
      <c r="BV32" s="700"/>
      <c r="BW32" s="700"/>
      <c r="BX32" s="673">
        <v>97.3</v>
      </c>
      <c r="BY32" s="731"/>
      <c r="BZ32" s="731"/>
      <c r="CA32" s="731"/>
      <c r="CB32" s="732"/>
      <c r="CD32" s="719"/>
      <c r="CE32" s="720"/>
      <c r="CF32" s="680" t="s">
        <v>313</v>
      </c>
      <c r="CG32" s="681"/>
      <c r="CH32" s="681"/>
      <c r="CI32" s="681"/>
      <c r="CJ32" s="681"/>
      <c r="CK32" s="681"/>
      <c r="CL32" s="681"/>
      <c r="CM32" s="681"/>
      <c r="CN32" s="681"/>
      <c r="CO32" s="681"/>
      <c r="CP32" s="681"/>
      <c r="CQ32" s="682"/>
      <c r="CR32" s="663">
        <v>343</v>
      </c>
      <c r="CS32" s="664"/>
      <c r="CT32" s="664"/>
      <c r="CU32" s="664"/>
      <c r="CV32" s="664"/>
      <c r="CW32" s="664"/>
      <c r="CX32" s="664"/>
      <c r="CY32" s="665"/>
      <c r="CZ32" s="672">
        <v>0</v>
      </c>
      <c r="DA32" s="702"/>
      <c r="DB32" s="702"/>
      <c r="DC32" s="708"/>
      <c r="DD32" s="679">
        <v>343</v>
      </c>
      <c r="DE32" s="664"/>
      <c r="DF32" s="664"/>
      <c r="DG32" s="664"/>
      <c r="DH32" s="664"/>
      <c r="DI32" s="664"/>
      <c r="DJ32" s="664"/>
      <c r="DK32" s="665"/>
      <c r="DL32" s="679">
        <v>343</v>
      </c>
      <c r="DM32" s="664"/>
      <c r="DN32" s="664"/>
      <c r="DO32" s="664"/>
      <c r="DP32" s="664"/>
      <c r="DQ32" s="664"/>
      <c r="DR32" s="664"/>
      <c r="DS32" s="664"/>
      <c r="DT32" s="664"/>
      <c r="DU32" s="664"/>
      <c r="DV32" s="665"/>
      <c r="DW32" s="672">
        <v>0</v>
      </c>
      <c r="DX32" s="702"/>
      <c r="DY32" s="702"/>
      <c r="DZ32" s="702"/>
      <c r="EA32" s="702"/>
      <c r="EB32" s="702"/>
      <c r="EC32" s="703"/>
    </row>
    <row r="33" spans="2:133" ht="11.25" customHeight="1">
      <c r="B33" s="697" t="s">
        <v>314</v>
      </c>
      <c r="C33" s="698"/>
      <c r="D33" s="698"/>
      <c r="E33" s="698"/>
      <c r="F33" s="698"/>
      <c r="G33" s="698"/>
      <c r="H33" s="698"/>
      <c r="I33" s="698"/>
      <c r="J33" s="698"/>
      <c r="K33" s="698"/>
      <c r="L33" s="698"/>
      <c r="M33" s="698"/>
      <c r="N33" s="698"/>
      <c r="O33" s="698"/>
      <c r="P33" s="698"/>
      <c r="Q33" s="699"/>
      <c r="R33" s="663" t="s">
        <v>126</v>
      </c>
      <c r="S33" s="664"/>
      <c r="T33" s="664"/>
      <c r="U33" s="664"/>
      <c r="V33" s="664"/>
      <c r="W33" s="664"/>
      <c r="X33" s="664"/>
      <c r="Y33" s="665"/>
      <c r="Z33" s="666" t="s">
        <v>126</v>
      </c>
      <c r="AA33" s="666"/>
      <c r="AB33" s="666"/>
      <c r="AC33" s="666"/>
      <c r="AD33" s="667" t="s">
        <v>126</v>
      </c>
      <c r="AE33" s="667"/>
      <c r="AF33" s="667"/>
      <c r="AG33" s="667"/>
      <c r="AH33" s="667"/>
      <c r="AI33" s="667"/>
      <c r="AJ33" s="667"/>
      <c r="AK33" s="667"/>
      <c r="AL33" s="672" t="s">
        <v>126</v>
      </c>
      <c r="AM33" s="673"/>
      <c r="AN33" s="673"/>
      <c r="AO33" s="674"/>
      <c r="AP33" s="725"/>
      <c r="AQ33" s="726"/>
      <c r="AR33" s="726"/>
      <c r="AS33" s="726"/>
      <c r="AT33" s="729"/>
      <c r="AU33" s="360"/>
      <c r="AV33" s="360"/>
      <c r="AW33" s="360"/>
      <c r="AX33" s="710" t="s">
        <v>315</v>
      </c>
      <c r="AY33" s="711"/>
      <c r="AZ33" s="711"/>
      <c r="BA33" s="711"/>
      <c r="BB33" s="711"/>
      <c r="BC33" s="711"/>
      <c r="BD33" s="711"/>
      <c r="BE33" s="711"/>
      <c r="BF33" s="712"/>
      <c r="BG33" s="739">
        <v>97.8</v>
      </c>
      <c r="BH33" s="734"/>
      <c r="BI33" s="734"/>
      <c r="BJ33" s="734"/>
      <c r="BK33" s="734"/>
      <c r="BL33" s="734"/>
      <c r="BM33" s="733">
        <v>90</v>
      </c>
      <c r="BN33" s="734"/>
      <c r="BO33" s="734"/>
      <c r="BP33" s="734"/>
      <c r="BQ33" s="735"/>
      <c r="BR33" s="739">
        <v>97.7</v>
      </c>
      <c r="BS33" s="734"/>
      <c r="BT33" s="734"/>
      <c r="BU33" s="734"/>
      <c r="BV33" s="734"/>
      <c r="BW33" s="734"/>
      <c r="BX33" s="733">
        <v>88</v>
      </c>
      <c r="BY33" s="734"/>
      <c r="BZ33" s="734"/>
      <c r="CA33" s="734"/>
      <c r="CB33" s="735"/>
      <c r="CD33" s="680" t="s">
        <v>316</v>
      </c>
      <c r="CE33" s="681"/>
      <c r="CF33" s="681"/>
      <c r="CG33" s="681"/>
      <c r="CH33" s="681"/>
      <c r="CI33" s="681"/>
      <c r="CJ33" s="681"/>
      <c r="CK33" s="681"/>
      <c r="CL33" s="681"/>
      <c r="CM33" s="681"/>
      <c r="CN33" s="681"/>
      <c r="CO33" s="681"/>
      <c r="CP33" s="681"/>
      <c r="CQ33" s="682"/>
      <c r="CR33" s="663">
        <v>3854297</v>
      </c>
      <c r="CS33" s="700"/>
      <c r="CT33" s="700"/>
      <c r="CU33" s="700"/>
      <c r="CV33" s="700"/>
      <c r="CW33" s="700"/>
      <c r="CX33" s="700"/>
      <c r="CY33" s="701"/>
      <c r="CZ33" s="672">
        <v>34.700000000000003</v>
      </c>
      <c r="DA33" s="702"/>
      <c r="DB33" s="702"/>
      <c r="DC33" s="708"/>
      <c r="DD33" s="679">
        <v>2912572</v>
      </c>
      <c r="DE33" s="700"/>
      <c r="DF33" s="700"/>
      <c r="DG33" s="700"/>
      <c r="DH33" s="700"/>
      <c r="DI33" s="700"/>
      <c r="DJ33" s="700"/>
      <c r="DK33" s="701"/>
      <c r="DL33" s="679">
        <v>1861349</v>
      </c>
      <c r="DM33" s="700"/>
      <c r="DN33" s="700"/>
      <c r="DO33" s="700"/>
      <c r="DP33" s="700"/>
      <c r="DQ33" s="700"/>
      <c r="DR33" s="700"/>
      <c r="DS33" s="700"/>
      <c r="DT33" s="700"/>
      <c r="DU33" s="700"/>
      <c r="DV33" s="701"/>
      <c r="DW33" s="672">
        <v>32.299999999999997</v>
      </c>
      <c r="DX33" s="702"/>
      <c r="DY33" s="702"/>
      <c r="DZ33" s="702"/>
      <c r="EA33" s="702"/>
      <c r="EB33" s="702"/>
      <c r="EC33" s="703"/>
    </row>
    <row r="34" spans="2:133" ht="11.25" customHeight="1">
      <c r="B34" s="669" t="s">
        <v>317</v>
      </c>
      <c r="C34" s="670"/>
      <c r="D34" s="670"/>
      <c r="E34" s="670"/>
      <c r="F34" s="670"/>
      <c r="G34" s="670"/>
      <c r="H34" s="670"/>
      <c r="I34" s="670"/>
      <c r="J34" s="670"/>
      <c r="K34" s="670"/>
      <c r="L34" s="670"/>
      <c r="M34" s="670"/>
      <c r="N34" s="670"/>
      <c r="O34" s="670"/>
      <c r="P34" s="670"/>
      <c r="Q34" s="671"/>
      <c r="R34" s="663">
        <v>754338</v>
      </c>
      <c r="S34" s="664"/>
      <c r="T34" s="664"/>
      <c r="U34" s="664"/>
      <c r="V34" s="664"/>
      <c r="W34" s="664"/>
      <c r="X34" s="664"/>
      <c r="Y34" s="665"/>
      <c r="Z34" s="666">
        <v>6.3</v>
      </c>
      <c r="AA34" s="666"/>
      <c r="AB34" s="666"/>
      <c r="AC34" s="666"/>
      <c r="AD34" s="667" t="s">
        <v>126</v>
      </c>
      <c r="AE34" s="667"/>
      <c r="AF34" s="667"/>
      <c r="AG34" s="667"/>
      <c r="AH34" s="667"/>
      <c r="AI34" s="667"/>
      <c r="AJ34" s="667"/>
      <c r="AK34" s="667"/>
      <c r="AL34" s="672" t="s">
        <v>126</v>
      </c>
      <c r="AM34" s="673"/>
      <c r="AN34" s="673"/>
      <c r="AO34" s="674"/>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318</v>
      </c>
      <c r="CE34" s="681"/>
      <c r="CF34" s="681"/>
      <c r="CG34" s="681"/>
      <c r="CH34" s="681"/>
      <c r="CI34" s="681"/>
      <c r="CJ34" s="681"/>
      <c r="CK34" s="681"/>
      <c r="CL34" s="681"/>
      <c r="CM34" s="681"/>
      <c r="CN34" s="681"/>
      <c r="CO34" s="681"/>
      <c r="CP34" s="681"/>
      <c r="CQ34" s="682"/>
      <c r="CR34" s="663">
        <v>1019913</v>
      </c>
      <c r="CS34" s="664"/>
      <c r="CT34" s="664"/>
      <c r="CU34" s="664"/>
      <c r="CV34" s="664"/>
      <c r="CW34" s="664"/>
      <c r="CX34" s="664"/>
      <c r="CY34" s="665"/>
      <c r="CZ34" s="672">
        <v>9.1999999999999993</v>
      </c>
      <c r="DA34" s="702"/>
      <c r="DB34" s="702"/>
      <c r="DC34" s="708"/>
      <c r="DD34" s="679">
        <v>690000</v>
      </c>
      <c r="DE34" s="664"/>
      <c r="DF34" s="664"/>
      <c r="DG34" s="664"/>
      <c r="DH34" s="664"/>
      <c r="DI34" s="664"/>
      <c r="DJ34" s="664"/>
      <c r="DK34" s="665"/>
      <c r="DL34" s="679">
        <v>623927</v>
      </c>
      <c r="DM34" s="664"/>
      <c r="DN34" s="664"/>
      <c r="DO34" s="664"/>
      <c r="DP34" s="664"/>
      <c r="DQ34" s="664"/>
      <c r="DR34" s="664"/>
      <c r="DS34" s="664"/>
      <c r="DT34" s="664"/>
      <c r="DU34" s="664"/>
      <c r="DV34" s="665"/>
      <c r="DW34" s="672">
        <v>10.8</v>
      </c>
      <c r="DX34" s="702"/>
      <c r="DY34" s="702"/>
      <c r="DZ34" s="702"/>
      <c r="EA34" s="702"/>
      <c r="EB34" s="702"/>
      <c r="EC34" s="703"/>
    </row>
    <row r="35" spans="2:133" ht="11.25" customHeight="1">
      <c r="B35" s="669" t="s">
        <v>319</v>
      </c>
      <c r="C35" s="670"/>
      <c r="D35" s="670"/>
      <c r="E35" s="670"/>
      <c r="F35" s="670"/>
      <c r="G35" s="670"/>
      <c r="H35" s="670"/>
      <c r="I35" s="670"/>
      <c r="J35" s="670"/>
      <c r="K35" s="670"/>
      <c r="L35" s="670"/>
      <c r="M35" s="670"/>
      <c r="N35" s="670"/>
      <c r="O35" s="670"/>
      <c r="P35" s="670"/>
      <c r="Q35" s="671"/>
      <c r="R35" s="663">
        <v>36201</v>
      </c>
      <c r="S35" s="664"/>
      <c r="T35" s="664"/>
      <c r="U35" s="664"/>
      <c r="V35" s="664"/>
      <c r="W35" s="664"/>
      <c r="X35" s="664"/>
      <c r="Y35" s="665"/>
      <c r="Z35" s="666">
        <v>0.3</v>
      </c>
      <c r="AA35" s="666"/>
      <c r="AB35" s="666"/>
      <c r="AC35" s="666"/>
      <c r="AD35" s="667" t="s">
        <v>126</v>
      </c>
      <c r="AE35" s="667"/>
      <c r="AF35" s="667"/>
      <c r="AG35" s="667"/>
      <c r="AH35" s="667"/>
      <c r="AI35" s="667"/>
      <c r="AJ35" s="667"/>
      <c r="AK35" s="667"/>
      <c r="AL35" s="672" t="s">
        <v>126</v>
      </c>
      <c r="AM35" s="673"/>
      <c r="AN35" s="673"/>
      <c r="AO35" s="674"/>
      <c r="AP35" s="218"/>
      <c r="AQ35" s="645" t="s">
        <v>320</v>
      </c>
      <c r="AR35" s="646"/>
      <c r="AS35" s="646"/>
      <c r="AT35" s="646"/>
      <c r="AU35" s="646"/>
      <c r="AV35" s="646"/>
      <c r="AW35" s="646"/>
      <c r="AX35" s="646"/>
      <c r="AY35" s="646"/>
      <c r="AZ35" s="646"/>
      <c r="BA35" s="646"/>
      <c r="BB35" s="646"/>
      <c r="BC35" s="646"/>
      <c r="BD35" s="646"/>
      <c r="BE35" s="646"/>
      <c r="BF35" s="647"/>
      <c r="BG35" s="645" t="s">
        <v>321</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0" t="s">
        <v>322</v>
      </c>
      <c r="CE35" s="681"/>
      <c r="CF35" s="681"/>
      <c r="CG35" s="681"/>
      <c r="CH35" s="681"/>
      <c r="CI35" s="681"/>
      <c r="CJ35" s="681"/>
      <c r="CK35" s="681"/>
      <c r="CL35" s="681"/>
      <c r="CM35" s="681"/>
      <c r="CN35" s="681"/>
      <c r="CO35" s="681"/>
      <c r="CP35" s="681"/>
      <c r="CQ35" s="682"/>
      <c r="CR35" s="663">
        <v>83631</v>
      </c>
      <c r="CS35" s="700"/>
      <c r="CT35" s="700"/>
      <c r="CU35" s="700"/>
      <c r="CV35" s="700"/>
      <c r="CW35" s="700"/>
      <c r="CX35" s="700"/>
      <c r="CY35" s="701"/>
      <c r="CZ35" s="672">
        <v>0.8</v>
      </c>
      <c r="DA35" s="702"/>
      <c r="DB35" s="702"/>
      <c r="DC35" s="708"/>
      <c r="DD35" s="679">
        <v>15328</v>
      </c>
      <c r="DE35" s="700"/>
      <c r="DF35" s="700"/>
      <c r="DG35" s="700"/>
      <c r="DH35" s="700"/>
      <c r="DI35" s="700"/>
      <c r="DJ35" s="700"/>
      <c r="DK35" s="701"/>
      <c r="DL35" s="679">
        <v>15328</v>
      </c>
      <c r="DM35" s="700"/>
      <c r="DN35" s="700"/>
      <c r="DO35" s="700"/>
      <c r="DP35" s="700"/>
      <c r="DQ35" s="700"/>
      <c r="DR35" s="700"/>
      <c r="DS35" s="700"/>
      <c r="DT35" s="700"/>
      <c r="DU35" s="700"/>
      <c r="DV35" s="701"/>
      <c r="DW35" s="672">
        <v>0.3</v>
      </c>
      <c r="DX35" s="702"/>
      <c r="DY35" s="702"/>
      <c r="DZ35" s="702"/>
      <c r="EA35" s="702"/>
      <c r="EB35" s="702"/>
      <c r="EC35" s="703"/>
    </row>
    <row r="36" spans="2:133" ht="11.25" customHeight="1">
      <c r="B36" s="669" t="s">
        <v>323</v>
      </c>
      <c r="C36" s="670"/>
      <c r="D36" s="670"/>
      <c r="E36" s="670"/>
      <c r="F36" s="670"/>
      <c r="G36" s="670"/>
      <c r="H36" s="670"/>
      <c r="I36" s="670"/>
      <c r="J36" s="670"/>
      <c r="K36" s="670"/>
      <c r="L36" s="670"/>
      <c r="M36" s="670"/>
      <c r="N36" s="670"/>
      <c r="O36" s="670"/>
      <c r="P36" s="670"/>
      <c r="Q36" s="671"/>
      <c r="R36" s="663">
        <v>81838</v>
      </c>
      <c r="S36" s="664"/>
      <c r="T36" s="664"/>
      <c r="U36" s="664"/>
      <c r="V36" s="664"/>
      <c r="W36" s="664"/>
      <c r="X36" s="664"/>
      <c r="Y36" s="665"/>
      <c r="Z36" s="666">
        <v>0.7</v>
      </c>
      <c r="AA36" s="666"/>
      <c r="AB36" s="666"/>
      <c r="AC36" s="666"/>
      <c r="AD36" s="667" t="s">
        <v>126</v>
      </c>
      <c r="AE36" s="667"/>
      <c r="AF36" s="667"/>
      <c r="AG36" s="667"/>
      <c r="AH36" s="667"/>
      <c r="AI36" s="667"/>
      <c r="AJ36" s="667"/>
      <c r="AK36" s="667"/>
      <c r="AL36" s="672" t="s">
        <v>126</v>
      </c>
      <c r="AM36" s="673"/>
      <c r="AN36" s="673"/>
      <c r="AO36" s="674"/>
      <c r="AP36" s="218"/>
      <c r="AQ36" s="741" t="s">
        <v>324</v>
      </c>
      <c r="AR36" s="742"/>
      <c r="AS36" s="742"/>
      <c r="AT36" s="742"/>
      <c r="AU36" s="742"/>
      <c r="AV36" s="742"/>
      <c r="AW36" s="742"/>
      <c r="AX36" s="742"/>
      <c r="AY36" s="743"/>
      <c r="AZ36" s="655">
        <v>717318</v>
      </c>
      <c r="BA36" s="656"/>
      <c r="BB36" s="656"/>
      <c r="BC36" s="656"/>
      <c r="BD36" s="656"/>
      <c r="BE36" s="656"/>
      <c r="BF36" s="740"/>
      <c r="BG36" s="675" t="s">
        <v>325</v>
      </c>
      <c r="BH36" s="676"/>
      <c r="BI36" s="676"/>
      <c r="BJ36" s="676"/>
      <c r="BK36" s="676"/>
      <c r="BL36" s="676"/>
      <c r="BM36" s="676"/>
      <c r="BN36" s="676"/>
      <c r="BO36" s="676"/>
      <c r="BP36" s="676"/>
      <c r="BQ36" s="676"/>
      <c r="BR36" s="676"/>
      <c r="BS36" s="676"/>
      <c r="BT36" s="676"/>
      <c r="BU36" s="677"/>
      <c r="BV36" s="655">
        <v>23420</v>
      </c>
      <c r="BW36" s="656"/>
      <c r="BX36" s="656"/>
      <c r="BY36" s="656"/>
      <c r="BZ36" s="656"/>
      <c r="CA36" s="656"/>
      <c r="CB36" s="740"/>
      <c r="CD36" s="680" t="s">
        <v>326</v>
      </c>
      <c r="CE36" s="681"/>
      <c r="CF36" s="681"/>
      <c r="CG36" s="681"/>
      <c r="CH36" s="681"/>
      <c r="CI36" s="681"/>
      <c r="CJ36" s="681"/>
      <c r="CK36" s="681"/>
      <c r="CL36" s="681"/>
      <c r="CM36" s="681"/>
      <c r="CN36" s="681"/>
      <c r="CO36" s="681"/>
      <c r="CP36" s="681"/>
      <c r="CQ36" s="682"/>
      <c r="CR36" s="663">
        <v>1129629</v>
      </c>
      <c r="CS36" s="664"/>
      <c r="CT36" s="664"/>
      <c r="CU36" s="664"/>
      <c r="CV36" s="664"/>
      <c r="CW36" s="664"/>
      <c r="CX36" s="664"/>
      <c r="CY36" s="665"/>
      <c r="CZ36" s="672">
        <v>10.199999999999999</v>
      </c>
      <c r="DA36" s="702"/>
      <c r="DB36" s="702"/>
      <c r="DC36" s="708"/>
      <c r="DD36" s="679">
        <v>781971</v>
      </c>
      <c r="DE36" s="664"/>
      <c r="DF36" s="664"/>
      <c r="DG36" s="664"/>
      <c r="DH36" s="664"/>
      <c r="DI36" s="664"/>
      <c r="DJ36" s="664"/>
      <c r="DK36" s="665"/>
      <c r="DL36" s="679">
        <v>658940</v>
      </c>
      <c r="DM36" s="664"/>
      <c r="DN36" s="664"/>
      <c r="DO36" s="664"/>
      <c r="DP36" s="664"/>
      <c r="DQ36" s="664"/>
      <c r="DR36" s="664"/>
      <c r="DS36" s="664"/>
      <c r="DT36" s="664"/>
      <c r="DU36" s="664"/>
      <c r="DV36" s="665"/>
      <c r="DW36" s="672">
        <v>11.4</v>
      </c>
      <c r="DX36" s="702"/>
      <c r="DY36" s="702"/>
      <c r="DZ36" s="702"/>
      <c r="EA36" s="702"/>
      <c r="EB36" s="702"/>
      <c r="EC36" s="703"/>
    </row>
    <row r="37" spans="2:133" ht="11.25" customHeight="1">
      <c r="B37" s="669" t="s">
        <v>327</v>
      </c>
      <c r="C37" s="670"/>
      <c r="D37" s="670"/>
      <c r="E37" s="670"/>
      <c r="F37" s="670"/>
      <c r="G37" s="670"/>
      <c r="H37" s="670"/>
      <c r="I37" s="670"/>
      <c r="J37" s="670"/>
      <c r="K37" s="670"/>
      <c r="L37" s="670"/>
      <c r="M37" s="670"/>
      <c r="N37" s="670"/>
      <c r="O37" s="670"/>
      <c r="P37" s="670"/>
      <c r="Q37" s="671"/>
      <c r="R37" s="663">
        <v>191215</v>
      </c>
      <c r="S37" s="664"/>
      <c r="T37" s="664"/>
      <c r="U37" s="664"/>
      <c r="V37" s="664"/>
      <c r="W37" s="664"/>
      <c r="X37" s="664"/>
      <c r="Y37" s="665"/>
      <c r="Z37" s="666">
        <v>1.6</v>
      </c>
      <c r="AA37" s="666"/>
      <c r="AB37" s="666"/>
      <c r="AC37" s="666"/>
      <c r="AD37" s="667" t="s">
        <v>126</v>
      </c>
      <c r="AE37" s="667"/>
      <c r="AF37" s="667"/>
      <c r="AG37" s="667"/>
      <c r="AH37" s="667"/>
      <c r="AI37" s="667"/>
      <c r="AJ37" s="667"/>
      <c r="AK37" s="667"/>
      <c r="AL37" s="672" t="s">
        <v>126</v>
      </c>
      <c r="AM37" s="673"/>
      <c r="AN37" s="673"/>
      <c r="AO37" s="674"/>
      <c r="AQ37" s="744" t="s">
        <v>328</v>
      </c>
      <c r="AR37" s="745"/>
      <c r="AS37" s="745"/>
      <c r="AT37" s="745"/>
      <c r="AU37" s="745"/>
      <c r="AV37" s="745"/>
      <c r="AW37" s="745"/>
      <c r="AX37" s="745"/>
      <c r="AY37" s="746"/>
      <c r="AZ37" s="663">
        <v>60011</v>
      </c>
      <c r="BA37" s="664"/>
      <c r="BB37" s="664"/>
      <c r="BC37" s="664"/>
      <c r="BD37" s="700"/>
      <c r="BE37" s="700"/>
      <c r="BF37" s="732"/>
      <c r="BG37" s="680" t="s">
        <v>329</v>
      </c>
      <c r="BH37" s="681"/>
      <c r="BI37" s="681"/>
      <c r="BJ37" s="681"/>
      <c r="BK37" s="681"/>
      <c r="BL37" s="681"/>
      <c r="BM37" s="681"/>
      <c r="BN37" s="681"/>
      <c r="BO37" s="681"/>
      <c r="BP37" s="681"/>
      <c r="BQ37" s="681"/>
      <c r="BR37" s="681"/>
      <c r="BS37" s="681"/>
      <c r="BT37" s="681"/>
      <c r="BU37" s="682"/>
      <c r="BV37" s="663">
        <v>1976</v>
      </c>
      <c r="BW37" s="664"/>
      <c r="BX37" s="664"/>
      <c r="BY37" s="664"/>
      <c r="BZ37" s="664"/>
      <c r="CA37" s="664"/>
      <c r="CB37" s="683"/>
      <c r="CD37" s="680" t="s">
        <v>330</v>
      </c>
      <c r="CE37" s="681"/>
      <c r="CF37" s="681"/>
      <c r="CG37" s="681"/>
      <c r="CH37" s="681"/>
      <c r="CI37" s="681"/>
      <c r="CJ37" s="681"/>
      <c r="CK37" s="681"/>
      <c r="CL37" s="681"/>
      <c r="CM37" s="681"/>
      <c r="CN37" s="681"/>
      <c r="CO37" s="681"/>
      <c r="CP37" s="681"/>
      <c r="CQ37" s="682"/>
      <c r="CR37" s="663">
        <v>336867</v>
      </c>
      <c r="CS37" s="700"/>
      <c r="CT37" s="700"/>
      <c r="CU37" s="700"/>
      <c r="CV37" s="700"/>
      <c r="CW37" s="700"/>
      <c r="CX37" s="700"/>
      <c r="CY37" s="701"/>
      <c r="CZ37" s="672">
        <v>3</v>
      </c>
      <c r="DA37" s="702"/>
      <c r="DB37" s="702"/>
      <c r="DC37" s="708"/>
      <c r="DD37" s="679">
        <v>330367</v>
      </c>
      <c r="DE37" s="700"/>
      <c r="DF37" s="700"/>
      <c r="DG37" s="700"/>
      <c r="DH37" s="700"/>
      <c r="DI37" s="700"/>
      <c r="DJ37" s="700"/>
      <c r="DK37" s="701"/>
      <c r="DL37" s="679">
        <v>322319</v>
      </c>
      <c r="DM37" s="700"/>
      <c r="DN37" s="700"/>
      <c r="DO37" s="700"/>
      <c r="DP37" s="700"/>
      <c r="DQ37" s="700"/>
      <c r="DR37" s="700"/>
      <c r="DS37" s="700"/>
      <c r="DT37" s="700"/>
      <c r="DU37" s="700"/>
      <c r="DV37" s="701"/>
      <c r="DW37" s="672">
        <v>5.6</v>
      </c>
      <c r="DX37" s="702"/>
      <c r="DY37" s="702"/>
      <c r="DZ37" s="702"/>
      <c r="EA37" s="702"/>
      <c r="EB37" s="702"/>
      <c r="EC37" s="703"/>
    </row>
    <row r="38" spans="2:133" ht="11.25" customHeight="1">
      <c r="B38" s="669" t="s">
        <v>331</v>
      </c>
      <c r="C38" s="670"/>
      <c r="D38" s="670"/>
      <c r="E38" s="670"/>
      <c r="F38" s="670"/>
      <c r="G38" s="670"/>
      <c r="H38" s="670"/>
      <c r="I38" s="670"/>
      <c r="J38" s="670"/>
      <c r="K38" s="670"/>
      <c r="L38" s="670"/>
      <c r="M38" s="670"/>
      <c r="N38" s="670"/>
      <c r="O38" s="670"/>
      <c r="P38" s="670"/>
      <c r="Q38" s="671"/>
      <c r="R38" s="663">
        <v>735650</v>
      </c>
      <c r="S38" s="664"/>
      <c r="T38" s="664"/>
      <c r="U38" s="664"/>
      <c r="V38" s="664"/>
      <c r="W38" s="664"/>
      <c r="X38" s="664"/>
      <c r="Y38" s="665"/>
      <c r="Z38" s="666">
        <v>6.2</v>
      </c>
      <c r="AA38" s="666"/>
      <c r="AB38" s="666"/>
      <c r="AC38" s="666"/>
      <c r="AD38" s="667" t="s">
        <v>126</v>
      </c>
      <c r="AE38" s="667"/>
      <c r="AF38" s="667"/>
      <c r="AG38" s="667"/>
      <c r="AH38" s="667"/>
      <c r="AI38" s="667"/>
      <c r="AJ38" s="667"/>
      <c r="AK38" s="667"/>
      <c r="AL38" s="672" t="s">
        <v>126</v>
      </c>
      <c r="AM38" s="673"/>
      <c r="AN38" s="673"/>
      <c r="AO38" s="674"/>
      <c r="AQ38" s="744" t="s">
        <v>332</v>
      </c>
      <c r="AR38" s="745"/>
      <c r="AS38" s="745"/>
      <c r="AT38" s="745"/>
      <c r="AU38" s="745"/>
      <c r="AV38" s="745"/>
      <c r="AW38" s="745"/>
      <c r="AX38" s="745"/>
      <c r="AY38" s="746"/>
      <c r="AZ38" s="663">
        <v>16827</v>
      </c>
      <c r="BA38" s="664"/>
      <c r="BB38" s="664"/>
      <c r="BC38" s="664"/>
      <c r="BD38" s="700"/>
      <c r="BE38" s="700"/>
      <c r="BF38" s="732"/>
      <c r="BG38" s="680" t="s">
        <v>333</v>
      </c>
      <c r="BH38" s="681"/>
      <c r="BI38" s="681"/>
      <c r="BJ38" s="681"/>
      <c r="BK38" s="681"/>
      <c r="BL38" s="681"/>
      <c r="BM38" s="681"/>
      <c r="BN38" s="681"/>
      <c r="BO38" s="681"/>
      <c r="BP38" s="681"/>
      <c r="BQ38" s="681"/>
      <c r="BR38" s="681"/>
      <c r="BS38" s="681"/>
      <c r="BT38" s="681"/>
      <c r="BU38" s="682"/>
      <c r="BV38" s="663">
        <v>1657</v>
      </c>
      <c r="BW38" s="664"/>
      <c r="BX38" s="664"/>
      <c r="BY38" s="664"/>
      <c r="BZ38" s="664"/>
      <c r="CA38" s="664"/>
      <c r="CB38" s="683"/>
      <c r="CD38" s="680" t="s">
        <v>334</v>
      </c>
      <c r="CE38" s="681"/>
      <c r="CF38" s="681"/>
      <c r="CG38" s="681"/>
      <c r="CH38" s="681"/>
      <c r="CI38" s="681"/>
      <c r="CJ38" s="681"/>
      <c r="CK38" s="681"/>
      <c r="CL38" s="681"/>
      <c r="CM38" s="681"/>
      <c r="CN38" s="681"/>
      <c r="CO38" s="681"/>
      <c r="CP38" s="681"/>
      <c r="CQ38" s="682"/>
      <c r="CR38" s="663">
        <v>700491</v>
      </c>
      <c r="CS38" s="664"/>
      <c r="CT38" s="664"/>
      <c r="CU38" s="664"/>
      <c r="CV38" s="664"/>
      <c r="CW38" s="664"/>
      <c r="CX38" s="664"/>
      <c r="CY38" s="665"/>
      <c r="CZ38" s="672">
        <v>6.3</v>
      </c>
      <c r="DA38" s="702"/>
      <c r="DB38" s="702"/>
      <c r="DC38" s="708"/>
      <c r="DD38" s="679">
        <v>579958</v>
      </c>
      <c r="DE38" s="664"/>
      <c r="DF38" s="664"/>
      <c r="DG38" s="664"/>
      <c r="DH38" s="664"/>
      <c r="DI38" s="664"/>
      <c r="DJ38" s="664"/>
      <c r="DK38" s="665"/>
      <c r="DL38" s="679">
        <v>563154</v>
      </c>
      <c r="DM38" s="664"/>
      <c r="DN38" s="664"/>
      <c r="DO38" s="664"/>
      <c r="DP38" s="664"/>
      <c r="DQ38" s="664"/>
      <c r="DR38" s="664"/>
      <c r="DS38" s="664"/>
      <c r="DT38" s="664"/>
      <c r="DU38" s="664"/>
      <c r="DV38" s="665"/>
      <c r="DW38" s="672">
        <v>9.8000000000000007</v>
      </c>
      <c r="DX38" s="702"/>
      <c r="DY38" s="702"/>
      <c r="DZ38" s="702"/>
      <c r="EA38" s="702"/>
      <c r="EB38" s="702"/>
      <c r="EC38" s="703"/>
    </row>
    <row r="39" spans="2:133" ht="11.25" customHeight="1">
      <c r="B39" s="669" t="s">
        <v>335</v>
      </c>
      <c r="C39" s="670"/>
      <c r="D39" s="670"/>
      <c r="E39" s="670"/>
      <c r="F39" s="670"/>
      <c r="G39" s="670"/>
      <c r="H39" s="670"/>
      <c r="I39" s="670"/>
      <c r="J39" s="670"/>
      <c r="K39" s="670"/>
      <c r="L39" s="670"/>
      <c r="M39" s="670"/>
      <c r="N39" s="670"/>
      <c r="O39" s="670"/>
      <c r="P39" s="670"/>
      <c r="Q39" s="671"/>
      <c r="R39" s="663">
        <v>202939</v>
      </c>
      <c r="S39" s="664"/>
      <c r="T39" s="664"/>
      <c r="U39" s="664"/>
      <c r="V39" s="664"/>
      <c r="W39" s="664"/>
      <c r="X39" s="664"/>
      <c r="Y39" s="665"/>
      <c r="Z39" s="666">
        <v>1.7</v>
      </c>
      <c r="AA39" s="666"/>
      <c r="AB39" s="666"/>
      <c r="AC39" s="666"/>
      <c r="AD39" s="667">
        <v>1</v>
      </c>
      <c r="AE39" s="667"/>
      <c r="AF39" s="667"/>
      <c r="AG39" s="667"/>
      <c r="AH39" s="667"/>
      <c r="AI39" s="667"/>
      <c r="AJ39" s="667"/>
      <c r="AK39" s="667"/>
      <c r="AL39" s="672">
        <v>0</v>
      </c>
      <c r="AM39" s="673"/>
      <c r="AN39" s="673"/>
      <c r="AO39" s="674"/>
      <c r="AQ39" s="744" t="s">
        <v>336</v>
      </c>
      <c r="AR39" s="745"/>
      <c r="AS39" s="745"/>
      <c r="AT39" s="745"/>
      <c r="AU39" s="745"/>
      <c r="AV39" s="745"/>
      <c r="AW39" s="745"/>
      <c r="AX39" s="745"/>
      <c r="AY39" s="746"/>
      <c r="AZ39" s="663">
        <v>15678</v>
      </c>
      <c r="BA39" s="664"/>
      <c r="BB39" s="664"/>
      <c r="BC39" s="664"/>
      <c r="BD39" s="700"/>
      <c r="BE39" s="700"/>
      <c r="BF39" s="732"/>
      <c r="BG39" s="680" t="s">
        <v>337</v>
      </c>
      <c r="BH39" s="681"/>
      <c r="BI39" s="681"/>
      <c r="BJ39" s="681"/>
      <c r="BK39" s="681"/>
      <c r="BL39" s="681"/>
      <c r="BM39" s="681"/>
      <c r="BN39" s="681"/>
      <c r="BO39" s="681"/>
      <c r="BP39" s="681"/>
      <c r="BQ39" s="681"/>
      <c r="BR39" s="681"/>
      <c r="BS39" s="681"/>
      <c r="BT39" s="681"/>
      <c r="BU39" s="682"/>
      <c r="BV39" s="663">
        <v>2380</v>
      </c>
      <c r="BW39" s="664"/>
      <c r="BX39" s="664"/>
      <c r="BY39" s="664"/>
      <c r="BZ39" s="664"/>
      <c r="CA39" s="664"/>
      <c r="CB39" s="683"/>
      <c r="CD39" s="680" t="s">
        <v>338</v>
      </c>
      <c r="CE39" s="681"/>
      <c r="CF39" s="681"/>
      <c r="CG39" s="681"/>
      <c r="CH39" s="681"/>
      <c r="CI39" s="681"/>
      <c r="CJ39" s="681"/>
      <c r="CK39" s="681"/>
      <c r="CL39" s="681"/>
      <c r="CM39" s="681"/>
      <c r="CN39" s="681"/>
      <c r="CO39" s="681"/>
      <c r="CP39" s="681"/>
      <c r="CQ39" s="682"/>
      <c r="CR39" s="663">
        <v>918733</v>
      </c>
      <c r="CS39" s="700"/>
      <c r="CT39" s="700"/>
      <c r="CU39" s="700"/>
      <c r="CV39" s="700"/>
      <c r="CW39" s="700"/>
      <c r="CX39" s="700"/>
      <c r="CY39" s="701"/>
      <c r="CZ39" s="672">
        <v>8.3000000000000007</v>
      </c>
      <c r="DA39" s="702"/>
      <c r="DB39" s="702"/>
      <c r="DC39" s="708"/>
      <c r="DD39" s="679">
        <v>845315</v>
      </c>
      <c r="DE39" s="700"/>
      <c r="DF39" s="700"/>
      <c r="DG39" s="700"/>
      <c r="DH39" s="700"/>
      <c r="DI39" s="700"/>
      <c r="DJ39" s="700"/>
      <c r="DK39" s="701"/>
      <c r="DL39" s="679" t="s">
        <v>126</v>
      </c>
      <c r="DM39" s="700"/>
      <c r="DN39" s="700"/>
      <c r="DO39" s="700"/>
      <c r="DP39" s="700"/>
      <c r="DQ39" s="700"/>
      <c r="DR39" s="700"/>
      <c r="DS39" s="700"/>
      <c r="DT39" s="700"/>
      <c r="DU39" s="700"/>
      <c r="DV39" s="701"/>
      <c r="DW39" s="672" t="s">
        <v>126</v>
      </c>
      <c r="DX39" s="702"/>
      <c r="DY39" s="702"/>
      <c r="DZ39" s="702"/>
      <c r="EA39" s="702"/>
      <c r="EB39" s="702"/>
      <c r="EC39" s="703"/>
    </row>
    <row r="40" spans="2:133" ht="11.25" customHeight="1">
      <c r="B40" s="669" t="s">
        <v>339</v>
      </c>
      <c r="C40" s="670"/>
      <c r="D40" s="670"/>
      <c r="E40" s="670"/>
      <c r="F40" s="670"/>
      <c r="G40" s="670"/>
      <c r="H40" s="670"/>
      <c r="I40" s="670"/>
      <c r="J40" s="670"/>
      <c r="K40" s="670"/>
      <c r="L40" s="670"/>
      <c r="M40" s="670"/>
      <c r="N40" s="670"/>
      <c r="O40" s="670"/>
      <c r="P40" s="670"/>
      <c r="Q40" s="671"/>
      <c r="R40" s="663">
        <v>1729760</v>
      </c>
      <c r="S40" s="664"/>
      <c r="T40" s="664"/>
      <c r="U40" s="664"/>
      <c r="V40" s="664"/>
      <c r="W40" s="664"/>
      <c r="X40" s="664"/>
      <c r="Y40" s="665"/>
      <c r="Z40" s="666">
        <v>14.5</v>
      </c>
      <c r="AA40" s="666"/>
      <c r="AB40" s="666"/>
      <c r="AC40" s="666"/>
      <c r="AD40" s="667" t="s">
        <v>126</v>
      </c>
      <c r="AE40" s="667"/>
      <c r="AF40" s="667"/>
      <c r="AG40" s="667"/>
      <c r="AH40" s="667"/>
      <c r="AI40" s="667"/>
      <c r="AJ40" s="667"/>
      <c r="AK40" s="667"/>
      <c r="AL40" s="672" t="s">
        <v>126</v>
      </c>
      <c r="AM40" s="673"/>
      <c r="AN40" s="673"/>
      <c r="AO40" s="674"/>
      <c r="AQ40" s="744" t="s">
        <v>340</v>
      </c>
      <c r="AR40" s="745"/>
      <c r="AS40" s="745"/>
      <c r="AT40" s="745"/>
      <c r="AU40" s="745"/>
      <c r="AV40" s="745"/>
      <c r="AW40" s="745"/>
      <c r="AX40" s="745"/>
      <c r="AY40" s="746"/>
      <c r="AZ40" s="663">
        <v>9383</v>
      </c>
      <c r="BA40" s="664"/>
      <c r="BB40" s="664"/>
      <c r="BC40" s="664"/>
      <c r="BD40" s="700"/>
      <c r="BE40" s="700"/>
      <c r="BF40" s="732"/>
      <c r="BG40" s="750" t="s">
        <v>341</v>
      </c>
      <c r="BH40" s="751"/>
      <c r="BI40" s="751"/>
      <c r="BJ40" s="751"/>
      <c r="BK40" s="751"/>
      <c r="BL40" s="364"/>
      <c r="BM40" s="681" t="s">
        <v>342</v>
      </c>
      <c r="BN40" s="681"/>
      <c r="BO40" s="681"/>
      <c r="BP40" s="681"/>
      <c r="BQ40" s="681"/>
      <c r="BR40" s="681"/>
      <c r="BS40" s="681"/>
      <c r="BT40" s="681"/>
      <c r="BU40" s="682"/>
      <c r="BV40" s="663">
        <v>71</v>
      </c>
      <c r="BW40" s="664"/>
      <c r="BX40" s="664"/>
      <c r="BY40" s="664"/>
      <c r="BZ40" s="664"/>
      <c r="CA40" s="664"/>
      <c r="CB40" s="683"/>
      <c r="CD40" s="680" t="s">
        <v>343</v>
      </c>
      <c r="CE40" s="681"/>
      <c r="CF40" s="681"/>
      <c r="CG40" s="681"/>
      <c r="CH40" s="681"/>
      <c r="CI40" s="681"/>
      <c r="CJ40" s="681"/>
      <c r="CK40" s="681"/>
      <c r="CL40" s="681"/>
      <c r="CM40" s="681"/>
      <c r="CN40" s="681"/>
      <c r="CO40" s="681"/>
      <c r="CP40" s="681"/>
      <c r="CQ40" s="682"/>
      <c r="CR40" s="663">
        <v>1900</v>
      </c>
      <c r="CS40" s="664"/>
      <c r="CT40" s="664"/>
      <c r="CU40" s="664"/>
      <c r="CV40" s="664"/>
      <c r="CW40" s="664"/>
      <c r="CX40" s="664"/>
      <c r="CY40" s="665"/>
      <c r="CZ40" s="672">
        <v>0</v>
      </c>
      <c r="DA40" s="702"/>
      <c r="DB40" s="702"/>
      <c r="DC40" s="708"/>
      <c r="DD40" s="679" t="s">
        <v>126</v>
      </c>
      <c r="DE40" s="664"/>
      <c r="DF40" s="664"/>
      <c r="DG40" s="664"/>
      <c r="DH40" s="664"/>
      <c r="DI40" s="664"/>
      <c r="DJ40" s="664"/>
      <c r="DK40" s="665"/>
      <c r="DL40" s="679" t="s">
        <v>126</v>
      </c>
      <c r="DM40" s="664"/>
      <c r="DN40" s="664"/>
      <c r="DO40" s="664"/>
      <c r="DP40" s="664"/>
      <c r="DQ40" s="664"/>
      <c r="DR40" s="664"/>
      <c r="DS40" s="664"/>
      <c r="DT40" s="664"/>
      <c r="DU40" s="664"/>
      <c r="DV40" s="665"/>
      <c r="DW40" s="672" t="s">
        <v>126</v>
      </c>
      <c r="DX40" s="702"/>
      <c r="DY40" s="702"/>
      <c r="DZ40" s="702"/>
      <c r="EA40" s="702"/>
      <c r="EB40" s="702"/>
      <c r="EC40" s="703"/>
    </row>
    <row r="41" spans="2:133" ht="11.25" customHeight="1">
      <c r="B41" s="669" t="s">
        <v>344</v>
      </c>
      <c r="C41" s="670"/>
      <c r="D41" s="670"/>
      <c r="E41" s="670"/>
      <c r="F41" s="670"/>
      <c r="G41" s="670"/>
      <c r="H41" s="670"/>
      <c r="I41" s="670"/>
      <c r="J41" s="670"/>
      <c r="K41" s="670"/>
      <c r="L41" s="670"/>
      <c r="M41" s="670"/>
      <c r="N41" s="670"/>
      <c r="O41" s="670"/>
      <c r="P41" s="670"/>
      <c r="Q41" s="671"/>
      <c r="R41" s="663" t="s">
        <v>126</v>
      </c>
      <c r="S41" s="664"/>
      <c r="T41" s="664"/>
      <c r="U41" s="664"/>
      <c r="V41" s="664"/>
      <c r="W41" s="664"/>
      <c r="X41" s="664"/>
      <c r="Y41" s="665"/>
      <c r="Z41" s="666" t="s">
        <v>126</v>
      </c>
      <c r="AA41" s="666"/>
      <c r="AB41" s="666"/>
      <c r="AC41" s="666"/>
      <c r="AD41" s="667" t="s">
        <v>126</v>
      </c>
      <c r="AE41" s="667"/>
      <c r="AF41" s="667"/>
      <c r="AG41" s="667"/>
      <c r="AH41" s="667"/>
      <c r="AI41" s="667"/>
      <c r="AJ41" s="667"/>
      <c r="AK41" s="667"/>
      <c r="AL41" s="672" t="s">
        <v>126</v>
      </c>
      <c r="AM41" s="673"/>
      <c r="AN41" s="673"/>
      <c r="AO41" s="674"/>
      <c r="AQ41" s="744" t="s">
        <v>345</v>
      </c>
      <c r="AR41" s="745"/>
      <c r="AS41" s="745"/>
      <c r="AT41" s="745"/>
      <c r="AU41" s="745"/>
      <c r="AV41" s="745"/>
      <c r="AW41" s="745"/>
      <c r="AX41" s="745"/>
      <c r="AY41" s="746"/>
      <c r="AZ41" s="663">
        <v>131011</v>
      </c>
      <c r="BA41" s="664"/>
      <c r="BB41" s="664"/>
      <c r="BC41" s="664"/>
      <c r="BD41" s="700"/>
      <c r="BE41" s="700"/>
      <c r="BF41" s="732"/>
      <c r="BG41" s="750"/>
      <c r="BH41" s="751"/>
      <c r="BI41" s="751"/>
      <c r="BJ41" s="751"/>
      <c r="BK41" s="751"/>
      <c r="BL41" s="364"/>
      <c r="BM41" s="681" t="s">
        <v>346</v>
      </c>
      <c r="BN41" s="681"/>
      <c r="BO41" s="681"/>
      <c r="BP41" s="681"/>
      <c r="BQ41" s="681"/>
      <c r="BR41" s="681"/>
      <c r="BS41" s="681"/>
      <c r="BT41" s="681"/>
      <c r="BU41" s="682"/>
      <c r="BV41" s="663" t="s">
        <v>126</v>
      </c>
      <c r="BW41" s="664"/>
      <c r="BX41" s="664"/>
      <c r="BY41" s="664"/>
      <c r="BZ41" s="664"/>
      <c r="CA41" s="664"/>
      <c r="CB41" s="683"/>
      <c r="CD41" s="680" t="s">
        <v>347</v>
      </c>
      <c r="CE41" s="681"/>
      <c r="CF41" s="681"/>
      <c r="CG41" s="681"/>
      <c r="CH41" s="681"/>
      <c r="CI41" s="681"/>
      <c r="CJ41" s="681"/>
      <c r="CK41" s="681"/>
      <c r="CL41" s="681"/>
      <c r="CM41" s="681"/>
      <c r="CN41" s="681"/>
      <c r="CO41" s="681"/>
      <c r="CP41" s="681"/>
      <c r="CQ41" s="682"/>
      <c r="CR41" s="663" t="s">
        <v>126</v>
      </c>
      <c r="CS41" s="700"/>
      <c r="CT41" s="700"/>
      <c r="CU41" s="700"/>
      <c r="CV41" s="700"/>
      <c r="CW41" s="700"/>
      <c r="CX41" s="700"/>
      <c r="CY41" s="701"/>
      <c r="CZ41" s="672" t="s">
        <v>126</v>
      </c>
      <c r="DA41" s="702"/>
      <c r="DB41" s="702"/>
      <c r="DC41" s="708"/>
      <c r="DD41" s="679" t="s">
        <v>126</v>
      </c>
      <c r="DE41" s="700"/>
      <c r="DF41" s="700"/>
      <c r="DG41" s="700"/>
      <c r="DH41" s="700"/>
      <c r="DI41" s="700"/>
      <c r="DJ41" s="700"/>
      <c r="DK41" s="701"/>
      <c r="DL41" s="760"/>
      <c r="DM41" s="761"/>
      <c r="DN41" s="761"/>
      <c r="DO41" s="761"/>
      <c r="DP41" s="761"/>
      <c r="DQ41" s="761"/>
      <c r="DR41" s="761"/>
      <c r="DS41" s="761"/>
      <c r="DT41" s="761"/>
      <c r="DU41" s="761"/>
      <c r="DV41" s="762"/>
      <c r="DW41" s="747"/>
      <c r="DX41" s="748"/>
      <c r="DY41" s="748"/>
      <c r="DZ41" s="748"/>
      <c r="EA41" s="748"/>
      <c r="EB41" s="748"/>
      <c r="EC41" s="749"/>
    </row>
    <row r="42" spans="2:133" ht="11.25" customHeight="1">
      <c r="B42" s="669" t="s">
        <v>348</v>
      </c>
      <c r="C42" s="670"/>
      <c r="D42" s="670"/>
      <c r="E42" s="670"/>
      <c r="F42" s="670"/>
      <c r="G42" s="670"/>
      <c r="H42" s="670"/>
      <c r="I42" s="670"/>
      <c r="J42" s="670"/>
      <c r="K42" s="670"/>
      <c r="L42" s="670"/>
      <c r="M42" s="670"/>
      <c r="N42" s="670"/>
      <c r="O42" s="670"/>
      <c r="P42" s="670"/>
      <c r="Q42" s="671"/>
      <c r="R42" s="663" t="s">
        <v>126</v>
      </c>
      <c r="S42" s="664"/>
      <c r="T42" s="664"/>
      <c r="U42" s="664"/>
      <c r="V42" s="664"/>
      <c r="W42" s="664"/>
      <c r="X42" s="664"/>
      <c r="Y42" s="665"/>
      <c r="Z42" s="666" t="s">
        <v>126</v>
      </c>
      <c r="AA42" s="666"/>
      <c r="AB42" s="666"/>
      <c r="AC42" s="666"/>
      <c r="AD42" s="667" t="s">
        <v>126</v>
      </c>
      <c r="AE42" s="667"/>
      <c r="AF42" s="667"/>
      <c r="AG42" s="667"/>
      <c r="AH42" s="667"/>
      <c r="AI42" s="667"/>
      <c r="AJ42" s="667"/>
      <c r="AK42" s="667"/>
      <c r="AL42" s="672" t="s">
        <v>126</v>
      </c>
      <c r="AM42" s="673"/>
      <c r="AN42" s="673"/>
      <c r="AO42" s="674"/>
      <c r="AQ42" s="757" t="s">
        <v>349</v>
      </c>
      <c r="AR42" s="758"/>
      <c r="AS42" s="758"/>
      <c r="AT42" s="758"/>
      <c r="AU42" s="758"/>
      <c r="AV42" s="758"/>
      <c r="AW42" s="758"/>
      <c r="AX42" s="758"/>
      <c r="AY42" s="759"/>
      <c r="AZ42" s="754">
        <v>484408</v>
      </c>
      <c r="BA42" s="755"/>
      <c r="BB42" s="755"/>
      <c r="BC42" s="755"/>
      <c r="BD42" s="734"/>
      <c r="BE42" s="734"/>
      <c r="BF42" s="735"/>
      <c r="BG42" s="752"/>
      <c r="BH42" s="753"/>
      <c r="BI42" s="753"/>
      <c r="BJ42" s="753"/>
      <c r="BK42" s="753"/>
      <c r="BL42" s="365"/>
      <c r="BM42" s="692" t="s">
        <v>350</v>
      </c>
      <c r="BN42" s="692"/>
      <c r="BO42" s="692"/>
      <c r="BP42" s="692"/>
      <c r="BQ42" s="692"/>
      <c r="BR42" s="692"/>
      <c r="BS42" s="692"/>
      <c r="BT42" s="692"/>
      <c r="BU42" s="693"/>
      <c r="BV42" s="754">
        <v>387</v>
      </c>
      <c r="BW42" s="755"/>
      <c r="BX42" s="755"/>
      <c r="BY42" s="755"/>
      <c r="BZ42" s="755"/>
      <c r="CA42" s="755"/>
      <c r="CB42" s="756"/>
      <c r="CD42" s="669" t="s">
        <v>351</v>
      </c>
      <c r="CE42" s="670"/>
      <c r="CF42" s="670"/>
      <c r="CG42" s="670"/>
      <c r="CH42" s="670"/>
      <c r="CI42" s="670"/>
      <c r="CJ42" s="670"/>
      <c r="CK42" s="670"/>
      <c r="CL42" s="670"/>
      <c r="CM42" s="670"/>
      <c r="CN42" s="670"/>
      <c r="CO42" s="670"/>
      <c r="CP42" s="670"/>
      <c r="CQ42" s="671"/>
      <c r="CR42" s="663">
        <v>3123921</v>
      </c>
      <c r="CS42" s="700"/>
      <c r="CT42" s="700"/>
      <c r="CU42" s="700"/>
      <c r="CV42" s="700"/>
      <c r="CW42" s="700"/>
      <c r="CX42" s="700"/>
      <c r="CY42" s="701"/>
      <c r="CZ42" s="672">
        <v>28.1</v>
      </c>
      <c r="DA42" s="702"/>
      <c r="DB42" s="702"/>
      <c r="DC42" s="708"/>
      <c r="DD42" s="679">
        <v>484438</v>
      </c>
      <c r="DE42" s="700"/>
      <c r="DF42" s="700"/>
      <c r="DG42" s="700"/>
      <c r="DH42" s="700"/>
      <c r="DI42" s="700"/>
      <c r="DJ42" s="700"/>
      <c r="DK42" s="701"/>
      <c r="DL42" s="760"/>
      <c r="DM42" s="761"/>
      <c r="DN42" s="761"/>
      <c r="DO42" s="761"/>
      <c r="DP42" s="761"/>
      <c r="DQ42" s="761"/>
      <c r="DR42" s="761"/>
      <c r="DS42" s="761"/>
      <c r="DT42" s="761"/>
      <c r="DU42" s="761"/>
      <c r="DV42" s="762"/>
      <c r="DW42" s="747"/>
      <c r="DX42" s="748"/>
      <c r="DY42" s="748"/>
      <c r="DZ42" s="748"/>
      <c r="EA42" s="748"/>
      <c r="EB42" s="748"/>
      <c r="EC42" s="749"/>
    </row>
    <row r="43" spans="2:133" ht="11.25" customHeight="1">
      <c r="B43" s="669" t="s">
        <v>352</v>
      </c>
      <c r="C43" s="670"/>
      <c r="D43" s="670"/>
      <c r="E43" s="670"/>
      <c r="F43" s="670"/>
      <c r="G43" s="670"/>
      <c r="H43" s="670"/>
      <c r="I43" s="670"/>
      <c r="J43" s="670"/>
      <c r="K43" s="670"/>
      <c r="L43" s="670"/>
      <c r="M43" s="670"/>
      <c r="N43" s="670"/>
      <c r="O43" s="670"/>
      <c r="P43" s="670"/>
      <c r="Q43" s="671"/>
      <c r="R43" s="663">
        <v>172660</v>
      </c>
      <c r="S43" s="664"/>
      <c r="T43" s="664"/>
      <c r="U43" s="664"/>
      <c r="V43" s="664"/>
      <c r="W43" s="664"/>
      <c r="X43" s="664"/>
      <c r="Y43" s="665"/>
      <c r="Z43" s="666">
        <v>1.5</v>
      </c>
      <c r="AA43" s="666"/>
      <c r="AB43" s="666"/>
      <c r="AC43" s="666"/>
      <c r="AD43" s="667" t="s">
        <v>126</v>
      </c>
      <c r="AE43" s="667"/>
      <c r="AF43" s="667"/>
      <c r="AG43" s="667"/>
      <c r="AH43" s="667"/>
      <c r="AI43" s="667"/>
      <c r="AJ43" s="667"/>
      <c r="AK43" s="667"/>
      <c r="AL43" s="672" t="s">
        <v>126</v>
      </c>
      <c r="AM43" s="673"/>
      <c r="AN43" s="673"/>
      <c r="AO43" s="674"/>
      <c r="BV43" s="219"/>
      <c r="BW43" s="219"/>
      <c r="BX43" s="219"/>
      <c r="BY43" s="219"/>
      <c r="BZ43" s="219"/>
      <c r="CA43" s="219"/>
      <c r="CB43" s="219"/>
      <c r="CD43" s="669" t="s">
        <v>353</v>
      </c>
      <c r="CE43" s="670"/>
      <c r="CF43" s="670"/>
      <c r="CG43" s="670"/>
      <c r="CH43" s="670"/>
      <c r="CI43" s="670"/>
      <c r="CJ43" s="670"/>
      <c r="CK43" s="670"/>
      <c r="CL43" s="670"/>
      <c r="CM43" s="670"/>
      <c r="CN43" s="670"/>
      <c r="CO43" s="670"/>
      <c r="CP43" s="670"/>
      <c r="CQ43" s="671"/>
      <c r="CR43" s="663">
        <v>52656</v>
      </c>
      <c r="CS43" s="700"/>
      <c r="CT43" s="700"/>
      <c r="CU43" s="700"/>
      <c r="CV43" s="700"/>
      <c r="CW43" s="700"/>
      <c r="CX43" s="700"/>
      <c r="CY43" s="701"/>
      <c r="CZ43" s="672">
        <v>0.5</v>
      </c>
      <c r="DA43" s="702"/>
      <c r="DB43" s="702"/>
      <c r="DC43" s="708"/>
      <c r="DD43" s="679">
        <v>45160</v>
      </c>
      <c r="DE43" s="700"/>
      <c r="DF43" s="700"/>
      <c r="DG43" s="700"/>
      <c r="DH43" s="700"/>
      <c r="DI43" s="700"/>
      <c r="DJ43" s="700"/>
      <c r="DK43" s="701"/>
      <c r="DL43" s="760"/>
      <c r="DM43" s="761"/>
      <c r="DN43" s="761"/>
      <c r="DO43" s="761"/>
      <c r="DP43" s="761"/>
      <c r="DQ43" s="761"/>
      <c r="DR43" s="761"/>
      <c r="DS43" s="761"/>
      <c r="DT43" s="761"/>
      <c r="DU43" s="761"/>
      <c r="DV43" s="762"/>
      <c r="DW43" s="747"/>
      <c r="DX43" s="748"/>
      <c r="DY43" s="748"/>
      <c r="DZ43" s="748"/>
      <c r="EA43" s="748"/>
      <c r="EB43" s="748"/>
      <c r="EC43" s="749"/>
    </row>
    <row r="44" spans="2:133" ht="11.25" customHeight="1">
      <c r="B44" s="710" t="s">
        <v>354</v>
      </c>
      <c r="C44" s="711"/>
      <c r="D44" s="711"/>
      <c r="E44" s="711"/>
      <c r="F44" s="711"/>
      <c r="G44" s="711"/>
      <c r="H44" s="711"/>
      <c r="I44" s="711"/>
      <c r="J44" s="711"/>
      <c r="K44" s="711"/>
      <c r="L44" s="711"/>
      <c r="M44" s="711"/>
      <c r="N44" s="711"/>
      <c r="O44" s="711"/>
      <c r="P44" s="711"/>
      <c r="Q44" s="712"/>
      <c r="R44" s="754">
        <v>11896685</v>
      </c>
      <c r="S44" s="755"/>
      <c r="T44" s="755"/>
      <c r="U44" s="755"/>
      <c r="V44" s="755"/>
      <c r="W44" s="755"/>
      <c r="X44" s="755"/>
      <c r="Y44" s="763"/>
      <c r="Z44" s="764">
        <v>100</v>
      </c>
      <c r="AA44" s="764"/>
      <c r="AB44" s="764"/>
      <c r="AC44" s="764"/>
      <c r="AD44" s="765">
        <v>5598723</v>
      </c>
      <c r="AE44" s="765"/>
      <c r="AF44" s="765"/>
      <c r="AG44" s="765"/>
      <c r="AH44" s="765"/>
      <c r="AI44" s="765"/>
      <c r="AJ44" s="765"/>
      <c r="AK44" s="765"/>
      <c r="AL44" s="766">
        <v>100</v>
      </c>
      <c r="AM44" s="733"/>
      <c r="AN44" s="733"/>
      <c r="AO44" s="767"/>
      <c r="CD44" s="768" t="s">
        <v>301</v>
      </c>
      <c r="CE44" s="769"/>
      <c r="CF44" s="669" t="s">
        <v>355</v>
      </c>
      <c r="CG44" s="670"/>
      <c r="CH44" s="670"/>
      <c r="CI44" s="670"/>
      <c r="CJ44" s="670"/>
      <c r="CK44" s="670"/>
      <c r="CL44" s="670"/>
      <c r="CM44" s="670"/>
      <c r="CN44" s="670"/>
      <c r="CO44" s="670"/>
      <c r="CP44" s="670"/>
      <c r="CQ44" s="671"/>
      <c r="CR44" s="663">
        <v>3018040</v>
      </c>
      <c r="CS44" s="664"/>
      <c r="CT44" s="664"/>
      <c r="CU44" s="664"/>
      <c r="CV44" s="664"/>
      <c r="CW44" s="664"/>
      <c r="CX44" s="664"/>
      <c r="CY44" s="665"/>
      <c r="CZ44" s="672">
        <v>27.2</v>
      </c>
      <c r="DA44" s="673"/>
      <c r="DB44" s="673"/>
      <c r="DC44" s="684"/>
      <c r="DD44" s="679">
        <v>449571</v>
      </c>
      <c r="DE44" s="664"/>
      <c r="DF44" s="664"/>
      <c r="DG44" s="664"/>
      <c r="DH44" s="664"/>
      <c r="DI44" s="664"/>
      <c r="DJ44" s="664"/>
      <c r="DK44" s="665"/>
      <c r="DL44" s="760"/>
      <c r="DM44" s="761"/>
      <c r="DN44" s="761"/>
      <c r="DO44" s="761"/>
      <c r="DP44" s="761"/>
      <c r="DQ44" s="761"/>
      <c r="DR44" s="761"/>
      <c r="DS44" s="761"/>
      <c r="DT44" s="761"/>
      <c r="DU44" s="761"/>
      <c r="DV44" s="762"/>
      <c r="DW44" s="747"/>
      <c r="DX44" s="748"/>
      <c r="DY44" s="748"/>
      <c r="DZ44" s="748"/>
      <c r="EA44" s="748"/>
      <c r="EB44" s="748"/>
      <c r="EC44" s="749"/>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70"/>
      <c r="CE45" s="771"/>
      <c r="CF45" s="669" t="s">
        <v>356</v>
      </c>
      <c r="CG45" s="670"/>
      <c r="CH45" s="670"/>
      <c r="CI45" s="670"/>
      <c r="CJ45" s="670"/>
      <c r="CK45" s="670"/>
      <c r="CL45" s="670"/>
      <c r="CM45" s="670"/>
      <c r="CN45" s="670"/>
      <c r="CO45" s="670"/>
      <c r="CP45" s="670"/>
      <c r="CQ45" s="671"/>
      <c r="CR45" s="663">
        <v>2255596</v>
      </c>
      <c r="CS45" s="700"/>
      <c r="CT45" s="700"/>
      <c r="CU45" s="700"/>
      <c r="CV45" s="700"/>
      <c r="CW45" s="700"/>
      <c r="CX45" s="700"/>
      <c r="CY45" s="701"/>
      <c r="CZ45" s="672">
        <v>20.3</v>
      </c>
      <c r="DA45" s="702"/>
      <c r="DB45" s="702"/>
      <c r="DC45" s="708"/>
      <c r="DD45" s="679">
        <v>79531</v>
      </c>
      <c r="DE45" s="700"/>
      <c r="DF45" s="700"/>
      <c r="DG45" s="700"/>
      <c r="DH45" s="700"/>
      <c r="DI45" s="700"/>
      <c r="DJ45" s="700"/>
      <c r="DK45" s="701"/>
      <c r="DL45" s="760"/>
      <c r="DM45" s="761"/>
      <c r="DN45" s="761"/>
      <c r="DO45" s="761"/>
      <c r="DP45" s="761"/>
      <c r="DQ45" s="761"/>
      <c r="DR45" s="761"/>
      <c r="DS45" s="761"/>
      <c r="DT45" s="761"/>
      <c r="DU45" s="761"/>
      <c r="DV45" s="762"/>
      <c r="DW45" s="747"/>
      <c r="DX45" s="748"/>
      <c r="DY45" s="748"/>
      <c r="DZ45" s="748"/>
      <c r="EA45" s="748"/>
      <c r="EB45" s="748"/>
      <c r="EC45" s="749"/>
    </row>
    <row r="46" spans="2:133" ht="11.25" customHeight="1">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70"/>
      <c r="CE46" s="771"/>
      <c r="CF46" s="669" t="s">
        <v>358</v>
      </c>
      <c r="CG46" s="670"/>
      <c r="CH46" s="670"/>
      <c r="CI46" s="670"/>
      <c r="CJ46" s="670"/>
      <c r="CK46" s="670"/>
      <c r="CL46" s="670"/>
      <c r="CM46" s="670"/>
      <c r="CN46" s="670"/>
      <c r="CO46" s="670"/>
      <c r="CP46" s="670"/>
      <c r="CQ46" s="671"/>
      <c r="CR46" s="663">
        <v>723829</v>
      </c>
      <c r="CS46" s="664"/>
      <c r="CT46" s="664"/>
      <c r="CU46" s="664"/>
      <c r="CV46" s="664"/>
      <c r="CW46" s="664"/>
      <c r="CX46" s="664"/>
      <c r="CY46" s="665"/>
      <c r="CZ46" s="672">
        <v>6.5</v>
      </c>
      <c r="DA46" s="673"/>
      <c r="DB46" s="673"/>
      <c r="DC46" s="684"/>
      <c r="DD46" s="679">
        <v>369125</v>
      </c>
      <c r="DE46" s="664"/>
      <c r="DF46" s="664"/>
      <c r="DG46" s="664"/>
      <c r="DH46" s="664"/>
      <c r="DI46" s="664"/>
      <c r="DJ46" s="664"/>
      <c r="DK46" s="665"/>
      <c r="DL46" s="760"/>
      <c r="DM46" s="761"/>
      <c r="DN46" s="761"/>
      <c r="DO46" s="761"/>
      <c r="DP46" s="761"/>
      <c r="DQ46" s="761"/>
      <c r="DR46" s="761"/>
      <c r="DS46" s="761"/>
      <c r="DT46" s="761"/>
      <c r="DU46" s="761"/>
      <c r="DV46" s="762"/>
      <c r="DW46" s="747"/>
      <c r="DX46" s="748"/>
      <c r="DY46" s="748"/>
      <c r="DZ46" s="748"/>
      <c r="EA46" s="748"/>
      <c r="EB46" s="748"/>
      <c r="EC46" s="749"/>
    </row>
    <row r="47" spans="2:133" ht="11.25" customHeight="1">
      <c r="B47" s="785" t="s">
        <v>359</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70"/>
      <c r="CE47" s="771"/>
      <c r="CF47" s="669" t="s">
        <v>360</v>
      </c>
      <c r="CG47" s="670"/>
      <c r="CH47" s="670"/>
      <c r="CI47" s="670"/>
      <c r="CJ47" s="670"/>
      <c r="CK47" s="670"/>
      <c r="CL47" s="670"/>
      <c r="CM47" s="670"/>
      <c r="CN47" s="670"/>
      <c r="CO47" s="670"/>
      <c r="CP47" s="670"/>
      <c r="CQ47" s="671"/>
      <c r="CR47" s="663">
        <v>105881</v>
      </c>
      <c r="CS47" s="700"/>
      <c r="CT47" s="700"/>
      <c r="CU47" s="700"/>
      <c r="CV47" s="700"/>
      <c r="CW47" s="700"/>
      <c r="CX47" s="700"/>
      <c r="CY47" s="701"/>
      <c r="CZ47" s="672">
        <v>1</v>
      </c>
      <c r="DA47" s="702"/>
      <c r="DB47" s="702"/>
      <c r="DC47" s="708"/>
      <c r="DD47" s="679">
        <v>34867</v>
      </c>
      <c r="DE47" s="700"/>
      <c r="DF47" s="700"/>
      <c r="DG47" s="700"/>
      <c r="DH47" s="700"/>
      <c r="DI47" s="700"/>
      <c r="DJ47" s="700"/>
      <c r="DK47" s="701"/>
      <c r="DL47" s="760"/>
      <c r="DM47" s="761"/>
      <c r="DN47" s="761"/>
      <c r="DO47" s="761"/>
      <c r="DP47" s="761"/>
      <c r="DQ47" s="761"/>
      <c r="DR47" s="761"/>
      <c r="DS47" s="761"/>
      <c r="DT47" s="761"/>
      <c r="DU47" s="761"/>
      <c r="DV47" s="762"/>
      <c r="DW47" s="747"/>
      <c r="DX47" s="748"/>
      <c r="DY47" s="748"/>
      <c r="DZ47" s="748"/>
      <c r="EA47" s="748"/>
      <c r="EB47" s="748"/>
      <c r="EC47" s="749"/>
    </row>
    <row r="48" spans="2:133" ht="11.25">
      <c r="B48" s="784" t="s">
        <v>361</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2"/>
      <c r="CE48" s="773"/>
      <c r="CF48" s="669" t="s">
        <v>362</v>
      </c>
      <c r="CG48" s="670"/>
      <c r="CH48" s="670"/>
      <c r="CI48" s="670"/>
      <c r="CJ48" s="670"/>
      <c r="CK48" s="670"/>
      <c r="CL48" s="670"/>
      <c r="CM48" s="670"/>
      <c r="CN48" s="670"/>
      <c r="CO48" s="670"/>
      <c r="CP48" s="670"/>
      <c r="CQ48" s="671"/>
      <c r="CR48" s="663" t="s">
        <v>126</v>
      </c>
      <c r="CS48" s="664"/>
      <c r="CT48" s="664"/>
      <c r="CU48" s="664"/>
      <c r="CV48" s="664"/>
      <c r="CW48" s="664"/>
      <c r="CX48" s="664"/>
      <c r="CY48" s="665"/>
      <c r="CZ48" s="672" t="s">
        <v>126</v>
      </c>
      <c r="DA48" s="673"/>
      <c r="DB48" s="673"/>
      <c r="DC48" s="684"/>
      <c r="DD48" s="679" t="s">
        <v>126</v>
      </c>
      <c r="DE48" s="664"/>
      <c r="DF48" s="664"/>
      <c r="DG48" s="664"/>
      <c r="DH48" s="664"/>
      <c r="DI48" s="664"/>
      <c r="DJ48" s="664"/>
      <c r="DK48" s="665"/>
      <c r="DL48" s="760"/>
      <c r="DM48" s="761"/>
      <c r="DN48" s="761"/>
      <c r="DO48" s="761"/>
      <c r="DP48" s="761"/>
      <c r="DQ48" s="761"/>
      <c r="DR48" s="761"/>
      <c r="DS48" s="761"/>
      <c r="DT48" s="761"/>
      <c r="DU48" s="761"/>
      <c r="DV48" s="762"/>
      <c r="DW48" s="747"/>
      <c r="DX48" s="748"/>
      <c r="DY48" s="748"/>
      <c r="DZ48" s="748"/>
      <c r="EA48" s="748"/>
      <c r="EB48" s="748"/>
      <c r="EC48" s="749"/>
    </row>
    <row r="49" spans="2:133" ht="11.25" customHeight="1">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363</v>
      </c>
      <c r="CE49" s="711"/>
      <c r="CF49" s="711"/>
      <c r="CG49" s="711"/>
      <c r="CH49" s="711"/>
      <c r="CI49" s="711"/>
      <c r="CJ49" s="711"/>
      <c r="CK49" s="711"/>
      <c r="CL49" s="711"/>
      <c r="CM49" s="711"/>
      <c r="CN49" s="711"/>
      <c r="CO49" s="711"/>
      <c r="CP49" s="711"/>
      <c r="CQ49" s="712"/>
      <c r="CR49" s="754">
        <v>11100739</v>
      </c>
      <c r="CS49" s="734"/>
      <c r="CT49" s="734"/>
      <c r="CU49" s="734"/>
      <c r="CV49" s="734"/>
      <c r="CW49" s="734"/>
      <c r="CX49" s="734"/>
      <c r="CY49" s="774"/>
      <c r="CZ49" s="766">
        <v>100</v>
      </c>
      <c r="DA49" s="775"/>
      <c r="DB49" s="775"/>
      <c r="DC49" s="776"/>
      <c r="DD49" s="777">
        <v>6571360</v>
      </c>
      <c r="DE49" s="734"/>
      <c r="DF49" s="734"/>
      <c r="DG49" s="734"/>
      <c r="DH49" s="734"/>
      <c r="DI49" s="734"/>
      <c r="DJ49" s="734"/>
      <c r="DK49" s="774"/>
      <c r="DL49" s="778"/>
      <c r="DM49" s="779"/>
      <c r="DN49" s="779"/>
      <c r="DO49" s="779"/>
      <c r="DP49" s="779"/>
      <c r="DQ49" s="779"/>
      <c r="DR49" s="779"/>
      <c r="DS49" s="779"/>
      <c r="DT49" s="779"/>
      <c r="DU49" s="779"/>
      <c r="DV49" s="780"/>
      <c r="DW49" s="781"/>
      <c r="DX49" s="782"/>
      <c r="DY49" s="782"/>
      <c r="DZ49" s="782"/>
      <c r="EA49" s="782"/>
      <c r="EB49" s="782"/>
      <c r="EC49" s="783"/>
    </row>
    <row r="50" spans="2:133" ht="11.25" hidden="1">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jQuHYihKKM4gqauN2vfbjM/CbIB7lELVgxBDunXtOToLrPvtn/iuU4NJxD4jbGMwUB3Y3I099U5hAJ7rAEo4uw==" saltValue="z8FjX0iwy6dXFLqoOub3CA==" spinCount="100000" sheet="1" objects="1" scenarios="1"/>
  <mergeCells count="618">
    <mergeCell ref="DW48:EC48"/>
    <mergeCell ref="B47:CB47"/>
    <mergeCell ref="CF47:CQ47"/>
    <mergeCell ref="CD49:CQ49"/>
    <mergeCell ref="CR49:CY49"/>
    <mergeCell ref="CZ49:DC49"/>
    <mergeCell ref="DD49:DK49"/>
    <mergeCell ref="DL49:DV49"/>
    <mergeCell ref="DW49:EC49"/>
    <mergeCell ref="CF45:CQ45"/>
    <mergeCell ref="CR45:CY45"/>
    <mergeCell ref="CZ45:DC45"/>
    <mergeCell ref="DD45:DK45"/>
    <mergeCell ref="DL45:DV45"/>
    <mergeCell ref="DW45:EC45"/>
    <mergeCell ref="CF46:CQ46"/>
    <mergeCell ref="CR46:CY46"/>
    <mergeCell ref="CZ46:DC46"/>
    <mergeCell ref="DD46:DK46"/>
    <mergeCell ref="DL46:DV46"/>
    <mergeCell ref="DW46:EC46"/>
    <mergeCell ref="CR47:CY47"/>
    <mergeCell ref="CZ47:DC47"/>
    <mergeCell ref="DD47:DK47"/>
    <mergeCell ref="DL47:DV47"/>
    <mergeCell ref="DW47:EC47"/>
    <mergeCell ref="CF48:CQ48"/>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38:Q38"/>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Z34:DC34"/>
    <mergeCell ref="DD34:DK34"/>
    <mergeCell ref="DL34:DV34"/>
    <mergeCell ref="CD36:CQ36"/>
    <mergeCell ref="CR36:CY36"/>
    <mergeCell ref="CZ36:DC36"/>
    <mergeCell ref="DD36:DK36"/>
    <mergeCell ref="DL36:DV36"/>
    <mergeCell ref="DL35:DV35"/>
    <mergeCell ref="BG35:CB35"/>
    <mergeCell ref="CD35:CQ35"/>
    <mergeCell ref="CR35:CY35"/>
    <mergeCell ref="CZ35:DC35"/>
    <mergeCell ref="DD35:DK35"/>
    <mergeCell ref="Z35:AC35"/>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B34:Q34"/>
    <mergeCell ref="R34:Y34"/>
    <mergeCell ref="Z34:AC34"/>
    <mergeCell ref="AD34:AK34"/>
    <mergeCell ref="AL34:AO34"/>
    <mergeCell ref="AX33:BF33"/>
    <mergeCell ref="BG33:BL33"/>
    <mergeCell ref="BM33:BQ33"/>
    <mergeCell ref="BR33:BW33"/>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CR25:CY25"/>
    <mergeCell ref="CZ25:DC25"/>
    <mergeCell ref="DD25:DK25"/>
    <mergeCell ref="CD27:CQ27"/>
    <mergeCell ref="CR27:CY27"/>
    <mergeCell ref="CZ27:DC27"/>
    <mergeCell ref="DD27:DK27"/>
    <mergeCell ref="DD26:DK26"/>
    <mergeCell ref="DW27:EC27"/>
    <mergeCell ref="DW26:EC26"/>
    <mergeCell ref="BG26:BN26"/>
    <mergeCell ref="BO26:BR26"/>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AP24:BF24"/>
    <mergeCell ref="BG23:BN23"/>
    <mergeCell ref="BO23:BR23"/>
    <mergeCell ref="BG22:BN22"/>
    <mergeCell ref="BO22:BR22"/>
    <mergeCell ref="BS22:CB22"/>
    <mergeCell ref="AL24:AO24"/>
    <mergeCell ref="DL24:DV24"/>
    <mergeCell ref="CD25:CQ25"/>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DQ19:EC19"/>
    <mergeCell ref="B20:Q20"/>
    <mergeCell ref="R20:Y20"/>
    <mergeCell ref="Z20:AC20"/>
    <mergeCell ref="AD20:AK20"/>
    <mergeCell ref="AL20:AO20"/>
    <mergeCell ref="CZ20:DC20"/>
    <mergeCell ref="DD20:DP20"/>
    <mergeCell ref="DQ20:EC20"/>
    <mergeCell ref="CR20:CY20"/>
    <mergeCell ref="BO19:BR19"/>
    <mergeCell ref="BS19:CB19"/>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86" t="s">
        <v>364</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365</v>
      </c>
      <c r="DK2" s="788"/>
      <c r="DL2" s="788"/>
      <c r="DM2" s="788"/>
      <c r="DN2" s="788"/>
      <c r="DO2" s="789"/>
      <c r="DP2" s="224"/>
      <c r="DQ2" s="787" t="s">
        <v>366</v>
      </c>
      <c r="DR2" s="788"/>
      <c r="DS2" s="788"/>
      <c r="DT2" s="788"/>
      <c r="DU2" s="788"/>
      <c r="DV2" s="788"/>
      <c r="DW2" s="788"/>
      <c r="DX2" s="788"/>
      <c r="DY2" s="788"/>
      <c r="DZ2" s="789"/>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90" t="s">
        <v>367</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368</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c r="A5" s="792" t="s">
        <v>369</v>
      </c>
      <c r="B5" s="793"/>
      <c r="C5" s="793"/>
      <c r="D5" s="793"/>
      <c r="E5" s="793"/>
      <c r="F5" s="793"/>
      <c r="G5" s="793"/>
      <c r="H5" s="793"/>
      <c r="I5" s="793"/>
      <c r="J5" s="793"/>
      <c r="K5" s="793"/>
      <c r="L5" s="793"/>
      <c r="M5" s="793"/>
      <c r="N5" s="793"/>
      <c r="O5" s="793"/>
      <c r="P5" s="794"/>
      <c r="Q5" s="798" t="s">
        <v>370</v>
      </c>
      <c r="R5" s="799"/>
      <c r="S5" s="799"/>
      <c r="T5" s="799"/>
      <c r="U5" s="800"/>
      <c r="V5" s="798" t="s">
        <v>371</v>
      </c>
      <c r="W5" s="799"/>
      <c r="X5" s="799"/>
      <c r="Y5" s="799"/>
      <c r="Z5" s="800"/>
      <c r="AA5" s="798" t="s">
        <v>372</v>
      </c>
      <c r="AB5" s="799"/>
      <c r="AC5" s="799"/>
      <c r="AD5" s="799"/>
      <c r="AE5" s="799"/>
      <c r="AF5" s="804" t="s">
        <v>373</v>
      </c>
      <c r="AG5" s="799"/>
      <c r="AH5" s="799"/>
      <c r="AI5" s="799"/>
      <c r="AJ5" s="805"/>
      <c r="AK5" s="799" t="s">
        <v>374</v>
      </c>
      <c r="AL5" s="799"/>
      <c r="AM5" s="799"/>
      <c r="AN5" s="799"/>
      <c r="AO5" s="800"/>
      <c r="AP5" s="798" t="s">
        <v>375</v>
      </c>
      <c r="AQ5" s="799"/>
      <c r="AR5" s="799"/>
      <c r="AS5" s="799"/>
      <c r="AT5" s="800"/>
      <c r="AU5" s="798" t="s">
        <v>376</v>
      </c>
      <c r="AV5" s="799"/>
      <c r="AW5" s="799"/>
      <c r="AX5" s="799"/>
      <c r="AY5" s="805"/>
      <c r="AZ5" s="228"/>
      <c r="BA5" s="228"/>
      <c r="BB5" s="228"/>
      <c r="BC5" s="228"/>
      <c r="BD5" s="228"/>
      <c r="BE5" s="229"/>
      <c r="BF5" s="229"/>
      <c r="BG5" s="229"/>
      <c r="BH5" s="229"/>
      <c r="BI5" s="229"/>
      <c r="BJ5" s="229"/>
      <c r="BK5" s="229"/>
      <c r="BL5" s="229"/>
      <c r="BM5" s="229"/>
      <c r="BN5" s="229"/>
      <c r="BO5" s="229"/>
      <c r="BP5" s="229"/>
      <c r="BQ5" s="792" t="s">
        <v>377</v>
      </c>
      <c r="BR5" s="793"/>
      <c r="BS5" s="793"/>
      <c r="BT5" s="793"/>
      <c r="BU5" s="793"/>
      <c r="BV5" s="793"/>
      <c r="BW5" s="793"/>
      <c r="BX5" s="793"/>
      <c r="BY5" s="793"/>
      <c r="BZ5" s="793"/>
      <c r="CA5" s="793"/>
      <c r="CB5" s="793"/>
      <c r="CC5" s="793"/>
      <c r="CD5" s="793"/>
      <c r="CE5" s="793"/>
      <c r="CF5" s="793"/>
      <c r="CG5" s="794"/>
      <c r="CH5" s="798" t="s">
        <v>378</v>
      </c>
      <c r="CI5" s="799"/>
      <c r="CJ5" s="799"/>
      <c r="CK5" s="799"/>
      <c r="CL5" s="800"/>
      <c r="CM5" s="798" t="s">
        <v>379</v>
      </c>
      <c r="CN5" s="799"/>
      <c r="CO5" s="799"/>
      <c r="CP5" s="799"/>
      <c r="CQ5" s="800"/>
      <c r="CR5" s="798" t="s">
        <v>380</v>
      </c>
      <c r="CS5" s="799"/>
      <c r="CT5" s="799"/>
      <c r="CU5" s="799"/>
      <c r="CV5" s="800"/>
      <c r="CW5" s="798" t="s">
        <v>381</v>
      </c>
      <c r="CX5" s="799"/>
      <c r="CY5" s="799"/>
      <c r="CZ5" s="799"/>
      <c r="DA5" s="800"/>
      <c r="DB5" s="798" t="s">
        <v>382</v>
      </c>
      <c r="DC5" s="799"/>
      <c r="DD5" s="799"/>
      <c r="DE5" s="799"/>
      <c r="DF5" s="800"/>
      <c r="DG5" s="828" t="s">
        <v>383</v>
      </c>
      <c r="DH5" s="829"/>
      <c r="DI5" s="829"/>
      <c r="DJ5" s="829"/>
      <c r="DK5" s="830"/>
      <c r="DL5" s="828" t="s">
        <v>384</v>
      </c>
      <c r="DM5" s="829"/>
      <c r="DN5" s="829"/>
      <c r="DO5" s="829"/>
      <c r="DP5" s="830"/>
      <c r="DQ5" s="798" t="s">
        <v>385</v>
      </c>
      <c r="DR5" s="799"/>
      <c r="DS5" s="799"/>
      <c r="DT5" s="799"/>
      <c r="DU5" s="800"/>
      <c r="DV5" s="798" t="s">
        <v>376</v>
      </c>
      <c r="DW5" s="799"/>
      <c r="DX5" s="799"/>
      <c r="DY5" s="799"/>
      <c r="DZ5" s="805"/>
      <c r="EA5" s="230"/>
    </row>
    <row r="6" spans="1:131" s="231" customFormat="1" ht="26.25" customHeight="1" thickBot="1">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c r="A7" s="232">
        <v>1</v>
      </c>
      <c r="B7" s="814" t="s">
        <v>386</v>
      </c>
      <c r="C7" s="815"/>
      <c r="D7" s="815"/>
      <c r="E7" s="815"/>
      <c r="F7" s="815"/>
      <c r="G7" s="815"/>
      <c r="H7" s="815"/>
      <c r="I7" s="815"/>
      <c r="J7" s="815"/>
      <c r="K7" s="815"/>
      <c r="L7" s="815"/>
      <c r="M7" s="815"/>
      <c r="N7" s="815"/>
      <c r="O7" s="815"/>
      <c r="P7" s="816"/>
      <c r="Q7" s="817">
        <v>11756</v>
      </c>
      <c r="R7" s="818"/>
      <c r="S7" s="818"/>
      <c r="T7" s="818"/>
      <c r="U7" s="818"/>
      <c r="V7" s="818">
        <v>10960</v>
      </c>
      <c r="W7" s="818"/>
      <c r="X7" s="818"/>
      <c r="Y7" s="818"/>
      <c r="Z7" s="818"/>
      <c r="AA7" s="818">
        <v>796</v>
      </c>
      <c r="AB7" s="818"/>
      <c r="AC7" s="818"/>
      <c r="AD7" s="818"/>
      <c r="AE7" s="819"/>
      <c r="AF7" s="820">
        <v>723</v>
      </c>
      <c r="AG7" s="821"/>
      <c r="AH7" s="821"/>
      <c r="AI7" s="821"/>
      <c r="AJ7" s="822"/>
      <c r="AK7" s="823">
        <v>191</v>
      </c>
      <c r="AL7" s="824"/>
      <c r="AM7" s="824"/>
      <c r="AN7" s="824"/>
      <c r="AO7" s="824"/>
      <c r="AP7" s="824">
        <v>8670</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t="s">
        <v>598</v>
      </c>
      <c r="BS7" s="811" t="s">
        <v>600</v>
      </c>
      <c r="BT7" s="812"/>
      <c r="BU7" s="812"/>
      <c r="BV7" s="812"/>
      <c r="BW7" s="812"/>
      <c r="BX7" s="812"/>
      <c r="BY7" s="812"/>
      <c r="BZ7" s="812"/>
      <c r="CA7" s="812"/>
      <c r="CB7" s="812"/>
      <c r="CC7" s="812"/>
      <c r="CD7" s="812"/>
      <c r="CE7" s="812"/>
      <c r="CF7" s="812"/>
      <c r="CG7" s="827"/>
      <c r="CH7" s="808">
        <v>-805</v>
      </c>
      <c r="CI7" s="809"/>
      <c r="CJ7" s="809"/>
      <c r="CK7" s="809"/>
      <c r="CL7" s="810"/>
      <c r="CM7" s="808">
        <v>-35</v>
      </c>
      <c r="CN7" s="809"/>
      <c r="CO7" s="809"/>
      <c r="CP7" s="809"/>
      <c r="CQ7" s="810"/>
      <c r="CR7" s="808" t="s">
        <v>602</v>
      </c>
      <c r="CS7" s="809"/>
      <c r="CT7" s="809"/>
      <c r="CU7" s="809"/>
      <c r="CV7" s="810"/>
      <c r="CW7" s="808" t="s">
        <v>603</v>
      </c>
      <c r="CX7" s="809"/>
      <c r="CY7" s="809"/>
      <c r="CZ7" s="809"/>
      <c r="DA7" s="810"/>
      <c r="DB7" s="808" t="s">
        <v>604</v>
      </c>
      <c r="DC7" s="809"/>
      <c r="DD7" s="809"/>
      <c r="DE7" s="809"/>
      <c r="DF7" s="810"/>
      <c r="DG7" s="808" t="s">
        <v>604</v>
      </c>
      <c r="DH7" s="809"/>
      <c r="DI7" s="809"/>
      <c r="DJ7" s="809"/>
      <c r="DK7" s="810"/>
      <c r="DL7" s="808">
        <v>222</v>
      </c>
      <c r="DM7" s="809"/>
      <c r="DN7" s="809"/>
      <c r="DO7" s="809"/>
      <c r="DP7" s="810"/>
      <c r="DQ7" s="808">
        <v>200</v>
      </c>
      <c r="DR7" s="809"/>
      <c r="DS7" s="809"/>
      <c r="DT7" s="809"/>
      <c r="DU7" s="810"/>
      <c r="DV7" s="811"/>
      <c r="DW7" s="812"/>
      <c r="DX7" s="812"/>
      <c r="DY7" s="812"/>
      <c r="DZ7" s="813"/>
      <c r="EA7" s="230"/>
    </row>
    <row r="8" spans="1:131" s="231" customFormat="1" ht="26.25" customHeight="1">
      <c r="A8" s="234">
        <v>2</v>
      </c>
      <c r="B8" s="845" t="s">
        <v>387</v>
      </c>
      <c r="C8" s="846"/>
      <c r="D8" s="846"/>
      <c r="E8" s="846"/>
      <c r="F8" s="846"/>
      <c r="G8" s="846"/>
      <c r="H8" s="846"/>
      <c r="I8" s="846"/>
      <c r="J8" s="846"/>
      <c r="K8" s="846"/>
      <c r="L8" s="846"/>
      <c r="M8" s="846"/>
      <c r="N8" s="846"/>
      <c r="O8" s="846"/>
      <c r="P8" s="847"/>
      <c r="Q8" s="848">
        <v>234</v>
      </c>
      <c r="R8" s="849"/>
      <c r="S8" s="849"/>
      <c r="T8" s="849"/>
      <c r="U8" s="849"/>
      <c r="V8" s="849">
        <v>234</v>
      </c>
      <c r="W8" s="849"/>
      <c r="X8" s="849"/>
      <c r="Y8" s="849"/>
      <c r="Z8" s="849"/>
      <c r="AA8" s="849" t="s">
        <v>583</v>
      </c>
      <c r="AB8" s="849"/>
      <c r="AC8" s="849"/>
      <c r="AD8" s="849"/>
      <c r="AE8" s="850"/>
      <c r="AF8" s="851" t="s">
        <v>388</v>
      </c>
      <c r="AG8" s="852"/>
      <c r="AH8" s="852"/>
      <c r="AI8" s="852"/>
      <c r="AJ8" s="853"/>
      <c r="AK8" s="834">
        <v>46</v>
      </c>
      <c r="AL8" s="835"/>
      <c r="AM8" s="835"/>
      <c r="AN8" s="835"/>
      <c r="AO8" s="835"/>
      <c r="AP8" s="835">
        <v>58</v>
      </c>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t="s">
        <v>599</v>
      </c>
      <c r="BS8" s="838" t="s">
        <v>601</v>
      </c>
      <c r="BT8" s="839"/>
      <c r="BU8" s="839"/>
      <c r="BV8" s="839"/>
      <c r="BW8" s="839"/>
      <c r="BX8" s="839"/>
      <c r="BY8" s="839"/>
      <c r="BZ8" s="839"/>
      <c r="CA8" s="839"/>
      <c r="CB8" s="839"/>
      <c r="CC8" s="839"/>
      <c r="CD8" s="839"/>
      <c r="CE8" s="839"/>
      <c r="CF8" s="839"/>
      <c r="CG8" s="840"/>
      <c r="CH8" s="841">
        <v>-40</v>
      </c>
      <c r="CI8" s="842"/>
      <c r="CJ8" s="842"/>
      <c r="CK8" s="842"/>
      <c r="CL8" s="843"/>
      <c r="CM8" s="841">
        <v>-48</v>
      </c>
      <c r="CN8" s="842"/>
      <c r="CO8" s="842"/>
      <c r="CP8" s="842"/>
      <c r="CQ8" s="843"/>
      <c r="CR8" s="841" t="s">
        <v>604</v>
      </c>
      <c r="CS8" s="842"/>
      <c r="CT8" s="842"/>
      <c r="CU8" s="842"/>
      <c r="CV8" s="843"/>
      <c r="CW8" s="841">
        <v>44</v>
      </c>
      <c r="CX8" s="842"/>
      <c r="CY8" s="842"/>
      <c r="CZ8" s="842"/>
      <c r="DA8" s="843"/>
      <c r="DB8" s="841" t="s">
        <v>602</v>
      </c>
      <c r="DC8" s="842"/>
      <c r="DD8" s="842"/>
      <c r="DE8" s="842"/>
      <c r="DF8" s="843"/>
      <c r="DG8" s="841" t="s">
        <v>605</v>
      </c>
      <c r="DH8" s="842"/>
      <c r="DI8" s="842"/>
      <c r="DJ8" s="842"/>
      <c r="DK8" s="843"/>
      <c r="DL8" s="841">
        <v>47</v>
      </c>
      <c r="DM8" s="842"/>
      <c r="DN8" s="842"/>
      <c r="DO8" s="842"/>
      <c r="DP8" s="843"/>
      <c r="DQ8" s="841">
        <v>42</v>
      </c>
      <c r="DR8" s="842"/>
      <c r="DS8" s="842"/>
      <c r="DT8" s="842"/>
      <c r="DU8" s="843"/>
      <c r="DV8" s="838"/>
      <c r="DW8" s="839"/>
      <c r="DX8" s="839"/>
      <c r="DY8" s="839"/>
      <c r="DZ8" s="844"/>
      <c r="EA8" s="230"/>
    </row>
    <row r="9" spans="1:131" s="231" customFormat="1" ht="26.25" customHeight="1">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389</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c r="A23" s="236" t="s">
        <v>390</v>
      </c>
      <c r="B23" s="854" t="s">
        <v>391</v>
      </c>
      <c r="C23" s="855"/>
      <c r="D23" s="855"/>
      <c r="E23" s="855"/>
      <c r="F23" s="855"/>
      <c r="G23" s="855"/>
      <c r="H23" s="855"/>
      <c r="I23" s="855"/>
      <c r="J23" s="855"/>
      <c r="K23" s="855"/>
      <c r="L23" s="855"/>
      <c r="M23" s="855"/>
      <c r="N23" s="855"/>
      <c r="O23" s="855"/>
      <c r="P23" s="856"/>
      <c r="Q23" s="857">
        <v>11903</v>
      </c>
      <c r="R23" s="858"/>
      <c r="S23" s="858"/>
      <c r="T23" s="858"/>
      <c r="U23" s="858"/>
      <c r="V23" s="858">
        <v>11107</v>
      </c>
      <c r="W23" s="858"/>
      <c r="X23" s="858"/>
      <c r="Y23" s="858"/>
      <c r="Z23" s="858"/>
      <c r="AA23" s="858">
        <v>796</v>
      </c>
      <c r="AB23" s="858"/>
      <c r="AC23" s="858"/>
      <c r="AD23" s="858"/>
      <c r="AE23" s="859"/>
      <c r="AF23" s="860">
        <v>723</v>
      </c>
      <c r="AG23" s="858"/>
      <c r="AH23" s="858"/>
      <c r="AI23" s="858"/>
      <c r="AJ23" s="861"/>
      <c r="AK23" s="862"/>
      <c r="AL23" s="863"/>
      <c r="AM23" s="863"/>
      <c r="AN23" s="863"/>
      <c r="AO23" s="863"/>
      <c r="AP23" s="858">
        <v>8728</v>
      </c>
      <c r="AQ23" s="858"/>
      <c r="AR23" s="858"/>
      <c r="AS23" s="858"/>
      <c r="AT23" s="858"/>
      <c r="AU23" s="874"/>
      <c r="AV23" s="874"/>
      <c r="AW23" s="874"/>
      <c r="AX23" s="874"/>
      <c r="AY23" s="875"/>
      <c r="AZ23" s="876" t="s">
        <v>127</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c r="A24" s="873" t="s">
        <v>392</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c r="A25" s="790" t="s">
        <v>393</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c r="A26" s="792" t="s">
        <v>369</v>
      </c>
      <c r="B26" s="793"/>
      <c r="C26" s="793"/>
      <c r="D26" s="793"/>
      <c r="E26" s="793"/>
      <c r="F26" s="793"/>
      <c r="G26" s="793"/>
      <c r="H26" s="793"/>
      <c r="I26" s="793"/>
      <c r="J26" s="793"/>
      <c r="K26" s="793"/>
      <c r="L26" s="793"/>
      <c r="M26" s="793"/>
      <c r="N26" s="793"/>
      <c r="O26" s="793"/>
      <c r="P26" s="794"/>
      <c r="Q26" s="798" t="s">
        <v>394</v>
      </c>
      <c r="R26" s="799"/>
      <c r="S26" s="799"/>
      <c r="T26" s="799"/>
      <c r="U26" s="800"/>
      <c r="V26" s="798" t="s">
        <v>395</v>
      </c>
      <c r="W26" s="799"/>
      <c r="X26" s="799"/>
      <c r="Y26" s="799"/>
      <c r="Z26" s="800"/>
      <c r="AA26" s="798" t="s">
        <v>396</v>
      </c>
      <c r="AB26" s="799"/>
      <c r="AC26" s="799"/>
      <c r="AD26" s="799"/>
      <c r="AE26" s="799"/>
      <c r="AF26" s="879" t="s">
        <v>397</v>
      </c>
      <c r="AG26" s="880"/>
      <c r="AH26" s="880"/>
      <c r="AI26" s="880"/>
      <c r="AJ26" s="881"/>
      <c r="AK26" s="799" t="s">
        <v>398</v>
      </c>
      <c r="AL26" s="799"/>
      <c r="AM26" s="799"/>
      <c r="AN26" s="799"/>
      <c r="AO26" s="800"/>
      <c r="AP26" s="798" t="s">
        <v>399</v>
      </c>
      <c r="AQ26" s="799"/>
      <c r="AR26" s="799"/>
      <c r="AS26" s="799"/>
      <c r="AT26" s="800"/>
      <c r="AU26" s="798" t="s">
        <v>400</v>
      </c>
      <c r="AV26" s="799"/>
      <c r="AW26" s="799"/>
      <c r="AX26" s="799"/>
      <c r="AY26" s="800"/>
      <c r="AZ26" s="798" t="s">
        <v>401</v>
      </c>
      <c r="BA26" s="799"/>
      <c r="BB26" s="799"/>
      <c r="BC26" s="799"/>
      <c r="BD26" s="800"/>
      <c r="BE26" s="798" t="s">
        <v>376</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c r="A28" s="238">
        <v>1</v>
      </c>
      <c r="B28" s="814" t="s">
        <v>402</v>
      </c>
      <c r="C28" s="815"/>
      <c r="D28" s="815"/>
      <c r="E28" s="815"/>
      <c r="F28" s="815"/>
      <c r="G28" s="815"/>
      <c r="H28" s="815"/>
      <c r="I28" s="815"/>
      <c r="J28" s="815"/>
      <c r="K28" s="815"/>
      <c r="L28" s="815"/>
      <c r="M28" s="815"/>
      <c r="N28" s="815"/>
      <c r="O28" s="815"/>
      <c r="P28" s="816"/>
      <c r="Q28" s="887">
        <v>1310</v>
      </c>
      <c r="R28" s="888"/>
      <c r="S28" s="888"/>
      <c r="T28" s="888"/>
      <c r="U28" s="888"/>
      <c r="V28" s="888">
        <v>1287</v>
      </c>
      <c r="W28" s="888"/>
      <c r="X28" s="888"/>
      <c r="Y28" s="888"/>
      <c r="Z28" s="888"/>
      <c r="AA28" s="888">
        <v>23</v>
      </c>
      <c r="AB28" s="888"/>
      <c r="AC28" s="888"/>
      <c r="AD28" s="888"/>
      <c r="AE28" s="889"/>
      <c r="AF28" s="890">
        <v>23</v>
      </c>
      <c r="AG28" s="888"/>
      <c r="AH28" s="888"/>
      <c r="AI28" s="888"/>
      <c r="AJ28" s="891"/>
      <c r="AK28" s="892">
        <v>124</v>
      </c>
      <c r="AL28" s="893"/>
      <c r="AM28" s="893"/>
      <c r="AN28" s="893"/>
      <c r="AO28" s="893"/>
      <c r="AP28" s="893" t="s">
        <v>519</v>
      </c>
      <c r="AQ28" s="893"/>
      <c r="AR28" s="893"/>
      <c r="AS28" s="893"/>
      <c r="AT28" s="893"/>
      <c r="AU28" s="893" t="s">
        <v>519</v>
      </c>
      <c r="AV28" s="893"/>
      <c r="AW28" s="893"/>
      <c r="AX28" s="893"/>
      <c r="AY28" s="893"/>
      <c r="AZ28" s="894" t="s">
        <v>519</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c r="A29" s="238">
        <v>2</v>
      </c>
      <c r="B29" s="845" t="s">
        <v>403</v>
      </c>
      <c r="C29" s="846"/>
      <c r="D29" s="846"/>
      <c r="E29" s="846"/>
      <c r="F29" s="846"/>
      <c r="G29" s="846"/>
      <c r="H29" s="846"/>
      <c r="I29" s="846"/>
      <c r="J29" s="846"/>
      <c r="K29" s="846"/>
      <c r="L29" s="846"/>
      <c r="M29" s="846"/>
      <c r="N29" s="846"/>
      <c r="O29" s="846"/>
      <c r="P29" s="847"/>
      <c r="Q29" s="848">
        <v>17</v>
      </c>
      <c r="R29" s="849"/>
      <c r="S29" s="849"/>
      <c r="T29" s="849"/>
      <c r="U29" s="849"/>
      <c r="V29" s="849">
        <v>16</v>
      </c>
      <c r="W29" s="849"/>
      <c r="X29" s="849"/>
      <c r="Y29" s="849"/>
      <c r="Z29" s="849"/>
      <c r="AA29" s="849">
        <v>1</v>
      </c>
      <c r="AB29" s="849"/>
      <c r="AC29" s="849"/>
      <c r="AD29" s="849"/>
      <c r="AE29" s="850"/>
      <c r="AF29" s="851">
        <v>1</v>
      </c>
      <c r="AG29" s="852"/>
      <c r="AH29" s="852"/>
      <c r="AI29" s="852"/>
      <c r="AJ29" s="853"/>
      <c r="AK29" s="899">
        <v>13</v>
      </c>
      <c r="AL29" s="895"/>
      <c r="AM29" s="895"/>
      <c r="AN29" s="895"/>
      <c r="AO29" s="895"/>
      <c r="AP29" s="895" t="s">
        <v>519</v>
      </c>
      <c r="AQ29" s="895"/>
      <c r="AR29" s="895"/>
      <c r="AS29" s="895"/>
      <c r="AT29" s="895"/>
      <c r="AU29" s="895" t="s">
        <v>519</v>
      </c>
      <c r="AV29" s="895"/>
      <c r="AW29" s="895"/>
      <c r="AX29" s="895"/>
      <c r="AY29" s="895"/>
      <c r="AZ29" s="896" t="s">
        <v>519</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c r="A30" s="238">
        <v>3</v>
      </c>
      <c r="B30" s="845" t="s">
        <v>404</v>
      </c>
      <c r="C30" s="846"/>
      <c r="D30" s="846"/>
      <c r="E30" s="846"/>
      <c r="F30" s="846"/>
      <c r="G30" s="846"/>
      <c r="H30" s="846"/>
      <c r="I30" s="846"/>
      <c r="J30" s="846"/>
      <c r="K30" s="846"/>
      <c r="L30" s="846"/>
      <c r="M30" s="846"/>
      <c r="N30" s="846"/>
      <c r="O30" s="846"/>
      <c r="P30" s="847"/>
      <c r="Q30" s="848">
        <v>1407</v>
      </c>
      <c r="R30" s="849"/>
      <c r="S30" s="849"/>
      <c r="T30" s="849"/>
      <c r="U30" s="849"/>
      <c r="V30" s="849">
        <v>1344</v>
      </c>
      <c r="W30" s="849"/>
      <c r="X30" s="849"/>
      <c r="Y30" s="849"/>
      <c r="Z30" s="849"/>
      <c r="AA30" s="849">
        <v>63</v>
      </c>
      <c r="AB30" s="849"/>
      <c r="AC30" s="849"/>
      <c r="AD30" s="849"/>
      <c r="AE30" s="850"/>
      <c r="AF30" s="851">
        <v>63</v>
      </c>
      <c r="AG30" s="852"/>
      <c r="AH30" s="852"/>
      <c r="AI30" s="852"/>
      <c r="AJ30" s="853"/>
      <c r="AK30" s="899">
        <v>226</v>
      </c>
      <c r="AL30" s="895"/>
      <c r="AM30" s="895"/>
      <c r="AN30" s="895"/>
      <c r="AO30" s="895"/>
      <c r="AP30" s="895" t="s">
        <v>519</v>
      </c>
      <c r="AQ30" s="895"/>
      <c r="AR30" s="895"/>
      <c r="AS30" s="895"/>
      <c r="AT30" s="895"/>
      <c r="AU30" s="895" t="s">
        <v>519</v>
      </c>
      <c r="AV30" s="895"/>
      <c r="AW30" s="895"/>
      <c r="AX30" s="895"/>
      <c r="AY30" s="895"/>
      <c r="AZ30" s="896" t="s">
        <v>519</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c r="A31" s="238">
        <v>4</v>
      </c>
      <c r="B31" s="845" t="s">
        <v>405</v>
      </c>
      <c r="C31" s="846"/>
      <c r="D31" s="846"/>
      <c r="E31" s="846"/>
      <c r="F31" s="846"/>
      <c r="G31" s="846"/>
      <c r="H31" s="846"/>
      <c r="I31" s="846"/>
      <c r="J31" s="846"/>
      <c r="K31" s="846"/>
      <c r="L31" s="846"/>
      <c r="M31" s="846"/>
      <c r="N31" s="846"/>
      <c r="O31" s="846"/>
      <c r="P31" s="847"/>
      <c r="Q31" s="848">
        <v>141</v>
      </c>
      <c r="R31" s="849"/>
      <c r="S31" s="849"/>
      <c r="T31" s="849"/>
      <c r="U31" s="849"/>
      <c r="V31" s="849">
        <v>139</v>
      </c>
      <c r="W31" s="849"/>
      <c r="X31" s="849"/>
      <c r="Y31" s="849"/>
      <c r="Z31" s="849"/>
      <c r="AA31" s="849">
        <v>2</v>
      </c>
      <c r="AB31" s="849"/>
      <c r="AC31" s="849"/>
      <c r="AD31" s="849"/>
      <c r="AE31" s="850"/>
      <c r="AF31" s="851">
        <v>2</v>
      </c>
      <c r="AG31" s="852"/>
      <c r="AH31" s="852"/>
      <c r="AI31" s="852"/>
      <c r="AJ31" s="853"/>
      <c r="AK31" s="899">
        <v>59</v>
      </c>
      <c r="AL31" s="895"/>
      <c r="AM31" s="895"/>
      <c r="AN31" s="895"/>
      <c r="AO31" s="895"/>
      <c r="AP31" s="895" t="s">
        <v>519</v>
      </c>
      <c r="AQ31" s="895"/>
      <c r="AR31" s="895"/>
      <c r="AS31" s="895"/>
      <c r="AT31" s="895"/>
      <c r="AU31" s="895" t="s">
        <v>519</v>
      </c>
      <c r="AV31" s="895"/>
      <c r="AW31" s="895"/>
      <c r="AX31" s="895"/>
      <c r="AY31" s="895"/>
      <c r="AZ31" s="896" t="s">
        <v>519</v>
      </c>
      <c r="BA31" s="896"/>
      <c r="BB31" s="896"/>
      <c r="BC31" s="896"/>
      <c r="BD31" s="896"/>
      <c r="BE31" s="897"/>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c r="A32" s="238">
        <v>5</v>
      </c>
      <c r="B32" s="845" t="s">
        <v>406</v>
      </c>
      <c r="C32" s="846"/>
      <c r="D32" s="846"/>
      <c r="E32" s="846"/>
      <c r="F32" s="846"/>
      <c r="G32" s="846"/>
      <c r="H32" s="846"/>
      <c r="I32" s="846"/>
      <c r="J32" s="846"/>
      <c r="K32" s="846"/>
      <c r="L32" s="846"/>
      <c r="M32" s="846"/>
      <c r="N32" s="846"/>
      <c r="O32" s="846"/>
      <c r="P32" s="847"/>
      <c r="Q32" s="848">
        <v>277</v>
      </c>
      <c r="R32" s="849"/>
      <c r="S32" s="849"/>
      <c r="T32" s="849"/>
      <c r="U32" s="849"/>
      <c r="V32" s="849">
        <v>258</v>
      </c>
      <c r="W32" s="849"/>
      <c r="X32" s="849"/>
      <c r="Y32" s="849"/>
      <c r="Z32" s="849"/>
      <c r="AA32" s="849">
        <v>19</v>
      </c>
      <c r="AB32" s="849"/>
      <c r="AC32" s="849"/>
      <c r="AD32" s="849"/>
      <c r="AE32" s="850"/>
      <c r="AF32" s="851">
        <v>379</v>
      </c>
      <c r="AG32" s="852"/>
      <c r="AH32" s="852"/>
      <c r="AI32" s="852"/>
      <c r="AJ32" s="853"/>
      <c r="AK32" s="899">
        <v>1</v>
      </c>
      <c r="AL32" s="895"/>
      <c r="AM32" s="895"/>
      <c r="AN32" s="895"/>
      <c r="AO32" s="895"/>
      <c r="AP32" s="895">
        <v>1247</v>
      </c>
      <c r="AQ32" s="895"/>
      <c r="AR32" s="895"/>
      <c r="AS32" s="895"/>
      <c r="AT32" s="895"/>
      <c r="AU32" s="895">
        <v>49</v>
      </c>
      <c r="AV32" s="895"/>
      <c r="AW32" s="895"/>
      <c r="AX32" s="895"/>
      <c r="AY32" s="895"/>
      <c r="AZ32" s="896" t="s">
        <v>587</v>
      </c>
      <c r="BA32" s="896"/>
      <c r="BB32" s="896"/>
      <c r="BC32" s="896"/>
      <c r="BD32" s="896"/>
      <c r="BE32" s="897" t="s">
        <v>407</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c r="A33" s="238">
        <v>6</v>
      </c>
      <c r="B33" s="845" t="s">
        <v>408</v>
      </c>
      <c r="C33" s="846"/>
      <c r="D33" s="846"/>
      <c r="E33" s="846"/>
      <c r="F33" s="846"/>
      <c r="G33" s="846"/>
      <c r="H33" s="846"/>
      <c r="I33" s="846"/>
      <c r="J33" s="846"/>
      <c r="K33" s="846"/>
      <c r="L33" s="846"/>
      <c r="M33" s="846"/>
      <c r="N33" s="846"/>
      <c r="O33" s="846"/>
      <c r="P33" s="847"/>
      <c r="Q33" s="848">
        <v>269</v>
      </c>
      <c r="R33" s="849"/>
      <c r="S33" s="849"/>
      <c r="T33" s="849"/>
      <c r="U33" s="849"/>
      <c r="V33" s="849">
        <v>269</v>
      </c>
      <c r="W33" s="849"/>
      <c r="X33" s="849"/>
      <c r="Y33" s="849"/>
      <c r="Z33" s="849"/>
      <c r="AA33" s="849" t="s">
        <v>584</v>
      </c>
      <c r="AB33" s="849"/>
      <c r="AC33" s="849"/>
      <c r="AD33" s="849"/>
      <c r="AE33" s="850"/>
      <c r="AF33" s="851" t="s">
        <v>409</v>
      </c>
      <c r="AG33" s="852"/>
      <c r="AH33" s="852"/>
      <c r="AI33" s="852"/>
      <c r="AJ33" s="853"/>
      <c r="AK33" s="899">
        <v>60</v>
      </c>
      <c r="AL33" s="895"/>
      <c r="AM33" s="895"/>
      <c r="AN33" s="895"/>
      <c r="AO33" s="895"/>
      <c r="AP33" s="895">
        <v>511</v>
      </c>
      <c r="AQ33" s="895"/>
      <c r="AR33" s="895"/>
      <c r="AS33" s="895"/>
      <c r="AT33" s="895"/>
      <c r="AU33" s="895">
        <v>253</v>
      </c>
      <c r="AV33" s="895"/>
      <c r="AW33" s="895"/>
      <c r="AX33" s="895"/>
      <c r="AY33" s="895"/>
      <c r="AZ33" s="896" t="s">
        <v>586</v>
      </c>
      <c r="BA33" s="896"/>
      <c r="BB33" s="896"/>
      <c r="BC33" s="896"/>
      <c r="BD33" s="896"/>
      <c r="BE33" s="897" t="s">
        <v>410</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c r="A34" s="238">
        <v>7</v>
      </c>
      <c r="B34" s="845" t="s">
        <v>411</v>
      </c>
      <c r="C34" s="846"/>
      <c r="D34" s="846"/>
      <c r="E34" s="846"/>
      <c r="F34" s="846"/>
      <c r="G34" s="846"/>
      <c r="H34" s="846"/>
      <c r="I34" s="846"/>
      <c r="J34" s="846"/>
      <c r="K34" s="846"/>
      <c r="L34" s="846"/>
      <c r="M34" s="846"/>
      <c r="N34" s="846"/>
      <c r="O34" s="846"/>
      <c r="P34" s="847"/>
      <c r="Q34" s="848">
        <v>376</v>
      </c>
      <c r="R34" s="849"/>
      <c r="S34" s="849"/>
      <c r="T34" s="849"/>
      <c r="U34" s="849"/>
      <c r="V34" s="849">
        <v>374</v>
      </c>
      <c r="W34" s="849"/>
      <c r="X34" s="849"/>
      <c r="Y34" s="849"/>
      <c r="Z34" s="849"/>
      <c r="AA34" s="849">
        <v>2</v>
      </c>
      <c r="AB34" s="849"/>
      <c r="AC34" s="849"/>
      <c r="AD34" s="849"/>
      <c r="AE34" s="850"/>
      <c r="AF34" s="851">
        <v>2</v>
      </c>
      <c r="AG34" s="852"/>
      <c r="AH34" s="852"/>
      <c r="AI34" s="852"/>
      <c r="AJ34" s="853"/>
      <c r="AK34" s="899">
        <v>16</v>
      </c>
      <c r="AL34" s="895"/>
      <c r="AM34" s="895"/>
      <c r="AN34" s="895"/>
      <c r="AO34" s="895"/>
      <c r="AP34" s="895">
        <v>391</v>
      </c>
      <c r="AQ34" s="895"/>
      <c r="AR34" s="895"/>
      <c r="AS34" s="895"/>
      <c r="AT34" s="895"/>
      <c r="AU34" s="895">
        <v>13</v>
      </c>
      <c r="AV34" s="895"/>
      <c r="AW34" s="895"/>
      <c r="AX34" s="895"/>
      <c r="AY34" s="895"/>
      <c r="AZ34" s="896" t="s">
        <v>586</v>
      </c>
      <c r="BA34" s="896"/>
      <c r="BB34" s="896"/>
      <c r="BC34" s="896"/>
      <c r="BD34" s="896"/>
      <c r="BE34" s="897" t="s">
        <v>410</v>
      </c>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c r="A35" s="238">
        <v>8</v>
      </c>
      <c r="B35" s="845" t="s">
        <v>412</v>
      </c>
      <c r="C35" s="846"/>
      <c r="D35" s="846"/>
      <c r="E35" s="846"/>
      <c r="F35" s="846"/>
      <c r="G35" s="846"/>
      <c r="H35" s="846"/>
      <c r="I35" s="846"/>
      <c r="J35" s="846"/>
      <c r="K35" s="846"/>
      <c r="L35" s="846"/>
      <c r="M35" s="846"/>
      <c r="N35" s="846"/>
      <c r="O35" s="846"/>
      <c r="P35" s="847"/>
      <c r="Q35" s="848">
        <v>4</v>
      </c>
      <c r="R35" s="849"/>
      <c r="S35" s="849"/>
      <c r="T35" s="849"/>
      <c r="U35" s="849"/>
      <c r="V35" s="849">
        <v>4</v>
      </c>
      <c r="W35" s="849"/>
      <c r="X35" s="849"/>
      <c r="Y35" s="849"/>
      <c r="Z35" s="849"/>
      <c r="AA35" s="849" t="s">
        <v>585</v>
      </c>
      <c r="AB35" s="849"/>
      <c r="AC35" s="849"/>
      <c r="AD35" s="849"/>
      <c r="AE35" s="850"/>
      <c r="AF35" s="851" t="s">
        <v>409</v>
      </c>
      <c r="AG35" s="852"/>
      <c r="AH35" s="852"/>
      <c r="AI35" s="852"/>
      <c r="AJ35" s="853"/>
      <c r="AK35" s="899">
        <v>3</v>
      </c>
      <c r="AL35" s="895"/>
      <c r="AM35" s="895"/>
      <c r="AN35" s="895"/>
      <c r="AO35" s="895"/>
      <c r="AP35" s="895">
        <v>28</v>
      </c>
      <c r="AQ35" s="895"/>
      <c r="AR35" s="895"/>
      <c r="AS35" s="895"/>
      <c r="AT35" s="895"/>
      <c r="AU35" s="895">
        <v>11</v>
      </c>
      <c r="AV35" s="895"/>
      <c r="AW35" s="895"/>
      <c r="AX35" s="895"/>
      <c r="AY35" s="895"/>
      <c r="AZ35" s="896" t="s">
        <v>586</v>
      </c>
      <c r="BA35" s="896"/>
      <c r="BB35" s="896"/>
      <c r="BC35" s="896"/>
      <c r="BD35" s="896"/>
      <c r="BE35" s="897" t="s">
        <v>413</v>
      </c>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c r="A36" s="238">
        <v>9</v>
      </c>
      <c r="B36" s="845" t="s">
        <v>414</v>
      </c>
      <c r="C36" s="846"/>
      <c r="D36" s="846"/>
      <c r="E36" s="846"/>
      <c r="F36" s="846"/>
      <c r="G36" s="846"/>
      <c r="H36" s="846"/>
      <c r="I36" s="846"/>
      <c r="J36" s="846"/>
      <c r="K36" s="846"/>
      <c r="L36" s="846"/>
      <c r="M36" s="846"/>
      <c r="N36" s="846"/>
      <c r="O36" s="846"/>
      <c r="P36" s="847"/>
      <c r="Q36" s="848">
        <v>2</v>
      </c>
      <c r="R36" s="849"/>
      <c r="S36" s="849"/>
      <c r="T36" s="849"/>
      <c r="U36" s="849"/>
      <c r="V36" s="849">
        <v>2</v>
      </c>
      <c r="W36" s="849"/>
      <c r="X36" s="849"/>
      <c r="Y36" s="849"/>
      <c r="Z36" s="849"/>
      <c r="AA36" s="849" t="s">
        <v>586</v>
      </c>
      <c r="AB36" s="849"/>
      <c r="AC36" s="849"/>
      <c r="AD36" s="849"/>
      <c r="AE36" s="850"/>
      <c r="AF36" s="851" t="s">
        <v>127</v>
      </c>
      <c r="AG36" s="852"/>
      <c r="AH36" s="852"/>
      <c r="AI36" s="852"/>
      <c r="AJ36" s="853"/>
      <c r="AK36" s="899">
        <v>1</v>
      </c>
      <c r="AL36" s="895"/>
      <c r="AM36" s="895"/>
      <c r="AN36" s="895"/>
      <c r="AO36" s="895"/>
      <c r="AP36" s="895" t="s">
        <v>586</v>
      </c>
      <c r="AQ36" s="895"/>
      <c r="AR36" s="895"/>
      <c r="AS36" s="895"/>
      <c r="AT36" s="895"/>
      <c r="AU36" s="895" t="s">
        <v>586</v>
      </c>
      <c r="AV36" s="895"/>
      <c r="AW36" s="895"/>
      <c r="AX36" s="895"/>
      <c r="AY36" s="895"/>
      <c r="AZ36" s="896" t="s">
        <v>585</v>
      </c>
      <c r="BA36" s="896"/>
      <c r="BB36" s="896"/>
      <c r="BC36" s="896"/>
      <c r="BD36" s="896"/>
      <c r="BE36" s="897" t="s">
        <v>415</v>
      </c>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c r="A37" s="238">
        <v>10</v>
      </c>
      <c r="B37" s="845" t="s">
        <v>416</v>
      </c>
      <c r="C37" s="846"/>
      <c r="D37" s="846"/>
      <c r="E37" s="846"/>
      <c r="F37" s="846"/>
      <c r="G37" s="846"/>
      <c r="H37" s="846"/>
      <c r="I37" s="846"/>
      <c r="J37" s="846"/>
      <c r="K37" s="846"/>
      <c r="L37" s="846"/>
      <c r="M37" s="846"/>
      <c r="N37" s="846"/>
      <c r="O37" s="846"/>
      <c r="P37" s="847"/>
      <c r="Q37" s="848">
        <v>54</v>
      </c>
      <c r="R37" s="849"/>
      <c r="S37" s="849"/>
      <c r="T37" s="849"/>
      <c r="U37" s="849"/>
      <c r="V37" s="849">
        <v>54</v>
      </c>
      <c r="W37" s="849"/>
      <c r="X37" s="849"/>
      <c r="Y37" s="849"/>
      <c r="Z37" s="849"/>
      <c r="AA37" s="849" t="s">
        <v>586</v>
      </c>
      <c r="AB37" s="849"/>
      <c r="AC37" s="849"/>
      <c r="AD37" s="849"/>
      <c r="AE37" s="850"/>
      <c r="AF37" s="851" t="s">
        <v>409</v>
      </c>
      <c r="AG37" s="852"/>
      <c r="AH37" s="852"/>
      <c r="AI37" s="852"/>
      <c r="AJ37" s="853"/>
      <c r="AK37" s="899">
        <v>9</v>
      </c>
      <c r="AL37" s="895"/>
      <c r="AM37" s="895"/>
      <c r="AN37" s="895"/>
      <c r="AO37" s="895"/>
      <c r="AP37" s="895">
        <v>84</v>
      </c>
      <c r="AQ37" s="895"/>
      <c r="AR37" s="895"/>
      <c r="AS37" s="895"/>
      <c r="AT37" s="895"/>
      <c r="AU37" s="895">
        <v>51</v>
      </c>
      <c r="AV37" s="895"/>
      <c r="AW37" s="895"/>
      <c r="AX37" s="895"/>
      <c r="AY37" s="895"/>
      <c r="AZ37" s="896" t="s">
        <v>588</v>
      </c>
      <c r="BA37" s="896"/>
      <c r="BB37" s="896"/>
      <c r="BC37" s="896"/>
      <c r="BD37" s="896"/>
      <c r="BE37" s="897" t="s">
        <v>410</v>
      </c>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417</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c r="A63" s="236" t="s">
        <v>390</v>
      </c>
      <c r="B63" s="854" t="s">
        <v>418</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471</v>
      </c>
      <c r="AG63" s="909"/>
      <c r="AH63" s="909"/>
      <c r="AI63" s="909"/>
      <c r="AJ63" s="910"/>
      <c r="AK63" s="911"/>
      <c r="AL63" s="906"/>
      <c r="AM63" s="906"/>
      <c r="AN63" s="906"/>
      <c r="AO63" s="906"/>
      <c r="AP63" s="909">
        <v>2261</v>
      </c>
      <c r="AQ63" s="909"/>
      <c r="AR63" s="909"/>
      <c r="AS63" s="909"/>
      <c r="AT63" s="909"/>
      <c r="AU63" s="909">
        <v>377</v>
      </c>
      <c r="AV63" s="909"/>
      <c r="AW63" s="909"/>
      <c r="AX63" s="909"/>
      <c r="AY63" s="909"/>
      <c r="AZ63" s="913"/>
      <c r="BA63" s="913"/>
      <c r="BB63" s="913"/>
      <c r="BC63" s="913"/>
      <c r="BD63" s="913"/>
      <c r="BE63" s="914"/>
      <c r="BF63" s="914"/>
      <c r="BG63" s="914"/>
      <c r="BH63" s="914"/>
      <c r="BI63" s="915"/>
      <c r="BJ63" s="916" t="s">
        <v>419</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c r="A65" s="228" t="s">
        <v>420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c r="A66" s="792" t="s">
        <v>421</v>
      </c>
      <c r="B66" s="793"/>
      <c r="C66" s="793"/>
      <c r="D66" s="793"/>
      <c r="E66" s="793"/>
      <c r="F66" s="793"/>
      <c r="G66" s="793"/>
      <c r="H66" s="793"/>
      <c r="I66" s="793"/>
      <c r="J66" s="793"/>
      <c r="K66" s="793"/>
      <c r="L66" s="793"/>
      <c r="M66" s="793"/>
      <c r="N66" s="793"/>
      <c r="O66" s="793"/>
      <c r="P66" s="794"/>
      <c r="Q66" s="798" t="s">
        <v>422</v>
      </c>
      <c r="R66" s="799"/>
      <c r="S66" s="799"/>
      <c r="T66" s="799"/>
      <c r="U66" s="800"/>
      <c r="V66" s="798" t="s">
        <v>395</v>
      </c>
      <c r="W66" s="799"/>
      <c r="X66" s="799"/>
      <c r="Y66" s="799"/>
      <c r="Z66" s="800"/>
      <c r="AA66" s="798" t="s">
        <v>423</v>
      </c>
      <c r="AB66" s="799"/>
      <c r="AC66" s="799"/>
      <c r="AD66" s="799"/>
      <c r="AE66" s="800"/>
      <c r="AF66" s="919" t="s">
        <v>424</v>
      </c>
      <c r="AG66" s="880"/>
      <c r="AH66" s="880"/>
      <c r="AI66" s="880"/>
      <c r="AJ66" s="920"/>
      <c r="AK66" s="798" t="s">
        <v>425</v>
      </c>
      <c r="AL66" s="793"/>
      <c r="AM66" s="793"/>
      <c r="AN66" s="793"/>
      <c r="AO66" s="794"/>
      <c r="AP66" s="798" t="s">
        <v>426</v>
      </c>
      <c r="AQ66" s="799"/>
      <c r="AR66" s="799"/>
      <c r="AS66" s="799"/>
      <c r="AT66" s="800"/>
      <c r="AU66" s="798" t="s">
        <v>427</v>
      </c>
      <c r="AV66" s="799"/>
      <c r="AW66" s="799"/>
      <c r="AX66" s="799"/>
      <c r="AY66" s="800"/>
      <c r="AZ66" s="798" t="s">
        <v>376</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c r="A68" s="232">
        <v>1</v>
      </c>
      <c r="B68" s="934" t="s">
        <v>589</v>
      </c>
      <c r="C68" s="935"/>
      <c r="D68" s="935"/>
      <c r="E68" s="935"/>
      <c r="F68" s="935"/>
      <c r="G68" s="935"/>
      <c r="H68" s="935"/>
      <c r="I68" s="935"/>
      <c r="J68" s="935"/>
      <c r="K68" s="935"/>
      <c r="L68" s="935"/>
      <c r="M68" s="935"/>
      <c r="N68" s="935"/>
      <c r="O68" s="935"/>
      <c r="P68" s="936"/>
      <c r="Q68" s="937">
        <v>12284</v>
      </c>
      <c r="R68" s="931"/>
      <c r="S68" s="931"/>
      <c r="T68" s="931"/>
      <c r="U68" s="931"/>
      <c r="V68" s="931">
        <v>11939</v>
      </c>
      <c r="W68" s="931"/>
      <c r="X68" s="931"/>
      <c r="Y68" s="931"/>
      <c r="Z68" s="931"/>
      <c r="AA68" s="931">
        <v>344</v>
      </c>
      <c r="AB68" s="931"/>
      <c r="AC68" s="931"/>
      <c r="AD68" s="931"/>
      <c r="AE68" s="931"/>
      <c r="AF68" s="931">
        <v>344</v>
      </c>
      <c r="AG68" s="931"/>
      <c r="AH68" s="931"/>
      <c r="AI68" s="931"/>
      <c r="AJ68" s="931"/>
      <c r="AK68" s="931">
        <v>534</v>
      </c>
      <c r="AL68" s="931"/>
      <c r="AM68" s="931"/>
      <c r="AN68" s="931"/>
      <c r="AO68" s="931"/>
      <c r="AP68" s="931" t="s">
        <v>586</v>
      </c>
      <c r="AQ68" s="931"/>
      <c r="AR68" s="931"/>
      <c r="AS68" s="931"/>
      <c r="AT68" s="931"/>
      <c r="AU68" s="931" t="s">
        <v>586</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c r="A69" s="234">
        <v>2</v>
      </c>
      <c r="B69" s="938" t="s">
        <v>590</v>
      </c>
      <c r="C69" s="939"/>
      <c r="D69" s="939"/>
      <c r="E69" s="939"/>
      <c r="F69" s="939"/>
      <c r="G69" s="939"/>
      <c r="H69" s="939"/>
      <c r="I69" s="939"/>
      <c r="J69" s="939"/>
      <c r="K69" s="939"/>
      <c r="L69" s="939"/>
      <c r="M69" s="939"/>
      <c r="N69" s="939"/>
      <c r="O69" s="939"/>
      <c r="P69" s="940"/>
      <c r="Q69" s="941">
        <v>910</v>
      </c>
      <c r="R69" s="895"/>
      <c r="S69" s="895"/>
      <c r="T69" s="895"/>
      <c r="U69" s="895"/>
      <c r="V69" s="895">
        <v>870</v>
      </c>
      <c r="W69" s="895"/>
      <c r="X69" s="895"/>
      <c r="Y69" s="895"/>
      <c r="Z69" s="895"/>
      <c r="AA69" s="895">
        <v>40</v>
      </c>
      <c r="AB69" s="895"/>
      <c r="AC69" s="895"/>
      <c r="AD69" s="895"/>
      <c r="AE69" s="895"/>
      <c r="AF69" s="895">
        <v>40</v>
      </c>
      <c r="AG69" s="895"/>
      <c r="AH69" s="895"/>
      <c r="AI69" s="895"/>
      <c r="AJ69" s="895"/>
      <c r="AK69" s="895">
        <v>47</v>
      </c>
      <c r="AL69" s="895"/>
      <c r="AM69" s="895"/>
      <c r="AN69" s="895"/>
      <c r="AO69" s="895"/>
      <c r="AP69" s="895">
        <v>41</v>
      </c>
      <c r="AQ69" s="895"/>
      <c r="AR69" s="895"/>
      <c r="AS69" s="895"/>
      <c r="AT69" s="895"/>
      <c r="AU69" s="895" t="s">
        <v>586</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c r="A70" s="234">
        <v>3</v>
      </c>
      <c r="B70" s="938" t="s">
        <v>591</v>
      </c>
      <c r="C70" s="939"/>
      <c r="D70" s="939"/>
      <c r="E70" s="939"/>
      <c r="F70" s="939"/>
      <c r="G70" s="939"/>
      <c r="H70" s="939"/>
      <c r="I70" s="939"/>
      <c r="J70" s="939"/>
      <c r="K70" s="939"/>
      <c r="L70" s="939"/>
      <c r="M70" s="939"/>
      <c r="N70" s="939"/>
      <c r="O70" s="939"/>
      <c r="P70" s="940"/>
      <c r="Q70" s="941">
        <v>1498</v>
      </c>
      <c r="R70" s="895"/>
      <c r="S70" s="895"/>
      <c r="T70" s="895"/>
      <c r="U70" s="895"/>
      <c r="V70" s="895">
        <v>1478</v>
      </c>
      <c r="W70" s="895"/>
      <c r="X70" s="895"/>
      <c r="Y70" s="895"/>
      <c r="Z70" s="895"/>
      <c r="AA70" s="895">
        <v>20</v>
      </c>
      <c r="AB70" s="895"/>
      <c r="AC70" s="895"/>
      <c r="AD70" s="895"/>
      <c r="AE70" s="895"/>
      <c r="AF70" s="895">
        <v>20</v>
      </c>
      <c r="AG70" s="895"/>
      <c r="AH70" s="895"/>
      <c r="AI70" s="895"/>
      <c r="AJ70" s="895"/>
      <c r="AK70" s="895">
        <v>19</v>
      </c>
      <c r="AL70" s="895"/>
      <c r="AM70" s="895"/>
      <c r="AN70" s="895"/>
      <c r="AO70" s="895"/>
      <c r="AP70" s="895" t="s">
        <v>586</v>
      </c>
      <c r="AQ70" s="895"/>
      <c r="AR70" s="895"/>
      <c r="AS70" s="895"/>
      <c r="AT70" s="895"/>
      <c r="AU70" s="895" t="s">
        <v>586</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c r="A71" s="234">
        <v>4</v>
      </c>
      <c r="B71" s="938" t="s">
        <v>592</v>
      </c>
      <c r="C71" s="939"/>
      <c r="D71" s="939"/>
      <c r="E71" s="939"/>
      <c r="F71" s="939"/>
      <c r="G71" s="939"/>
      <c r="H71" s="939"/>
      <c r="I71" s="939"/>
      <c r="J71" s="939"/>
      <c r="K71" s="939"/>
      <c r="L71" s="939"/>
      <c r="M71" s="939"/>
      <c r="N71" s="939"/>
      <c r="O71" s="939"/>
      <c r="P71" s="940"/>
      <c r="Q71" s="941">
        <v>477</v>
      </c>
      <c r="R71" s="895"/>
      <c r="S71" s="895"/>
      <c r="T71" s="895"/>
      <c r="U71" s="895"/>
      <c r="V71" s="895">
        <v>444</v>
      </c>
      <c r="W71" s="895"/>
      <c r="X71" s="895"/>
      <c r="Y71" s="895"/>
      <c r="Z71" s="895"/>
      <c r="AA71" s="895">
        <v>33</v>
      </c>
      <c r="AB71" s="895"/>
      <c r="AC71" s="895"/>
      <c r="AD71" s="895"/>
      <c r="AE71" s="895"/>
      <c r="AF71" s="895">
        <v>33</v>
      </c>
      <c r="AG71" s="895"/>
      <c r="AH71" s="895"/>
      <c r="AI71" s="895"/>
      <c r="AJ71" s="895"/>
      <c r="AK71" s="895">
        <v>31</v>
      </c>
      <c r="AL71" s="895"/>
      <c r="AM71" s="895"/>
      <c r="AN71" s="895"/>
      <c r="AO71" s="895"/>
      <c r="AP71" s="895" t="s">
        <v>596</v>
      </c>
      <c r="AQ71" s="895"/>
      <c r="AR71" s="895"/>
      <c r="AS71" s="895"/>
      <c r="AT71" s="895"/>
      <c r="AU71" s="895" t="s">
        <v>586</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c r="A72" s="234">
        <v>5</v>
      </c>
      <c r="B72" s="938" t="s">
        <v>593</v>
      </c>
      <c r="C72" s="939"/>
      <c r="D72" s="939"/>
      <c r="E72" s="939"/>
      <c r="F72" s="939"/>
      <c r="G72" s="939"/>
      <c r="H72" s="939"/>
      <c r="I72" s="939"/>
      <c r="J72" s="939"/>
      <c r="K72" s="939"/>
      <c r="L72" s="939"/>
      <c r="M72" s="939"/>
      <c r="N72" s="939"/>
      <c r="O72" s="939"/>
      <c r="P72" s="940"/>
      <c r="Q72" s="941">
        <v>53</v>
      </c>
      <c r="R72" s="895"/>
      <c r="S72" s="895"/>
      <c r="T72" s="895"/>
      <c r="U72" s="895"/>
      <c r="V72" s="895">
        <v>48</v>
      </c>
      <c r="W72" s="895"/>
      <c r="X72" s="895"/>
      <c r="Y72" s="895"/>
      <c r="Z72" s="895"/>
      <c r="AA72" s="895">
        <v>5</v>
      </c>
      <c r="AB72" s="895"/>
      <c r="AC72" s="895"/>
      <c r="AD72" s="895"/>
      <c r="AE72" s="895"/>
      <c r="AF72" s="895">
        <v>5</v>
      </c>
      <c r="AG72" s="895"/>
      <c r="AH72" s="895"/>
      <c r="AI72" s="895"/>
      <c r="AJ72" s="895"/>
      <c r="AK72" s="895">
        <v>4</v>
      </c>
      <c r="AL72" s="895"/>
      <c r="AM72" s="895"/>
      <c r="AN72" s="895"/>
      <c r="AO72" s="895"/>
      <c r="AP72" s="895" t="s">
        <v>588</v>
      </c>
      <c r="AQ72" s="895"/>
      <c r="AR72" s="895"/>
      <c r="AS72" s="895"/>
      <c r="AT72" s="895"/>
      <c r="AU72" s="895" t="s">
        <v>585</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c r="A73" s="234">
        <v>6</v>
      </c>
      <c r="B73" s="938" t="s">
        <v>594</v>
      </c>
      <c r="C73" s="939"/>
      <c r="D73" s="939"/>
      <c r="E73" s="939"/>
      <c r="F73" s="939"/>
      <c r="G73" s="939"/>
      <c r="H73" s="939"/>
      <c r="I73" s="939"/>
      <c r="J73" s="939"/>
      <c r="K73" s="939"/>
      <c r="L73" s="939"/>
      <c r="M73" s="939"/>
      <c r="N73" s="939"/>
      <c r="O73" s="939"/>
      <c r="P73" s="940"/>
      <c r="Q73" s="941">
        <v>89</v>
      </c>
      <c r="R73" s="895"/>
      <c r="S73" s="895"/>
      <c r="T73" s="895"/>
      <c r="U73" s="895"/>
      <c r="V73" s="895">
        <v>84</v>
      </c>
      <c r="W73" s="895"/>
      <c r="X73" s="895"/>
      <c r="Y73" s="895"/>
      <c r="Z73" s="895"/>
      <c r="AA73" s="895">
        <v>5</v>
      </c>
      <c r="AB73" s="895"/>
      <c r="AC73" s="895"/>
      <c r="AD73" s="895"/>
      <c r="AE73" s="895"/>
      <c r="AF73" s="895">
        <v>5</v>
      </c>
      <c r="AG73" s="895"/>
      <c r="AH73" s="895"/>
      <c r="AI73" s="895"/>
      <c r="AJ73" s="895"/>
      <c r="AK73" s="895">
        <v>5</v>
      </c>
      <c r="AL73" s="895"/>
      <c r="AM73" s="895"/>
      <c r="AN73" s="895"/>
      <c r="AO73" s="895"/>
      <c r="AP73" s="895" t="s">
        <v>588</v>
      </c>
      <c r="AQ73" s="895"/>
      <c r="AR73" s="895"/>
      <c r="AS73" s="895"/>
      <c r="AT73" s="895"/>
      <c r="AU73" s="895" t="s">
        <v>597</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c r="A74" s="234">
        <v>7</v>
      </c>
      <c r="B74" s="938" t="s">
        <v>595</v>
      </c>
      <c r="C74" s="939"/>
      <c r="D74" s="939"/>
      <c r="E74" s="939"/>
      <c r="F74" s="939"/>
      <c r="G74" s="939"/>
      <c r="H74" s="939"/>
      <c r="I74" s="939"/>
      <c r="J74" s="939"/>
      <c r="K74" s="939"/>
      <c r="L74" s="939"/>
      <c r="M74" s="939"/>
      <c r="N74" s="939"/>
      <c r="O74" s="939"/>
      <c r="P74" s="940"/>
      <c r="Q74" s="941">
        <v>285945</v>
      </c>
      <c r="R74" s="895"/>
      <c r="S74" s="895"/>
      <c r="T74" s="895"/>
      <c r="U74" s="895"/>
      <c r="V74" s="895">
        <v>277863</v>
      </c>
      <c r="W74" s="895"/>
      <c r="X74" s="895"/>
      <c r="Y74" s="895"/>
      <c r="Z74" s="895"/>
      <c r="AA74" s="895">
        <v>8082</v>
      </c>
      <c r="AB74" s="895"/>
      <c r="AC74" s="895"/>
      <c r="AD74" s="895"/>
      <c r="AE74" s="895"/>
      <c r="AF74" s="895">
        <v>8082</v>
      </c>
      <c r="AG74" s="895"/>
      <c r="AH74" s="895"/>
      <c r="AI74" s="895"/>
      <c r="AJ74" s="895"/>
      <c r="AK74" s="895" t="s">
        <v>586</v>
      </c>
      <c r="AL74" s="895"/>
      <c r="AM74" s="895"/>
      <c r="AN74" s="895"/>
      <c r="AO74" s="895"/>
      <c r="AP74" s="895" t="s">
        <v>597</v>
      </c>
      <c r="AQ74" s="895"/>
      <c r="AR74" s="895"/>
      <c r="AS74" s="895"/>
      <c r="AT74" s="895"/>
      <c r="AU74" s="895" t="s">
        <v>586</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c r="A75" s="234">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c r="A76" s="234">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c r="A88" s="236" t="s">
        <v>390</v>
      </c>
      <c r="B88" s="854" t="s">
        <v>428</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8529</v>
      </c>
      <c r="AG88" s="909"/>
      <c r="AH88" s="909"/>
      <c r="AI88" s="909"/>
      <c r="AJ88" s="909"/>
      <c r="AK88" s="906"/>
      <c r="AL88" s="906"/>
      <c r="AM88" s="906"/>
      <c r="AN88" s="906"/>
      <c r="AO88" s="906"/>
      <c r="AP88" s="909">
        <v>41</v>
      </c>
      <c r="AQ88" s="909"/>
      <c r="AR88" s="909"/>
      <c r="AS88" s="909"/>
      <c r="AT88" s="909"/>
      <c r="AU88" s="909"/>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854" t="s">
        <v>429</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c r="CS102" s="917"/>
      <c r="CT102" s="917"/>
      <c r="CU102" s="917"/>
      <c r="CV102" s="956"/>
      <c r="CW102" s="955">
        <v>44</v>
      </c>
      <c r="CX102" s="917"/>
      <c r="CY102" s="917"/>
      <c r="CZ102" s="917"/>
      <c r="DA102" s="956"/>
      <c r="DB102" s="955"/>
      <c r="DC102" s="917"/>
      <c r="DD102" s="917"/>
      <c r="DE102" s="917"/>
      <c r="DF102" s="956"/>
      <c r="DG102" s="955"/>
      <c r="DH102" s="917"/>
      <c r="DI102" s="917"/>
      <c r="DJ102" s="917"/>
      <c r="DK102" s="956"/>
      <c r="DL102" s="955">
        <v>269</v>
      </c>
      <c r="DM102" s="917"/>
      <c r="DN102" s="917"/>
      <c r="DO102" s="917"/>
      <c r="DP102" s="956"/>
      <c r="DQ102" s="955">
        <v>242</v>
      </c>
      <c r="DR102" s="917"/>
      <c r="DS102" s="917"/>
      <c r="DT102" s="917"/>
      <c r="DU102" s="956"/>
      <c r="DV102" s="854"/>
      <c r="DW102" s="855"/>
      <c r="DX102" s="855"/>
      <c r="DY102" s="855"/>
      <c r="DZ102" s="979"/>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430</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431</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432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82" t="s">
        <v>434</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435</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c r="A109" s="977" t="s">
        <v>436</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437</v>
      </c>
      <c r="AB109" s="958"/>
      <c r="AC109" s="958"/>
      <c r="AD109" s="958"/>
      <c r="AE109" s="959"/>
      <c r="AF109" s="957" t="s">
        <v>438</v>
      </c>
      <c r="AG109" s="958"/>
      <c r="AH109" s="958"/>
      <c r="AI109" s="958"/>
      <c r="AJ109" s="959"/>
      <c r="AK109" s="957" t="s">
        <v>303</v>
      </c>
      <c r="AL109" s="958"/>
      <c r="AM109" s="958"/>
      <c r="AN109" s="958"/>
      <c r="AO109" s="959"/>
      <c r="AP109" s="957" t="s">
        <v>439</v>
      </c>
      <c r="AQ109" s="958"/>
      <c r="AR109" s="958"/>
      <c r="AS109" s="958"/>
      <c r="AT109" s="960"/>
      <c r="AU109" s="977" t="s">
        <v>436</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437</v>
      </c>
      <c r="BR109" s="958"/>
      <c r="BS109" s="958"/>
      <c r="BT109" s="958"/>
      <c r="BU109" s="959"/>
      <c r="BV109" s="957" t="s">
        <v>438</v>
      </c>
      <c r="BW109" s="958"/>
      <c r="BX109" s="958"/>
      <c r="BY109" s="958"/>
      <c r="BZ109" s="959"/>
      <c r="CA109" s="957" t="s">
        <v>303</v>
      </c>
      <c r="CB109" s="958"/>
      <c r="CC109" s="958"/>
      <c r="CD109" s="958"/>
      <c r="CE109" s="959"/>
      <c r="CF109" s="978" t="s">
        <v>439</v>
      </c>
      <c r="CG109" s="978"/>
      <c r="CH109" s="978"/>
      <c r="CI109" s="978"/>
      <c r="CJ109" s="978"/>
      <c r="CK109" s="957" t="s">
        <v>440</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437</v>
      </c>
      <c r="DH109" s="958"/>
      <c r="DI109" s="958"/>
      <c r="DJ109" s="958"/>
      <c r="DK109" s="959"/>
      <c r="DL109" s="957" t="s">
        <v>438</v>
      </c>
      <c r="DM109" s="958"/>
      <c r="DN109" s="958"/>
      <c r="DO109" s="958"/>
      <c r="DP109" s="959"/>
      <c r="DQ109" s="957" t="s">
        <v>303</v>
      </c>
      <c r="DR109" s="958"/>
      <c r="DS109" s="958"/>
      <c r="DT109" s="958"/>
      <c r="DU109" s="959"/>
      <c r="DV109" s="957" t="s">
        <v>439</v>
      </c>
      <c r="DW109" s="958"/>
      <c r="DX109" s="958"/>
      <c r="DY109" s="958"/>
      <c r="DZ109" s="960"/>
    </row>
    <row r="110" spans="1:131" s="226" customFormat="1" ht="26.25" customHeight="1">
      <c r="A110" s="961" t="s">
        <v>441</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1442771</v>
      </c>
      <c r="AB110" s="965"/>
      <c r="AC110" s="965"/>
      <c r="AD110" s="965"/>
      <c r="AE110" s="966"/>
      <c r="AF110" s="967">
        <v>1416185</v>
      </c>
      <c r="AG110" s="965"/>
      <c r="AH110" s="965"/>
      <c r="AI110" s="965"/>
      <c r="AJ110" s="966"/>
      <c r="AK110" s="967">
        <v>1455807</v>
      </c>
      <c r="AL110" s="965"/>
      <c r="AM110" s="965"/>
      <c r="AN110" s="965"/>
      <c r="AO110" s="966"/>
      <c r="AP110" s="968">
        <v>31.3</v>
      </c>
      <c r="AQ110" s="969"/>
      <c r="AR110" s="969"/>
      <c r="AS110" s="969"/>
      <c r="AT110" s="970"/>
      <c r="AU110" s="971" t="s">
        <v>72</v>
      </c>
      <c r="AV110" s="972"/>
      <c r="AW110" s="972"/>
      <c r="AX110" s="972"/>
      <c r="AY110" s="972"/>
      <c r="AZ110" s="994" t="s">
        <v>442</v>
      </c>
      <c r="BA110" s="962"/>
      <c r="BB110" s="962"/>
      <c r="BC110" s="962"/>
      <c r="BD110" s="962"/>
      <c r="BE110" s="962"/>
      <c r="BF110" s="962"/>
      <c r="BG110" s="962"/>
      <c r="BH110" s="962"/>
      <c r="BI110" s="962"/>
      <c r="BJ110" s="962"/>
      <c r="BK110" s="962"/>
      <c r="BL110" s="962"/>
      <c r="BM110" s="962"/>
      <c r="BN110" s="962"/>
      <c r="BO110" s="962"/>
      <c r="BP110" s="963"/>
      <c r="BQ110" s="995">
        <v>8907809</v>
      </c>
      <c r="BR110" s="996"/>
      <c r="BS110" s="996"/>
      <c r="BT110" s="996"/>
      <c r="BU110" s="996"/>
      <c r="BV110" s="996">
        <v>8437585</v>
      </c>
      <c r="BW110" s="996"/>
      <c r="BX110" s="996"/>
      <c r="BY110" s="996"/>
      <c r="BZ110" s="996"/>
      <c r="CA110" s="996">
        <v>8727905</v>
      </c>
      <c r="CB110" s="996"/>
      <c r="CC110" s="996"/>
      <c r="CD110" s="996"/>
      <c r="CE110" s="996"/>
      <c r="CF110" s="1009">
        <v>187.8</v>
      </c>
      <c r="CG110" s="1010"/>
      <c r="CH110" s="1010"/>
      <c r="CI110" s="1010"/>
      <c r="CJ110" s="1010"/>
      <c r="CK110" s="1011" t="s">
        <v>443</v>
      </c>
      <c r="CL110" s="1012"/>
      <c r="CM110" s="994" t="s">
        <v>444</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127</v>
      </c>
      <c r="DH110" s="996"/>
      <c r="DI110" s="996"/>
      <c r="DJ110" s="996"/>
      <c r="DK110" s="996"/>
      <c r="DL110" s="996" t="s">
        <v>127</v>
      </c>
      <c r="DM110" s="996"/>
      <c r="DN110" s="996"/>
      <c r="DO110" s="996"/>
      <c r="DP110" s="996"/>
      <c r="DQ110" s="996" t="s">
        <v>127</v>
      </c>
      <c r="DR110" s="996"/>
      <c r="DS110" s="996"/>
      <c r="DT110" s="996"/>
      <c r="DU110" s="996"/>
      <c r="DV110" s="997" t="s">
        <v>127</v>
      </c>
      <c r="DW110" s="997"/>
      <c r="DX110" s="997"/>
      <c r="DY110" s="997"/>
      <c r="DZ110" s="998"/>
    </row>
    <row r="111" spans="1:131" s="226" customFormat="1" ht="26.25" customHeight="1">
      <c r="A111" s="999" t="s">
        <v>445</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127</v>
      </c>
      <c r="AB111" s="1003"/>
      <c r="AC111" s="1003"/>
      <c r="AD111" s="1003"/>
      <c r="AE111" s="1004"/>
      <c r="AF111" s="1005" t="s">
        <v>127</v>
      </c>
      <c r="AG111" s="1003"/>
      <c r="AH111" s="1003"/>
      <c r="AI111" s="1003"/>
      <c r="AJ111" s="1004"/>
      <c r="AK111" s="1005" t="s">
        <v>446</v>
      </c>
      <c r="AL111" s="1003"/>
      <c r="AM111" s="1003"/>
      <c r="AN111" s="1003"/>
      <c r="AO111" s="1004"/>
      <c r="AP111" s="1006" t="s">
        <v>127</v>
      </c>
      <c r="AQ111" s="1007"/>
      <c r="AR111" s="1007"/>
      <c r="AS111" s="1007"/>
      <c r="AT111" s="1008"/>
      <c r="AU111" s="973"/>
      <c r="AV111" s="974"/>
      <c r="AW111" s="974"/>
      <c r="AX111" s="974"/>
      <c r="AY111" s="974"/>
      <c r="AZ111" s="987" t="s">
        <v>447</v>
      </c>
      <c r="BA111" s="988"/>
      <c r="BB111" s="988"/>
      <c r="BC111" s="988"/>
      <c r="BD111" s="988"/>
      <c r="BE111" s="988"/>
      <c r="BF111" s="988"/>
      <c r="BG111" s="988"/>
      <c r="BH111" s="988"/>
      <c r="BI111" s="988"/>
      <c r="BJ111" s="988"/>
      <c r="BK111" s="988"/>
      <c r="BL111" s="988"/>
      <c r="BM111" s="988"/>
      <c r="BN111" s="988"/>
      <c r="BO111" s="988"/>
      <c r="BP111" s="989"/>
      <c r="BQ111" s="990">
        <v>899</v>
      </c>
      <c r="BR111" s="991"/>
      <c r="BS111" s="991"/>
      <c r="BT111" s="991"/>
      <c r="BU111" s="991"/>
      <c r="BV111" s="991">
        <v>914</v>
      </c>
      <c r="BW111" s="991"/>
      <c r="BX111" s="991"/>
      <c r="BY111" s="991"/>
      <c r="BZ111" s="991"/>
      <c r="CA111" s="991">
        <v>804</v>
      </c>
      <c r="CB111" s="991"/>
      <c r="CC111" s="991"/>
      <c r="CD111" s="991"/>
      <c r="CE111" s="991"/>
      <c r="CF111" s="985">
        <v>0</v>
      </c>
      <c r="CG111" s="986"/>
      <c r="CH111" s="986"/>
      <c r="CI111" s="986"/>
      <c r="CJ111" s="986"/>
      <c r="CK111" s="1013"/>
      <c r="CL111" s="1014"/>
      <c r="CM111" s="987" t="s">
        <v>448</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127</v>
      </c>
      <c r="DH111" s="991"/>
      <c r="DI111" s="991"/>
      <c r="DJ111" s="991"/>
      <c r="DK111" s="991"/>
      <c r="DL111" s="991" t="s">
        <v>127</v>
      </c>
      <c r="DM111" s="991"/>
      <c r="DN111" s="991"/>
      <c r="DO111" s="991"/>
      <c r="DP111" s="991"/>
      <c r="DQ111" s="991" t="s">
        <v>127</v>
      </c>
      <c r="DR111" s="991"/>
      <c r="DS111" s="991"/>
      <c r="DT111" s="991"/>
      <c r="DU111" s="991"/>
      <c r="DV111" s="992" t="s">
        <v>127</v>
      </c>
      <c r="DW111" s="992"/>
      <c r="DX111" s="992"/>
      <c r="DY111" s="992"/>
      <c r="DZ111" s="993"/>
    </row>
    <row r="112" spans="1:131" s="226" customFormat="1" ht="26.25" customHeight="1">
      <c r="A112" s="1017" t="s">
        <v>449</v>
      </c>
      <c r="B112" s="1018"/>
      <c r="C112" s="988" t="s">
        <v>450</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127</v>
      </c>
      <c r="AB112" s="1024"/>
      <c r="AC112" s="1024"/>
      <c r="AD112" s="1024"/>
      <c r="AE112" s="1025"/>
      <c r="AF112" s="1026" t="s">
        <v>127</v>
      </c>
      <c r="AG112" s="1024"/>
      <c r="AH112" s="1024"/>
      <c r="AI112" s="1024"/>
      <c r="AJ112" s="1025"/>
      <c r="AK112" s="1026" t="s">
        <v>127</v>
      </c>
      <c r="AL112" s="1024"/>
      <c r="AM112" s="1024"/>
      <c r="AN112" s="1024"/>
      <c r="AO112" s="1025"/>
      <c r="AP112" s="1027" t="s">
        <v>127</v>
      </c>
      <c r="AQ112" s="1028"/>
      <c r="AR112" s="1028"/>
      <c r="AS112" s="1028"/>
      <c r="AT112" s="1029"/>
      <c r="AU112" s="973"/>
      <c r="AV112" s="974"/>
      <c r="AW112" s="974"/>
      <c r="AX112" s="974"/>
      <c r="AY112" s="974"/>
      <c r="AZ112" s="987" t="s">
        <v>451</v>
      </c>
      <c r="BA112" s="988"/>
      <c r="BB112" s="988"/>
      <c r="BC112" s="988"/>
      <c r="BD112" s="988"/>
      <c r="BE112" s="988"/>
      <c r="BF112" s="988"/>
      <c r="BG112" s="988"/>
      <c r="BH112" s="988"/>
      <c r="BI112" s="988"/>
      <c r="BJ112" s="988"/>
      <c r="BK112" s="988"/>
      <c r="BL112" s="988"/>
      <c r="BM112" s="988"/>
      <c r="BN112" s="988"/>
      <c r="BO112" s="988"/>
      <c r="BP112" s="989"/>
      <c r="BQ112" s="990">
        <v>982608</v>
      </c>
      <c r="BR112" s="991"/>
      <c r="BS112" s="991"/>
      <c r="BT112" s="991"/>
      <c r="BU112" s="991"/>
      <c r="BV112" s="991">
        <v>489455</v>
      </c>
      <c r="BW112" s="991"/>
      <c r="BX112" s="991"/>
      <c r="BY112" s="991"/>
      <c r="BZ112" s="991"/>
      <c r="CA112" s="991">
        <v>376241</v>
      </c>
      <c r="CB112" s="991"/>
      <c r="CC112" s="991"/>
      <c r="CD112" s="991"/>
      <c r="CE112" s="991"/>
      <c r="CF112" s="985">
        <v>8.1</v>
      </c>
      <c r="CG112" s="986"/>
      <c r="CH112" s="986"/>
      <c r="CI112" s="986"/>
      <c r="CJ112" s="986"/>
      <c r="CK112" s="1013"/>
      <c r="CL112" s="1014"/>
      <c r="CM112" s="987" t="s">
        <v>452</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127</v>
      </c>
      <c r="DH112" s="991"/>
      <c r="DI112" s="991"/>
      <c r="DJ112" s="991"/>
      <c r="DK112" s="991"/>
      <c r="DL112" s="991" t="s">
        <v>127</v>
      </c>
      <c r="DM112" s="991"/>
      <c r="DN112" s="991"/>
      <c r="DO112" s="991"/>
      <c r="DP112" s="991"/>
      <c r="DQ112" s="991" t="s">
        <v>127</v>
      </c>
      <c r="DR112" s="991"/>
      <c r="DS112" s="991"/>
      <c r="DT112" s="991"/>
      <c r="DU112" s="991"/>
      <c r="DV112" s="992" t="s">
        <v>127</v>
      </c>
      <c r="DW112" s="992"/>
      <c r="DX112" s="992"/>
      <c r="DY112" s="992"/>
      <c r="DZ112" s="993"/>
    </row>
    <row r="113" spans="1:130" s="226" customFormat="1" ht="26.25" customHeight="1">
      <c r="A113" s="1019"/>
      <c r="B113" s="1020"/>
      <c r="C113" s="988" t="s">
        <v>453</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51020</v>
      </c>
      <c r="AB113" s="1003"/>
      <c r="AC113" s="1003"/>
      <c r="AD113" s="1003"/>
      <c r="AE113" s="1004"/>
      <c r="AF113" s="1005">
        <v>51672</v>
      </c>
      <c r="AG113" s="1003"/>
      <c r="AH113" s="1003"/>
      <c r="AI113" s="1003"/>
      <c r="AJ113" s="1004"/>
      <c r="AK113" s="1005">
        <v>48618</v>
      </c>
      <c r="AL113" s="1003"/>
      <c r="AM113" s="1003"/>
      <c r="AN113" s="1003"/>
      <c r="AO113" s="1004"/>
      <c r="AP113" s="1006">
        <v>1</v>
      </c>
      <c r="AQ113" s="1007"/>
      <c r="AR113" s="1007"/>
      <c r="AS113" s="1007"/>
      <c r="AT113" s="1008"/>
      <c r="AU113" s="973"/>
      <c r="AV113" s="974"/>
      <c r="AW113" s="974"/>
      <c r="AX113" s="974"/>
      <c r="AY113" s="974"/>
      <c r="AZ113" s="987" t="s">
        <v>454</v>
      </c>
      <c r="BA113" s="988"/>
      <c r="BB113" s="988"/>
      <c r="BC113" s="988"/>
      <c r="BD113" s="988"/>
      <c r="BE113" s="988"/>
      <c r="BF113" s="988"/>
      <c r="BG113" s="988"/>
      <c r="BH113" s="988"/>
      <c r="BI113" s="988"/>
      <c r="BJ113" s="988"/>
      <c r="BK113" s="988"/>
      <c r="BL113" s="988"/>
      <c r="BM113" s="988"/>
      <c r="BN113" s="988"/>
      <c r="BO113" s="988"/>
      <c r="BP113" s="989"/>
      <c r="BQ113" s="990" t="s">
        <v>127</v>
      </c>
      <c r="BR113" s="991"/>
      <c r="BS113" s="991"/>
      <c r="BT113" s="991"/>
      <c r="BU113" s="991"/>
      <c r="BV113" s="991" t="s">
        <v>127</v>
      </c>
      <c r="BW113" s="991"/>
      <c r="BX113" s="991"/>
      <c r="BY113" s="991"/>
      <c r="BZ113" s="991"/>
      <c r="CA113" s="991" t="s">
        <v>127</v>
      </c>
      <c r="CB113" s="991"/>
      <c r="CC113" s="991"/>
      <c r="CD113" s="991"/>
      <c r="CE113" s="991"/>
      <c r="CF113" s="985" t="s">
        <v>127</v>
      </c>
      <c r="CG113" s="986"/>
      <c r="CH113" s="986"/>
      <c r="CI113" s="986"/>
      <c r="CJ113" s="986"/>
      <c r="CK113" s="1013"/>
      <c r="CL113" s="1014"/>
      <c r="CM113" s="987" t="s">
        <v>455</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127</v>
      </c>
      <c r="DH113" s="1024"/>
      <c r="DI113" s="1024"/>
      <c r="DJ113" s="1024"/>
      <c r="DK113" s="1025"/>
      <c r="DL113" s="1026" t="s">
        <v>127</v>
      </c>
      <c r="DM113" s="1024"/>
      <c r="DN113" s="1024"/>
      <c r="DO113" s="1024"/>
      <c r="DP113" s="1025"/>
      <c r="DQ113" s="1026" t="s">
        <v>127</v>
      </c>
      <c r="DR113" s="1024"/>
      <c r="DS113" s="1024"/>
      <c r="DT113" s="1024"/>
      <c r="DU113" s="1025"/>
      <c r="DV113" s="1027" t="s">
        <v>127</v>
      </c>
      <c r="DW113" s="1028"/>
      <c r="DX113" s="1028"/>
      <c r="DY113" s="1028"/>
      <c r="DZ113" s="1029"/>
    </row>
    <row r="114" spans="1:130" s="226" customFormat="1" ht="26.25" customHeight="1">
      <c r="A114" s="1019"/>
      <c r="B114" s="1020"/>
      <c r="C114" s="988" t="s">
        <v>456</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t="s">
        <v>127</v>
      </c>
      <c r="AB114" s="1024"/>
      <c r="AC114" s="1024"/>
      <c r="AD114" s="1024"/>
      <c r="AE114" s="1025"/>
      <c r="AF114" s="1026" t="s">
        <v>127</v>
      </c>
      <c r="AG114" s="1024"/>
      <c r="AH114" s="1024"/>
      <c r="AI114" s="1024"/>
      <c r="AJ114" s="1025"/>
      <c r="AK114" s="1026" t="s">
        <v>127</v>
      </c>
      <c r="AL114" s="1024"/>
      <c r="AM114" s="1024"/>
      <c r="AN114" s="1024"/>
      <c r="AO114" s="1025"/>
      <c r="AP114" s="1027" t="s">
        <v>127</v>
      </c>
      <c r="AQ114" s="1028"/>
      <c r="AR114" s="1028"/>
      <c r="AS114" s="1028"/>
      <c r="AT114" s="1029"/>
      <c r="AU114" s="973"/>
      <c r="AV114" s="974"/>
      <c r="AW114" s="974"/>
      <c r="AX114" s="974"/>
      <c r="AY114" s="974"/>
      <c r="AZ114" s="987" t="s">
        <v>457</v>
      </c>
      <c r="BA114" s="988"/>
      <c r="BB114" s="988"/>
      <c r="BC114" s="988"/>
      <c r="BD114" s="988"/>
      <c r="BE114" s="988"/>
      <c r="BF114" s="988"/>
      <c r="BG114" s="988"/>
      <c r="BH114" s="988"/>
      <c r="BI114" s="988"/>
      <c r="BJ114" s="988"/>
      <c r="BK114" s="988"/>
      <c r="BL114" s="988"/>
      <c r="BM114" s="988"/>
      <c r="BN114" s="988"/>
      <c r="BO114" s="988"/>
      <c r="BP114" s="989"/>
      <c r="BQ114" s="990">
        <v>817362</v>
      </c>
      <c r="BR114" s="991"/>
      <c r="BS114" s="991"/>
      <c r="BT114" s="991"/>
      <c r="BU114" s="991"/>
      <c r="BV114" s="991">
        <v>721298</v>
      </c>
      <c r="BW114" s="991"/>
      <c r="BX114" s="991"/>
      <c r="BY114" s="991"/>
      <c r="BZ114" s="991"/>
      <c r="CA114" s="991">
        <v>615904</v>
      </c>
      <c r="CB114" s="991"/>
      <c r="CC114" s="991"/>
      <c r="CD114" s="991"/>
      <c r="CE114" s="991"/>
      <c r="CF114" s="985">
        <v>13.3</v>
      </c>
      <c r="CG114" s="986"/>
      <c r="CH114" s="986"/>
      <c r="CI114" s="986"/>
      <c r="CJ114" s="986"/>
      <c r="CK114" s="1013"/>
      <c r="CL114" s="1014"/>
      <c r="CM114" s="987" t="s">
        <v>458</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127</v>
      </c>
      <c r="DH114" s="1024"/>
      <c r="DI114" s="1024"/>
      <c r="DJ114" s="1024"/>
      <c r="DK114" s="1025"/>
      <c r="DL114" s="1026" t="s">
        <v>127</v>
      </c>
      <c r="DM114" s="1024"/>
      <c r="DN114" s="1024"/>
      <c r="DO114" s="1024"/>
      <c r="DP114" s="1025"/>
      <c r="DQ114" s="1026" t="s">
        <v>127</v>
      </c>
      <c r="DR114" s="1024"/>
      <c r="DS114" s="1024"/>
      <c r="DT114" s="1024"/>
      <c r="DU114" s="1025"/>
      <c r="DV114" s="1027" t="s">
        <v>127</v>
      </c>
      <c r="DW114" s="1028"/>
      <c r="DX114" s="1028"/>
      <c r="DY114" s="1028"/>
      <c r="DZ114" s="1029"/>
    </row>
    <row r="115" spans="1:130" s="226" customFormat="1" ht="26.25" customHeight="1">
      <c r="A115" s="1019"/>
      <c r="B115" s="1020"/>
      <c r="C115" s="988" t="s">
        <v>459</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136</v>
      </c>
      <c r="AB115" s="1003"/>
      <c r="AC115" s="1003"/>
      <c r="AD115" s="1003"/>
      <c r="AE115" s="1004"/>
      <c r="AF115" s="1005">
        <v>121</v>
      </c>
      <c r="AG115" s="1003"/>
      <c r="AH115" s="1003"/>
      <c r="AI115" s="1003"/>
      <c r="AJ115" s="1004"/>
      <c r="AK115" s="1005">
        <v>110</v>
      </c>
      <c r="AL115" s="1003"/>
      <c r="AM115" s="1003"/>
      <c r="AN115" s="1003"/>
      <c r="AO115" s="1004"/>
      <c r="AP115" s="1006">
        <v>0</v>
      </c>
      <c r="AQ115" s="1007"/>
      <c r="AR115" s="1007"/>
      <c r="AS115" s="1007"/>
      <c r="AT115" s="1008"/>
      <c r="AU115" s="973"/>
      <c r="AV115" s="974"/>
      <c r="AW115" s="974"/>
      <c r="AX115" s="974"/>
      <c r="AY115" s="974"/>
      <c r="AZ115" s="987" t="s">
        <v>460</v>
      </c>
      <c r="BA115" s="988"/>
      <c r="BB115" s="988"/>
      <c r="BC115" s="988"/>
      <c r="BD115" s="988"/>
      <c r="BE115" s="988"/>
      <c r="BF115" s="988"/>
      <c r="BG115" s="988"/>
      <c r="BH115" s="988"/>
      <c r="BI115" s="988"/>
      <c r="BJ115" s="988"/>
      <c r="BK115" s="988"/>
      <c r="BL115" s="988"/>
      <c r="BM115" s="988"/>
      <c r="BN115" s="988"/>
      <c r="BO115" s="988"/>
      <c r="BP115" s="989"/>
      <c r="BQ115" s="990">
        <v>164067</v>
      </c>
      <c r="BR115" s="991"/>
      <c r="BS115" s="991"/>
      <c r="BT115" s="991"/>
      <c r="BU115" s="991"/>
      <c r="BV115" s="991">
        <v>180685</v>
      </c>
      <c r="BW115" s="991"/>
      <c r="BX115" s="991"/>
      <c r="BY115" s="991"/>
      <c r="BZ115" s="991"/>
      <c r="CA115" s="991">
        <v>242348</v>
      </c>
      <c r="CB115" s="991"/>
      <c r="CC115" s="991"/>
      <c r="CD115" s="991"/>
      <c r="CE115" s="991"/>
      <c r="CF115" s="985">
        <v>5.2</v>
      </c>
      <c r="CG115" s="986"/>
      <c r="CH115" s="986"/>
      <c r="CI115" s="986"/>
      <c r="CJ115" s="986"/>
      <c r="CK115" s="1013"/>
      <c r="CL115" s="1014"/>
      <c r="CM115" s="987" t="s">
        <v>461</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127</v>
      </c>
      <c r="DH115" s="1024"/>
      <c r="DI115" s="1024"/>
      <c r="DJ115" s="1024"/>
      <c r="DK115" s="1025"/>
      <c r="DL115" s="1026" t="s">
        <v>127</v>
      </c>
      <c r="DM115" s="1024"/>
      <c r="DN115" s="1024"/>
      <c r="DO115" s="1024"/>
      <c r="DP115" s="1025"/>
      <c r="DQ115" s="1026" t="s">
        <v>127</v>
      </c>
      <c r="DR115" s="1024"/>
      <c r="DS115" s="1024"/>
      <c r="DT115" s="1024"/>
      <c r="DU115" s="1025"/>
      <c r="DV115" s="1027" t="s">
        <v>127</v>
      </c>
      <c r="DW115" s="1028"/>
      <c r="DX115" s="1028"/>
      <c r="DY115" s="1028"/>
      <c r="DZ115" s="1029"/>
    </row>
    <row r="116" spans="1:130" s="226" customFormat="1" ht="26.25" customHeight="1">
      <c r="A116" s="1021"/>
      <c r="B116" s="1022"/>
      <c r="C116" s="1030" t="s">
        <v>462</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v>433</v>
      </c>
      <c r="AB116" s="1024"/>
      <c r="AC116" s="1024"/>
      <c r="AD116" s="1024"/>
      <c r="AE116" s="1025"/>
      <c r="AF116" s="1026">
        <v>227</v>
      </c>
      <c r="AG116" s="1024"/>
      <c r="AH116" s="1024"/>
      <c r="AI116" s="1024"/>
      <c r="AJ116" s="1025"/>
      <c r="AK116" s="1026">
        <v>343</v>
      </c>
      <c r="AL116" s="1024"/>
      <c r="AM116" s="1024"/>
      <c r="AN116" s="1024"/>
      <c r="AO116" s="1025"/>
      <c r="AP116" s="1027">
        <v>0</v>
      </c>
      <c r="AQ116" s="1028"/>
      <c r="AR116" s="1028"/>
      <c r="AS116" s="1028"/>
      <c r="AT116" s="1029"/>
      <c r="AU116" s="973"/>
      <c r="AV116" s="974"/>
      <c r="AW116" s="974"/>
      <c r="AX116" s="974"/>
      <c r="AY116" s="974"/>
      <c r="AZ116" s="1032" t="s">
        <v>463</v>
      </c>
      <c r="BA116" s="1033"/>
      <c r="BB116" s="1033"/>
      <c r="BC116" s="1033"/>
      <c r="BD116" s="1033"/>
      <c r="BE116" s="1033"/>
      <c r="BF116" s="1033"/>
      <c r="BG116" s="1033"/>
      <c r="BH116" s="1033"/>
      <c r="BI116" s="1033"/>
      <c r="BJ116" s="1033"/>
      <c r="BK116" s="1033"/>
      <c r="BL116" s="1033"/>
      <c r="BM116" s="1033"/>
      <c r="BN116" s="1033"/>
      <c r="BO116" s="1033"/>
      <c r="BP116" s="1034"/>
      <c r="BQ116" s="990" t="s">
        <v>127</v>
      </c>
      <c r="BR116" s="991"/>
      <c r="BS116" s="991"/>
      <c r="BT116" s="991"/>
      <c r="BU116" s="991"/>
      <c r="BV116" s="991" t="s">
        <v>127</v>
      </c>
      <c r="BW116" s="991"/>
      <c r="BX116" s="991"/>
      <c r="BY116" s="991"/>
      <c r="BZ116" s="991"/>
      <c r="CA116" s="991" t="s">
        <v>446</v>
      </c>
      <c r="CB116" s="991"/>
      <c r="CC116" s="991"/>
      <c r="CD116" s="991"/>
      <c r="CE116" s="991"/>
      <c r="CF116" s="985" t="s">
        <v>127</v>
      </c>
      <c r="CG116" s="986"/>
      <c r="CH116" s="986"/>
      <c r="CI116" s="986"/>
      <c r="CJ116" s="986"/>
      <c r="CK116" s="1013"/>
      <c r="CL116" s="1014"/>
      <c r="CM116" s="987" t="s">
        <v>464</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127</v>
      </c>
      <c r="DH116" s="1024"/>
      <c r="DI116" s="1024"/>
      <c r="DJ116" s="1024"/>
      <c r="DK116" s="1025"/>
      <c r="DL116" s="1026" t="s">
        <v>127</v>
      </c>
      <c r="DM116" s="1024"/>
      <c r="DN116" s="1024"/>
      <c r="DO116" s="1024"/>
      <c r="DP116" s="1025"/>
      <c r="DQ116" s="1026" t="s">
        <v>127</v>
      </c>
      <c r="DR116" s="1024"/>
      <c r="DS116" s="1024"/>
      <c r="DT116" s="1024"/>
      <c r="DU116" s="1025"/>
      <c r="DV116" s="1027" t="s">
        <v>127</v>
      </c>
      <c r="DW116" s="1028"/>
      <c r="DX116" s="1028"/>
      <c r="DY116" s="1028"/>
      <c r="DZ116" s="1029"/>
    </row>
    <row r="117" spans="1:130" s="226" customFormat="1" ht="26.25" customHeight="1">
      <c r="A117" s="977" t="s">
        <v>186</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465</v>
      </c>
      <c r="Z117" s="959"/>
      <c r="AA117" s="1043">
        <v>1494360</v>
      </c>
      <c r="AB117" s="1044"/>
      <c r="AC117" s="1044"/>
      <c r="AD117" s="1044"/>
      <c r="AE117" s="1045"/>
      <c r="AF117" s="1046">
        <v>1468205</v>
      </c>
      <c r="AG117" s="1044"/>
      <c r="AH117" s="1044"/>
      <c r="AI117" s="1044"/>
      <c r="AJ117" s="1045"/>
      <c r="AK117" s="1046">
        <v>1504878</v>
      </c>
      <c r="AL117" s="1044"/>
      <c r="AM117" s="1044"/>
      <c r="AN117" s="1044"/>
      <c r="AO117" s="1045"/>
      <c r="AP117" s="1047"/>
      <c r="AQ117" s="1048"/>
      <c r="AR117" s="1048"/>
      <c r="AS117" s="1048"/>
      <c r="AT117" s="1049"/>
      <c r="AU117" s="973"/>
      <c r="AV117" s="974"/>
      <c r="AW117" s="974"/>
      <c r="AX117" s="974"/>
      <c r="AY117" s="974"/>
      <c r="AZ117" s="1039" t="s">
        <v>466</v>
      </c>
      <c r="BA117" s="1040"/>
      <c r="BB117" s="1040"/>
      <c r="BC117" s="1040"/>
      <c r="BD117" s="1040"/>
      <c r="BE117" s="1040"/>
      <c r="BF117" s="1040"/>
      <c r="BG117" s="1040"/>
      <c r="BH117" s="1040"/>
      <c r="BI117" s="1040"/>
      <c r="BJ117" s="1040"/>
      <c r="BK117" s="1040"/>
      <c r="BL117" s="1040"/>
      <c r="BM117" s="1040"/>
      <c r="BN117" s="1040"/>
      <c r="BO117" s="1040"/>
      <c r="BP117" s="1041"/>
      <c r="BQ117" s="990" t="s">
        <v>127</v>
      </c>
      <c r="BR117" s="991"/>
      <c r="BS117" s="991"/>
      <c r="BT117" s="991"/>
      <c r="BU117" s="991"/>
      <c r="BV117" s="991" t="s">
        <v>127</v>
      </c>
      <c r="BW117" s="991"/>
      <c r="BX117" s="991"/>
      <c r="BY117" s="991"/>
      <c r="BZ117" s="991"/>
      <c r="CA117" s="991" t="s">
        <v>127</v>
      </c>
      <c r="CB117" s="991"/>
      <c r="CC117" s="991"/>
      <c r="CD117" s="991"/>
      <c r="CE117" s="991"/>
      <c r="CF117" s="985" t="s">
        <v>127</v>
      </c>
      <c r="CG117" s="986"/>
      <c r="CH117" s="986"/>
      <c r="CI117" s="986"/>
      <c r="CJ117" s="986"/>
      <c r="CK117" s="1013"/>
      <c r="CL117" s="1014"/>
      <c r="CM117" s="987" t="s">
        <v>467</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127</v>
      </c>
      <c r="DH117" s="1024"/>
      <c r="DI117" s="1024"/>
      <c r="DJ117" s="1024"/>
      <c r="DK117" s="1025"/>
      <c r="DL117" s="1026" t="s">
        <v>127</v>
      </c>
      <c r="DM117" s="1024"/>
      <c r="DN117" s="1024"/>
      <c r="DO117" s="1024"/>
      <c r="DP117" s="1025"/>
      <c r="DQ117" s="1026" t="s">
        <v>127</v>
      </c>
      <c r="DR117" s="1024"/>
      <c r="DS117" s="1024"/>
      <c r="DT117" s="1024"/>
      <c r="DU117" s="1025"/>
      <c r="DV117" s="1027" t="s">
        <v>127</v>
      </c>
      <c r="DW117" s="1028"/>
      <c r="DX117" s="1028"/>
      <c r="DY117" s="1028"/>
      <c r="DZ117" s="1029"/>
    </row>
    <row r="118" spans="1:130" s="226" customFormat="1" ht="26.25" customHeight="1">
      <c r="A118" s="977" t="s">
        <v>440</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437</v>
      </c>
      <c r="AB118" s="958"/>
      <c r="AC118" s="958"/>
      <c r="AD118" s="958"/>
      <c r="AE118" s="959"/>
      <c r="AF118" s="957" t="s">
        <v>438</v>
      </c>
      <c r="AG118" s="958"/>
      <c r="AH118" s="958"/>
      <c r="AI118" s="958"/>
      <c r="AJ118" s="959"/>
      <c r="AK118" s="957" t="s">
        <v>303</v>
      </c>
      <c r="AL118" s="958"/>
      <c r="AM118" s="958"/>
      <c r="AN118" s="958"/>
      <c r="AO118" s="959"/>
      <c r="AP118" s="1035" t="s">
        <v>439</v>
      </c>
      <c r="AQ118" s="1036"/>
      <c r="AR118" s="1036"/>
      <c r="AS118" s="1036"/>
      <c r="AT118" s="1037"/>
      <c r="AU118" s="973"/>
      <c r="AV118" s="974"/>
      <c r="AW118" s="974"/>
      <c r="AX118" s="974"/>
      <c r="AY118" s="974"/>
      <c r="AZ118" s="1038" t="s">
        <v>468</v>
      </c>
      <c r="BA118" s="1030"/>
      <c r="BB118" s="1030"/>
      <c r="BC118" s="1030"/>
      <c r="BD118" s="1030"/>
      <c r="BE118" s="1030"/>
      <c r="BF118" s="1030"/>
      <c r="BG118" s="1030"/>
      <c r="BH118" s="1030"/>
      <c r="BI118" s="1030"/>
      <c r="BJ118" s="1030"/>
      <c r="BK118" s="1030"/>
      <c r="BL118" s="1030"/>
      <c r="BM118" s="1030"/>
      <c r="BN118" s="1030"/>
      <c r="BO118" s="1030"/>
      <c r="BP118" s="1031"/>
      <c r="BQ118" s="1064" t="s">
        <v>127</v>
      </c>
      <c r="BR118" s="1065"/>
      <c r="BS118" s="1065"/>
      <c r="BT118" s="1065"/>
      <c r="BU118" s="1065"/>
      <c r="BV118" s="1065" t="s">
        <v>127</v>
      </c>
      <c r="BW118" s="1065"/>
      <c r="BX118" s="1065"/>
      <c r="BY118" s="1065"/>
      <c r="BZ118" s="1065"/>
      <c r="CA118" s="1065" t="s">
        <v>127</v>
      </c>
      <c r="CB118" s="1065"/>
      <c r="CC118" s="1065"/>
      <c r="CD118" s="1065"/>
      <c r="CE118" s="1065"/>
      <c r="CF118" s="985" t="s">
        <v>127</v>
      </c>
      <c r="CG118" s="986"/>
      <c r="CH118" s="986"/>
      <c r="CI118" s="986"/>
      <c r="CJ118" s="986"/>
      <c r="CK118" s="1013"/>
      <c r="CL118" s="1014"/>
      <c r="CM118" s="987" t="s">
        <v>469</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127</v>
      </c>
      <c r="DH118" s="1024"/>
      <c r="DI118" s="1024"/>
      <c r="DJ118" s="1024"/>
      <c r="DK118" s="1025"/>
      <c r="DL118" s="1026" t="s">
        <v>127</v>
      </c>
      <c r="DM118" s="1024"/>
      <c r="DN118" s="1024"/>
      <c r="DO118" s="1024"/>
      <c r="DP118" s="1025"/>
      <c r="DQ118" s="1026" t="s">
        <v>127</v>
      </c>
      <c r="DR118" s="1024"/>
      <c r="DS118" s="1024"/>
      <c r="DT118" s="1024"/>
      <c r="DU118" s="1025"/>
      <c r="DV118" s="1027" t="s">
        <v>127</v>
      </c>
      <c r="DW118" s="1028"/>
      <c r="DX118" s="1028"/>
      <c r="DY118" s="1028"/>
      <c r="DZ118" s="1029"/>
    </row>
    <row r="119" spans="1:130" s="226" customFormat="1" ht="26.25" customHeight="1">
      <c r="A119" s="1121" t="s">
        <v>443</v>
      </c>
      <c r="B119" s="1012"/>
      <c r="C119" s="994" t="s">
        <v>444</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127</v>
      </c>
      <c r="AB119" s="965"/>
      <c r="AC119" s="965"/>
      <c r="AD119" s="965"/>
      <c r="AE119" s="966"/>
      <c r="AF119" s="967" t="s">
        <v>127</v>
      </c>
      <c r="AG119" s="965"/>
      <c r="AH119" s="965"/>
      <c r="AI119" s="965"/>
      <c r="AJ119" s="966"/>
      <c r="AK119" s="967" t="s">
        <v>127</v>
      </c>
      <c r="AL119" s="965"/>
      <c r="AM119" s="965"/>
      <c r="AN119" s="965"/>
      <c r="AO119" s="966"/>
      <c r="AP119" s="968" t="s">
        <v>127</v>
      </c>
      <c r="AQ119" s="969"/>
      <c r="AR119" s="969"/>
      <c r="AS119" s="969"/>
      <c r="AT119" s="970"/>
      <c r="AU119" s="975"/>
      <c r="AV119" s="976"/>
      <c r="AW119" s="976"/>
      <c r="AX119" s="976"/>
      <c r="AY119" s="976"/>
      <c r="AZ119" s="247" t="s">
        <v>186</v>
      </c>
      <c r="BA119" s="247"/>
      <c r="BB119" s="247"/>
      <c r="BC119" s="247"/>
      <c r="BD119" s="247"/>
      <c r="BE119" s="247"/>
      <c r="BF119" s="247"/>
      <c r="BG119" s="247"/>
      <c r="BH119" s="247"/>
      <c r="BI119" s="247"/>
      <c r="BJ119" s="247"/>
      <c r="BK119" s="247"/>
      <c r="BL119" s="247"/>
      <c r="BM119" s="247"/>
      <c r="BN119" s="247"/>
      <c r="BO119" s="1042" t="s">
        <v>470</v>
      </c>
      <c r="BP119" s="1070"/>
      <c r="BQ119" s="1064">
        <v>10872745</v>
      </c>
      <c r="BR119" s="1065"/>
      <c r="BS119" s="1065"/>
      <c r="BT119" s="1065"/>
      <c r="BU119" s="1065"/>
      <c r="BV119" s="1065">
        <v>9829937</v>
      </c>
      <c r="BW119" s="1065"/>
      <c r="BX119" s="1065"/>
      <c r="BY119" s="1065"/>
      <c r="BZ119" s="1065"/>
      <c r="CA119" s="1065">
        <v>9963202</v>
      </c>
      <c r="CB119" s="1065"/>
      <c r="CC119" s="1065"/>
      <c r="CD119" s="1065"/>
      <c r="CE119" s="1065"/>
      <c r="CF119" s="1066"/>
      <c r="CG119" s="1067"/>
      <c r="CH119" s="1067"/>
      <c r="CI119" s="1067"/>
      <c r="CJ119" s="1068"/>
      <c r="CK119" s="1015"/>
      <c r="CL119" s="1016"/>
      <c r="CM119" s="1038" t="s">
        <v>471</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v>899</v>
      </c>
      <c r="DH119" s="1051"/>
      <c r="DI119" s="1051"/>
      <c r="DJ119" s="1051"/>
      <c r="DK119" s="1052"/>
      <c r="DL119" s="1050">
        <v>914</v>
      </c>
      <c r="DM119" s="1051"/>
      <c r="DN119" s="1051"/>
      <c r="DO119" s="1051"/>
      <c r="DP119" s="1052"/>
      <c r="DQ119" s="1050">
        <v>804</v>
      </c>
      <c r="DR119" s="1051"/>
      <c r="DS119" s="1051"/>
      <c r="DT119" s="1051"/>
      <c r="DU119" s="1052"/>
      <c r="DV119" s="1053">
        <v>0</v>
      </c>
      <c r="DW119" s="1054"/>
      <c r="DX119" s="1054"/>
      <c r="DY119" s="1054"/>
      <c r="DZ119" s="1055"/>
    </row>
    <row r="120" spans="1:130" s="226" customFormat="1" ht="26.25" customHeight="1">
      <c r="A120" s="1122"/>
      <c r="B120" s="1014"/>
      <c r="C120" s="987" t="s">
        <v>448</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127</v>
      </c>
      <c r="AB120" s="1024"/>
      <c r="AC120" s="1024"/>
      <c r="AD120" s="1024"/>
      <c r="AE120" s="1025"/>
      <c r="AF120" s="1026" t="s">
        <v>127</v>
      </c>
      <c r="AG120" s="1024"/>
      <c r="AH120" s="1024"/>
      <c r="AI120" s="1024"/>
      <c r="AJ120" s="1025"/>
      <c r="AK120" s="1026" t="s">
        <v>127</v>
      </c>
      <c r="AL120" s="1024"/>
      <c r="AM120" s="1024"/>
      <c r="AN120" s="1024"/>
      <c r="AO120" s="1025"/>
      <c r="AP120" s="1027" t="s">
        <v>127</v>
      </c>
      <c r="AQ120" s="1028"/>
      <c r="AR120" s="1028"/>
      <c r="AS120" s="1028"/>
      <c r="AT120" s="1029"/>
      <c r="AU120" s="1056" t="s">
        <v>472</v>
      </c>
      <c r="AV120" s="1057"/>
      <c r="AW120" s="1057"/>
      <c r="AX120" s="1057"/>
      <c r="AY120" s="1058"/>
      <c r="AZ120" s="994" t="s">
        <v>473</v>
      </c>
      <c r="BA120" s="962"/>
      <c r="BB120" s="962"/>
      <c r="BC120" s="962"/>
      <c r="BD120" s="962"/>
      <c r="BE120" s="962"/>
      <c r="BF120" s="962"/>
      <c r="BG120" s="962"/>
      <c r="BH120" s="962"/>
      <c r="BI120" s="962"/>
      <c r="BJ120" s="962"/>
      <c r="BK120" s="962"/>
      <c r="BL120" s="962"/>
      <c r="BM120" s="962"/>
      <c r="BN120" s="962"/>
      <c r="BO120" s="962"/>
      <c r="BP120" s="963"/>
      <c r="BQ120" s="995">
        <v>2237983</v>
      </c>
      <c r="BR120" s="996"/>
      <c r="BS120" s="996"/>
      <c r="BT120" s="996"/>
      <c r="BU120" s="996"/>
      <c r="BV120" s="996">
        <v>2469003</v>
      </c>
      <c r="BW120" s="996"/>
      <c r="BX120" s="996"/>
      <c r="BY120" s="996"/>
      <c r="BZ120" s="996"/>
      <c r="CA120" s="996">
        <v>3270441</v>
      </c>
      <c r="CB120" s="996"/>
      <c r="CC120" s="996"/>
      <c r="CD120" s="996"/>
      <c r="CE120" s="996"/>
      <c r="CF120" s="1009">
        <v>70.400000000000006</v>
      </c>
      <c r="CG120" s="1010"/>
      <c r="CH120" s="1010"/>
      <c r="CI120" s="1010"/>
      <c r="CJ120" s="1010"/>
      <c r="CK120" s="1071" t="s">
        <v>474</v>
      </c>
      <c r="CL120" s="1072"/>
      <c r="CM120" s="1072"/>
      <c r="CN120" s="1072"/>
      <c r="CO120" s="1073"/>
      <c r="CP120" s="1079" t="s">
        <v>475</v>
      </c>
      <c r="CQ120" s="1080"/>
      <c r="CR120" s="1080"/>
      <c r="CS120" s="1080"/>
      <c r="CT120" s="1080"/>
      <c r="CU120" s="1080"/>
      <c r="CV120" s="1080"/>
      <c r="CW120" s="1080"/>
      <c r="CX120" s="1080"/>
      <c r="CY120" s="1080"/>
      <c r="CZ120" s="1080"/>
      <c r="DA120" s="1080"/>
      <c r="DB120" s="1080"/>
      <c r="DC120" s="1080"/>
      <c r="DD120" s="1080"/>
      <c r="DE120" s="1080"/>
      <c r="DF120" s="1081"/>
      <c r="DG120" s="995">
        <v>864602</v>
      </c>
      <c r="DH120" s="996"/>
      <c r="DI120" s="996"/>
      <c r="DJ120" s="996"/>
      <c r="DK120" s="996"/>
      <c r="DL120" s="996">
        <v>318244</v>
      </c>
      <c r="DM120" s="996"/>
      <c r="DN120" s="996"/>
      <c r="DO120" s="996"/>
      <c r="DP120" s="996"/>
      <c r="DQ120" s="996">
        <v>252759</v>
      </c>
      <c r="DR120" s="996"/>
      <c r="DS120" s="996"/>
      <c r="DT120" s="996"/>
      <c r="DU120" s="996"/>
      <c r="DV120" s="997">
        <v>5.4</v>
      </c>
      <c r="DW120" s="997"/>
      <c r="DX120" s="997"/>
      <c r="DY120" s="997"/>
      <c r="DZ120" s="998"/>
    </row>
    <row r="121" spans="1:130" s="226" customFormat="1" ht="26.25" customHeight="1">
      <c r="A121" s="1122"/>
      <c r="B121" s="1014"/>
      <c r="C121" s="1039" t="s">
        <v>476</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127</v>
      </c>
      <c r="AB121" s="1024"/>
      <c r="AC121" s="1024"/>
      <c r="AD121" s="1024"/>
      <c r="AE121" s="1025"/>
      <c r="AF121" s="1026" t="s">
        <v>127</v>
      </c>
      <c r="AG121" s="1024"/>
      <c r="AH121" s="1024"/>
      <c r="AI121" s="1024"/>
      <c r="AJ121" s="1025"/>
      <c r="AK121" s="1026" t="s">
        <v>127</v>
      </c>
      <c r="AL121" s="1024"/>
      <c r="AM121" s="1024"/>
      <c r="AN121" s="1024"/>
      <c r="AO121" s="1025"/>
      <c r="AP121" s="1027" t="s">
        <v>446</v>
      </c>
      <c r="AQ121" s="1028"/>
      <c r="AR121" s="1028"/>
      <c r="AS121" s="1028"/>
      <c r="AT121" s="1029"/>
      <c r="AU121" s="1059"/>
      <c r="AV121" s="1060"/>
      <c r="AW121" s="1060"/>
      <c r="AX121" s="1060"/>
      <c r="AY121" s="1061"/>
      <c r="AZ121" s="987" t="s">
        <v>477</v>
      </c>
      <c r="BA121" s="988"/>
      <c r="BB121" s="988"/>
      <c r="BC121" s="988"/>
      <c r="BD121" s="988"/>
      <c r="BE121" s="988"/>
      <c r="BF121" s="988"/>
      <c r="BG121" s="988"/>
      <c r="BH121" s="988"/>
      <c r="BI121" s="988"/>
      <c r="BJ121" s="988"/>
      <c r="BK121" s="988"/>
      <c r="BL121" s="988"/>
      <c r="BM121" s="988"/>
      <c r="BN121" s="988"/>
      <c r="BO121" s="988"/>
      <c r="BP121" s="989"/>
      <c r="BQ121" s="990">
        <v>340605</v>
      </c>
      <c r="BR121" s="991"/>
      <c r="BS121" s="991"/>
      <c r="BT121" s="991"/>
      <c r="BU121" s="991"/>
      <c r="BV121" s="991">
        <v>294268</v>
      </c>
      <c r="BW121" s="991"/>
      <c r="BX121" s="991"/>
      <c r="BY121" s="991"/>
      <c r="BZ121" s="991"/>
      <c r="CA121" s="991">
        <v>248764</v>
      </c>
      <c r="CB121" s="991"/>
      <c r="CC121" s="991"/>
      <c r="CD121" s="991"/>
      <c r="CE121" s="991"/>
      <c r="CF121" s="985">
        <v>5.4</v>
      </c>
      <c r="CG121" s="986"/>
      <c r="CH121" s="986"/>
      <c r="CI121" s="986"/>
      <c r="CJ121" s="986"/>
      <c r="CK121" s="1074"/>
      <c r="CL121" s="1075"/>
      <c r="CM121" s="1075"/>
      <c r="CN121" s="1075"/>
      <c r="CO121" s="1076"/>
      <c r="CP121" s="1084" t="s">
        <v>478</v>
      </c>
      <c r="CQ121" s="1085"/>
      <c r="CR121" s="1085"/>
      <c r="CS121" s="1085"/>
      <c r="CT121" s="1085"/>
      <c r="CU121" s="1085"/>
      <c r="CV121" s="1085"/>
      <c r="CW121" s="1085"/>
      <c r="CX121" s="1085"/>
      <c r="CY121" s="1085"/>
      <c r="CZ121" s="1085"/>
      <c r="DA121" s="1085"/>
      <c r="DB121" s="1085"/>
      <c r="DC121" s="1085"/>
      <c r="DD121" s="1085"/>
      <c r="DE121" s="1085"/>
      <c r="DF121" s="1086"/>
      <c r="DG121" s="990">
        <v>81498</v>
      </c>
      <c r="DH121" s="991"/>
      <c r="DI121" s="991"/>
      <c r="DJ121" s="991"/>
      <c r="DK121" s="991"/>
      <c r="DL121" s="991">
        <v>77741</v>
      </c>
      <c r="DM121" s="991"/>
      <c r="DN121" s="991"/>
      <c r="DO121" s="991"/>
      <c r="DP121" s="991"/>
      <c r="DQ121" s="991">
        <v>51272</v>
      </c>
      <c r="DR121" s="991"/>
      <c r="DS121" s="991"/>
      <c r="DT121" s="991"/>
      <c r="DU121" s="991"/>
      <c r="DV121" s="992">
        <v>1.1000000000000001</v>
      </c>
      <c r="DW121" s="992"/>
      <c r="DX121" s="992"/>
      <c r="DY121" s="992"/>
      <c r="DZ121" s="993"/>
    </row>
    <row r="122" spans="1:130" s="226" customFormat="1" ht="26.25" customHeight="1">
      <c r="A122" s="1122"/>
      <c r="B122" s="1014"/>
      <c r="C122" s="987" t="s">
        <v>458</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127</v>
      </c>
      <c r="AB122" s="1024"/>
      <c r="AC122" s="1024"/>
      <c r="AD122" s="1024"/>
      <c r="AE122" s="1025"/>
      <c r="AF122" s="1026" t="s">
        <v>127</v>
      </c>
      <c r="AG122" s="1024"/>
      <c r="AH122" s="1024"/>
      <c r="AI122" s="1024"/>
      <c r="AJ122" s="1025"/>
      <c r="AK122" s="1026" t="s">
        <v>127</v>
      </c>
      <c r="AL122" s="1024"/>
      <c r="AM122" s="1024"/>
      <c r="AN122" s="1024"/>
      <c r="AO122" s="1025"/>
      <c r="AP122" s="1027" t="s">
        <v>127</v>
      </c>
      <c r="AQ122" s="1028"/>
      <c r="AR122" s="1028"/>
      <c r="AS122" s="1028"/>
      <c r="AT122" s="1029"/>
      <c r="AU122" s="1059"/>
      <c r="AV122" s="1060"/>
      <c r="AW122" s="1060"/>
      <c r="AX122" s="1060"/>
      <c r="AY122" s="1061"/>
      <c r="AZ122" s="1038" t="s">
        <v>479</v>
      </c>
      <c r="BA122" s="1030"/>
      <c r="BB122" s="1030"/>
      <c r="BC122" s="1030"/>
      <c r="BD122" s="1030"/>
      <c r="BE122" s="1030"/>
      <c r="BF122" s="1030"/>
      <c r="BG122" s="1030"/>
      <c r="BH122" s="1030"/>
      <c r="BI122" s="1030"/>
      <c r="BJ122" s="1030"/>
      <c r="BK122" s="1030"/>
      <c r="BL122" s="1030"/>
      <c r="BM122" s="1030"/>
      <c r="BN122" s="1030"/>
      <c r="BO122" s="1030"/>
      <c r="BP122" s="1031"/>
      <c r="BQ122" s="1064">
        <v>7740394</v>
      </c>
      <c r="BR122" s="1065"/>
      <c r="BS122" s="1065"/>
      <c r="BT122" s="1065"/>
      <c r="BU122" s="1065"/>
      <c r="BV122" s="1065">
        <v>7396788</v>
      </c>
      <c r="BW122" s="1065"/>
      <c r="BX122" s="1065"/>
      <c r="BY122" s="1065"/>
      <c r="BZ122" s="1065"/>
      <c r="CA122" s="1065">
        <v>7643367</v>
      </c>
      <c r="CB122" s="1065"/>
      <c r="CC122" s="1065"/>
      <c r="CD122" s="1065"/>
      <c r="CE122" s="1065"/>
      <c r="CF122" s="1082">
        <v>164.4</v>
      </c>
      <c r="CG122" s="1083"/>
      <c r="CH122" s="1083"/>
      <c r="CI122" s="1083"/>
      <c r="CJ122" s="1083"/>
      <c r="CK122" s="1074"/>
      <c r="CL122" s="1075"/>
      <c r="CM122" s="1075"/>
      <c r="CN122" s="1075"/>
      <c r="CO122" s="1076"/>
      <c r="CP122" s="1084" t="s">
        <v>480</v>
      </c>
      <c r="CQ122" s="1085"/>
      <c r="CR122" s="1085"/>
      <c r="CS122" s="1085"/>
      <c r="CT122" s="1085"/>
      <c r="CU122" s="1085"/>
      <c r="CV122" s="1085"/>
      <c r="CW122" s="1085"/>
      <c r="CX122" s="1085"/>
      <c r="CY122" s="1085"/>
      <c r="CZ122" s="1085"/>
      <c r="DA122" s="1085"/>
      <c r="DB122" s="1085"/>
      <c r="DC122" s="1085"/>
      <c r="DD122" s="1085"/>
      <c r="DE122" s="1085"/>
      <c r="DF122" s="1086"/>
      <c r="DG122" s="990">
        <v>1971</v>
      </c>
      <c r="DH122" s="991"/>
      <c r="DI122" s="991"/>
      <c r="DJ122" s="991"/>
      <c r="DK122" s="991"/>
      <c r="DL122" s="991">
        <v>52425</v>
      </c>
      <c r="DM122" s="991"/>
      <c r="DN122" s="991"/>
      <c r="DO122" s="991"/>
      <c r="DP122" s="991"/>
      <c r="DQ122" s="991">
        <v>48637</v>
      </c>
      <c r="DR122" s="991"/>
      <c r="DS122" s="991"/>
      <c r="DT122" s="991"/>
      <c r="DU122" s="991"/>
      <c r="DV122" s="992">
        <v>1</v>
      </c>
      <c r="DW122" s="992"/>
      <c r="DX122" s="992"/>
      <c r="DY122" s="992"/>
      <c r="DZ122" s="993"/>
    </row>
    <row r="123" spans="1:130" s="226" customFormat="1" ht="26.25" customHeight="1">
      <c r="A123" s="1122"/>
      <c r="B123" s="1014"/>
      <c r="C123" s="987" t="s">
        <v>464</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127</v>
      </c>
      <c r="AB123" s="1024"/>
      <c r="AC123" s="1024"/>
      <c r="AD123" s="1024"/>
      <c r="AE123" s="1025"/>
      <c r="AF123" s="1026" t="s">
        <v>127</v>
      </c>
      <c r="AG123" s="1024"/>
      <c r="AH123" s="1024"/>
      <c r="AI123" s="1024"/>
      <c r="AJ123" s="1025"/>
      <c r="AK123" s="1026" t="s">
        <v>127</v>
      </c>
      <c r="AL123" s="1024"/>
      <c r="AM123" s="1024"/>
      <c r="AN123" s="1024"/>
      <c r="AO123" s="1025"/>
      <c r="AP123" s="1027" t="s">
        <v>127</v>
      </c>
      <c r="AQ123" s="1028"/>
      <c r="AR123" s="1028"/>
      <c r="AS123" s="1028"/>
      <c r="AT123" s="1029"/>
      <c r="AU123" s="1062"/>
      <c r="AV123" s="1063"/>
      <c r="AW123" s="1063"/>
      <c r="AX123" s="1063"/>
      <c r="AY123" s="1063"/>
      <c r="AZ123" s="247" t="s">
        <v>186</v>
      </c>
      <c r="BA123" s="247"/>
      <c r="BB123" s="247"/>
      <c r="BC123" s="247"/>
      <c r="BD123" s="247"/>
      <c r="BE123" s="247"/>
      <c r="BF123" s="247"/>
      <c r="BG123" s="247"/>
      <c r="BH123" s="247"/>
      <c r="BI123" s="247"/>
      <c r="BJ123" s="247"/>
      <c r="BK123" s="247"/>
      <c r="BL123" s="247"/>
      <c r="BM123" s="247"/>
      <c r="BN123" s="247"/>
      <c r="BO123" s="1042" t="s">
        <v>481</v>
      </c>
      <c r="BP123" s="1070"/>
      <c r="BQ123" s="1128">
        <v>10318982</v>
      </c>
      <c r="BR123" s="1129"/>
      <c r="BS123" s="1129"/>
      <c r="BT123" s="1129"/>
      <c r="BU123" s="1129"/>
      <c r="BV123" s="1129">
        <v>10160059</v>
      </c>
      <c r="BW123" s="1129"/>
      <c r="BX123" s="1129"/>
      <c r="BY123" s="1129"/>
      <c r="BZ123" s="1129"/>
      <c r="CA123" s="1129">
        <v>11162572</v>
      </c>
      <c r="CB123" s="1129"/>
      <c r="CC123" s="1129"/>
      <c r="CD123" s="1129"/>
      <c r="CE123" s="1129"/>
      <c r="CF123" s="1066"/>
      <c r="CG123" s="1067"/>
      <c r="CH123" s="1067"/>
      <c r="CI123" s="1067"/>
      <c r="CJ123" s="1068"/>
      <c r="CK123" s="1074"/>
      <c r="CL123" s="1075"/>
      <c r="CM123" s="1075"/>
      <c r="CN123" s="1075"/>
      <c r="CO123" s="1076"/>
      <c r="CP123" s="1084" t="s">
        <v>411</v>
      </c>
      <c r="CQ123" s="1085"/>
      <c r="CR123" s="1085"/>
      <c r="CS123" s="1085"/>
      <c r="CT123" s="1085"/>
      <c r="CU123" s="1085"/>
      <c r="CV123" s="1085"/>
      <c r="CW123" s="1085"/>
      <c r="CX123" s="1085"/>
      <c r="CY123" s="1085"/>
      <c r="CZ123" s="1085"/>
      <c r="DA123" s="1085"/>
      <c r="DB123" s="1085"/>
      <c r="DC123" s="1085"/>
      <c r="DD123" s="1085"/>
      <c r="DE123" s="1085"/>
      <c r="DF123" s="1086"/>
      <c r="DG123" s="1023">
        <v>20031</v>
      </c>
      <c r="DH123" s="1024"/>
      <c r="DI123" s="1024"/>
      <c r="DJ123" s="1024"/>
      <c r="DK123" s="1025"/>
      <c r="DL123" s="1026">
        <v>22419</v>
      </c>
      <c r="DM123" s="1024"/>
      <c r="DN123" s="1024"/>
      <c r="DO123" s="1024"/>
      <c r="DP123" s="1025"/>
      <c r="DQ123" s="1026">
        <v>12898</v>
      </c>
      <c r="DR123" s="1024"/>
      <c r="DS123" s="1024"/>
      <c r="DT123" s="1024"/>
      <c r="DU123" s="1025"/>
      <c r="DV123" s="1027">
        <v>0.3</v>
      </c>
      <c r="DW123" s="1028"/>
      <c r="DX123" s="1028"/>
      <c r="DY123" s="1028"/>
      <c r="DZ123" s="1029"/>
    </row>
    <row r="124" spans="1:130" s="226" customFormat="1" ht="26.25" customHeight="1" thickBot="1">
      <c r="A124" s="1122"/>
      <c r="B124" s="1014"/>
      <c r="C124" s="987" t="s">
        <v>467</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127</v>
      </c>
      <c r="AB124" s="1024"/>
      <c r="AC124" s="1024"/>
      <c r="AD124" s="1024"/>
      <c r="AE124" s="1025"/>
      <c r="AF124" s="1026" t="s">
        <v>127</v>
      </c>
      <c r="AG124" s="1024"/>
      <c r="AH124" s="1024"/>
      <c r="AI124" s="1024"/>
      <c r="AJ124" s="1025"/>
      <c r="AK124" s="1026" t="s">
        <v>446</v>
      </c>
      <c r="AL124" s="1024"/>
      <c r="AM124" s="1024"/>
      <c r="AN124" s="1024"/>
      <c r="AO124" s="1025"/>
      <c r="AP124" s="1027" t="s">
        <v>127</v>
      </c>
      <c r="AQ124" s="1028"/>
      <c r="AR124" s="1028"/>
      <c r="AS124" s="1028"/>
      <c r="AT124" s="1029"/>
      <c r="AU124" s="1124" t="s">
        <v>482</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13.4</v>
      </c>
      <c r="BR124" s="1092"/>
      <c r="BS124" s="1092"/>
      <c r="BT124" s="1092"/>
      <c r="BU124" s="1092"/>
      <c r="BV124" s="1092" t="s">
        <v>127</v>
      </c>
      <c r="BW124" s="1092"/>
      <c r="BX124" s="1092"/>
      <c r="BY124" s="1092"/>
      <c r="BZ124" s="1092"/>
      <c r="CA124" s="1092" t="s">
        <v>127</v>
      </c>
      <c r="CB124" s="1092"/>
      <c r="CC124" s="1092"/>
      <c r="CD124" s="1092"/>
      <c r="CE124" s="1092"/>
      <c r="CF124" s="1093"/>
      <c r="CG124" s="1094"/>
      <c r="CH124" s="1094"/>
      <c r="CI124" s="1094"/>
      <c r="CJ124" s="1095"/>
      <c r="CK124" s="1077"/>
      <c r="CL124" s="1077"/>
      <c r="CM124" s="1077"/>
      <c r="CN124" s="1077"/>
      <c r="CO124" s="1078"/>
      <c r="CP124" s="1084" t="s">
        <v>483</v>
      </c>
      <c r="CQ124" s="1085"/>
      <c r="CR124" s="1085"/>
      <c r="CS124" s="1085"/>
      <c r="CT124" s="1085"/>
      <c r="CU124" s="1085"/>
      <c r="CV124" s="1085"/>
      <c r="CW124" s="1085"/>
      <c r="CX124" s="1085"/>
      <c r="CY124" s="1085"/>
      <c r="CZ124" s="1085"/>
      <c r="DA124" s="1085"/>
      <c r="DB124" s="1085"/>
      <c r="DC124" s="1085"/>
      <c r="DD124" s="1085"/>
      <c r="DE124" s="1085"/>
      <c r="DF124" s="1086"/>
      <c r="DG124" s="1069">
        <v>14506</v>
      </c>
      <c r="DH124" s="1051"/>
      <c r="DI124" s="1051"/>
      <c r="DJ124" s="1051"/>
      <c r="DK124" s="1052"/>
      <c r="DL124" s="1050">
        <v>18626</v>
      </c>
      <c r="DM124" s="1051"/>
      <c r="DN124" s="1051"/>
      <c r="DO124" s="1051"/>
      <c r="DP124" s="1052"/>
      <c r="DQ124" s="1050">
        <v>10675</v>
      </c>
      <c r="DR124" s="1051"/>
      <c r="DS124" s="1051"/>
      <c r="DT124" s="1051"/>
      <c r="DU124" s="1052"/>
      <c r="DV124" s="1053">
        <v>0.2</v>
      </c>
      <c r="DW124" s="1054"/>
      <c r="DX124" s="1054"/>
      <c r="DY124" s="1054"/>
      <c r="DZ124" s="1055"/>
    </row>
    <row r="125" spans="1:130" s="226" customFormat="1" ht="26.25" customHeight="1">
      <c r="A125" s="1122"/>
      <c r="B125" s="1014"/>
      <c r="C125" s="987" t="s">
        <v>469</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127</v>
      </c>
      <c r="AB125" s="1024"/>
      <c r="AC125" s="1024"/>
      <c r="AD125" s="1024"/>
      <c r="AE125" s="1025"/>
      <c r="AF125" s="1026" t="s">
        <v>127</v>
      </c>
      <c r="AG125" s="1024"/>
      <c r="AH125" s="1024"/>
      <c r="AI125" s="1024"/>
      <c r="AJ125" s="1025"/>
      <c r="AK125" s="1026" t="s">
        <v>127</v>
      </c>
      <c r="AL125" s="1024"/>
      <c r="AM125" s="1024"/>
      <c r="AN125" s="1024"/>
      <c r="AO125" s="1025"/>
      <c r="AP125" s="1027" t="s">
        <v>127</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484</v>
      </c>
      <c r="CL125" s="1072"/>
      <c r="CM125" s="1072"/>
      <c r="CN125" s="1072"/>
      <c r="CO125" s="1073"/>
      <c r="CP125" s="994" t="s">
        <v>485</v>
      </c>
      <c r="CQ125" s="962"/>
      <c r="CR125" s="962"/>
      <c r="CS125" s="962"/>
      <c r="CT125" s="962"/>
      <c r="CU125" s="962"/>
      <c r="CV125" s="962"/>
      <c r="CW125" s="962"/>
      <c r="CX125" s="962"/>
      <c r="CY125" s="962"/>
      <c r="CZ125" s="962"/>
      <c r="DA125" s="962"/>
      <c r="DB125" s="962"/>
      <c r="DC125" s="962"/>
      <c r="DD125" s="962"/>
      <c r="DE125" s="962"/>
      <c r="DF125" s="963"/>
      <c r="DG125" s="995" t="s">
        <v>127</v>
      </c>
      <c r="DH125" s="996"/>
      <c r="DI125" s="996"/>
      <c r="DJ125" s="996"/>
      <c r="DK125" s="996"/>
      <c r="DL125" s="996" t="s">
        <v>127</v>
      </c>
      <c r="DM125" s="996"/>
      <c r="DN125" s="996"/>
      <c r="DO125" s="996"/>
      <c r="DP125" s="996"/>
      <c r="DQ125" s="996" t="s">
        <v>127</v>
      </c>
      <c r="DR125" s="996"/>
      <c r="DS125" s="996"/>
      <c r="DT125" s="996"/>
      <c r="DU125" s="996"/>
      <c r="DV125" s="997" t="s">
        <v>127</v>
      </c>
      <c r="DW125" s="997"/>
      <c r="DX125" s="997"/>
      <c r="DY125" s="997"/>
      <c r="DZ125" s="998"/>
    </row>
    <row r="126" spans="1:130" s="226" customFormat="1" ht="26.25" customHeight="1" thickBot="1">
      <c r="A126" s="1122"/>
      <c r="B126" s="1014"/>
      <c r="C126" s="987" t="s">
        <v>471</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127</v>
      </c>
      <c r="AB126" s="1024"/>
      <c r="AC126" s="1024"/>
      <c r="AD126" s="1024"/>
      <c r="AE126" s="1025"/>
      <c r="AF126" s="1026" t="s">
        <v>127</v>
      </c>
      <c r="AG126" s="1024"/>
      <c r="AH126" s="1024"/>
      <c r="AI126" s="1024"/>
      <c r="AJ126" s="1025"/>
      <c r="AK126" s="1026" t="s">
        <v>127</v>
      </c>
      <c r="AL126" s="1024"/>
      <c r="AM126" s="1024"/>
      <c r="AN126" s="1024"/>
      <c r="AO126" s="1025"/>
      <c r="AP126" s="1027" t="s">
        <v>127</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486</v>
      </c>
      <c r="CQ126" s="988"/>
      <c r="CR126" s="988"/>
      <c r="CS126" s="988"/>
      <c r="CT126" s="988"/>
      <c r="CU126" s="988"/>
      <c r="CV126" s="988"/>
      <c r="CW126" s="988"/>
      <c r="CX126" s="988"/>
      <c r="CY126" s="988"/>
      <c r="CZ126" s="988"/>
      <c r="DA126" s="988"/>
      <c r="DB126" s="988"/>
      <c r="DC126" s="988"/>
      <c r="DD126" s="988"/>
      <c r="DE126" s="988"/>
      <c r="DF126" s="989"/>
      <c r="DG126" s="990" t="s">
        <v>127</v>
      </c>
      <c r="DH126" s="991"/>
      <c r="DI126" s="991"/>
      <c r="DJ126" s="991"/>
      <c r="DK126" s="991"/>
      <c r="DL126" s="991" t="s">
        <v>127</v>
      </c>
      <c r="DM126" s="991"/>
      <c r="DN126" s="991"/>
      <c r="DO126" s="991"/>
      <c r="DP126" s="991"/>
      <c r="DQ126" s="991" t="s">
        <v>127</v>
      </c>
      <c r="DR126" s="991"/>
      <c r="DS126" s="991"/>
      <c r="DT126" s="991"/>
      <c r="DU126" s="991"/>
      <c r="DV126" s="992" t="s">
        <v>127</v>
      </c>
      <c r="DW126" s="992"/>
      <c r="DX126" s="992"/>
      <c r="DY126" s="992"/>
      <c r="DZ126" s="993"/>
    </row>
    <row r="127" spans="1:130" s="226" customFormat="1" ht="26.25" customHeight="1">
      <c r="A127" s="1123"/>
      <c r="B127" s="1016"/>
      <c r="C127" s="1038" t="s">
        <v>487</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v>136</v>
      </c>
      <c r="AB127" s="1024"/>
      <c r="AC127" s="1024"/>
      <c r="AD127" s="1024"/>
      <c r="AE127" s="1025"/>
      <c r="AF127" s="1026">
        <v>121</v>
      </c>
      <c r="AG127" s="1024"/>
      <c r="AH127" s="1024"/>
      <c r="AI127" s="1024"/>
      <c r="AJ127" s="1025"/>
      <c r="AK127" s="1026">
        <v>110</v>
      </c>
      <c r="AL127" s="1024"/>
      <c r="AM127" s="1024"/>
      <c r="AN127" s="1024"/>
      <c r="AO127" s="1025"/>
      <c r="AP127" s="1027">
        <v>0</v>
      </c>
      <c r="AQ127" s="1028"/>
      <c r="AR127" s="1028"/>
      <c r="AS127" s="1028"/>
      <c r="AT127" s="1029"/>
      <c r="AU127" s="228"/>
      <c r="AV127" s="228"/>
      <c r="AW127" s="228"/>
      <c r="AX127" s="1096" t="s">
        <v>488</v>
      </c>
      <c r="AY127" s="1097"/>
      <c r="AZ127" s="1097"/>
      <c r="BA127" s="1097"/>
      <c r="BB127" s="1097"/>
      <c r="BC127" s="1097"/>
      <c r="BD127" s="1097"/>
      <c r="BE127" s="1098"/>
      <c r="BF127" s="1099" t="s">
        <v>489</v>
      </c>
      <c r="BG127" s="1097"/>
      <c r="BH127" s="1097"/>
      <c r="BI127" s="1097"/>
      <c r="BJ127" s="1097"/>
      <c r="BK127" s="1097"/>
      <c r="BL127" s="1098"/>
      <c r="BM127" s="1099" t="s">
        <v>490</v>
      </c>
      <c r="BN127" s="1097"/>
      <c r="BO127" s="1097"/>
      <c r="BP127" s="1097"/>
      <c r="BQ127" s="1097"/>
      <c r="BR127" s="1097"/>
      <c r="BS127" s="1098"/>
      <c r="BT127" s="1099" t="s">
        <v>491</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492</v>
      </c>
      <c r="CQ127" s="988"/>
      <c r="CR127" s="988"/>
      <c r="CS127" s="988"/>
      <c r="CT127" s="988"/>
      <c r="CU127" s="988"/>
      <c r="CV127" s="988"/>
      <c r="CW127" s="988"/>
      <c r="CX127" s="988"/>
      <c r="CY127" s="988"/>
      <c r="CZ127" s="988"/>
      <c r="DA127" s="988"/>
      <c r="DB127" s="988"/>
      <c r="DC127" s="988"/>
      <c r="DD127" s="988"/>
      <c r="DE127" s="988"/>
      <c r="DF127" s="989"/>
      <c r="DG127" s="990" t="s">
        <v>127</v>
      </c>
      <c r="DH127" s="991"/>
      <c r="DI127" s="991"/>
      <c r="DJ127" s="991"/>
      <c r="DK127" s="991"/>
      <c r="DL127" s="991" t="s">
        <v>127</v>
      </c>
      <c r="DM127" s="991"/>
      <c r="DN127" s="991"/>
      <c r="DO127" s="991"/>
      <c r="DP127" s="991"/>
      <c r="DQ127" s="991" t="s">
        <v>127</v>
      </c>
      <c r="DR127" s="991"/>
      <c r="DS127" s="991"/>
      <c r="DT127" s="991"/>
      <c r="DU127" s="991"/>
      <c r="DV127" s="992" t="s">
        <v>127</v>
      </c>
      <c r="DW127" s="992"/>
      <c r="DX127" s="992"/>
      <c r="DY127" s="992"/>
      <c r="DZ127" s="993"/>
    </row>
    <row r="128" spans="1:130" s="226" customFormat="1" ht="26.25" customHeight="1" thickBot="1">
      <c r="A128" s="1106" t="s">
        <v>493</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494</v>
      </c>
      <c r="X128" s="1108"/>
      <c r="Y128" s="1108"/>
      <c r="Z128" s="1109"/>
      <c r="AA128" s="1110">
        <v>49568</v>
      </c>
      <c r="AB128" s="1111"/>
      <c r="AC128" s="1111"/>
      <c r="AD128" s="1111"/>
      <c r="AE128" s="1112"/>
      <c r="AF128" s="1113">
        <v>46646</v>
      </c>
      <c r="AG128" s="1111"/>
      <c r="AH128" s="1111"/>
      <c r="AI128" s="1111"/>
      <c r="AJ128" s="1112"/>
      <c r="AK128" s="1113">
        <v>45725</v>
      </c>
      <c r="AL128" s="1111"/>
      <c r="AM128" s="1111"/>
      <c r="AN128" s="1111"/>
      <c r="AO128" s="1112"/>
      <c r="AP128" s="1114"/>
      <c r="AQ128" s="1115"/>
      <c r="AR128" s="1115"/>
      <c r="AS128" s="1115"/>
      <c r="AT128" s="1116"/>
      <c r="AU128" s="228"/>
      <c r="AV128" s="228"/>
      <c r="AW128" s="228"/>
      <c r="AX128" s="961" t="s">
        <v>495</v>
      </c>
      <c r="AY128" s="962"/>
      <c r="AZ128" s="962"/>
      <c r="BA128" s="962"/>
      <c r="BB128" s="962"/>
      <c r="BC128" s="962"/>
      <c r="BD128" s="962"/>
      <c r="BE128" s="963"/>
      <c r="BF128" s="1117" t="s">
        <v>496</v>
      </c>
      <c r="BG128" s="1118"/>
      <c r="BH128" s="1118"/>
      <c r="BI128" s="1118"/>
      <c r="BJ128" s="1118"/>
      <c r="BK128" s="1118"/>
      <c r="BL128" s="1119"/>
      <c r="BM128" s="1117">
        <v>14.58</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497</v>
      </c>
      <c r="CQ128" s="791"/>
      <c r="CR128" s="791"/>
      <c r="CS128" s="791"/>
      <c r="CT128" s="791"/>
      <c r="CU128" s="791"/>
      <c r="CV128" s="791"/>
      <c r="CW128" s="791"/>
      <c r="CX128" s="791"/>
      <c r="CY128" s="791"/>
      <c r="CZ128" s="791"/>
      <c r="DA128" s="791"/>
      <c r="DB128" s="791"/>
      <c r="DC128" s="791"/>
      <c r="DD128" s="791"/>
      <c r="DE128" s="791"/>
      <c r="DF128" s="1101"/>
      <c r="DG128" s="1102">
        <v>164067</v>
      </c>
      <c r="DH128" s="1103"/>
      <c r="DI128" s="1103"/>
      <c r="DJ128" s="1103"/>
      <c r="DK128" s="1103"/>
      <c r="DL128" s="1103">
        <v>180685</v>
      </c>
      <c r="DM128" s="1103"/>
      <c r="DN128" s="1103"/>
      <c r="DO128" s="1103"/>
      <c r="DP128" s="1103"/>
      <c r="DQ128" s="1103">
        <v>242348</v>
      </c>
      <c r="DR128" s="1103"/>
      <c r="DS128" s="1103"/>
      <c r="DT128" s="1103"/>
      <c r="DU128" s="1103"/>
      <c r="DV128" s="1104">
        <v>5.2</v>
      </c>
      <c r="DW128" s="1104"/>
      <c r="DX128" s="1104"/>
      <c r="DY128" s="1104"/>
      <c r="DZ128" s="1105"/>
    </row>
    <row r="129" spans="1:131" s="226" customFormat="1" ht="26.25" customHeight="1">
      <c r="A129" s="999" t="s">
        <v>106</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498</v>
      </c>
      <c r="X129" s="1136"/>
      <c r="Y129" s="1136"/>
      <c r="Z129" s="1137"/>
      <c r="AA129" s="1023">
        <v>5203918</v>
      </c>
      <c r="AB129" s="1024"/>
      <c r="AC129" s="1024"/>
      <c r="AD129" s="1024"/>
      <c r="AE129" s="1025"/>
      <c r="AF129" s="1026">
        <v>5348081</v>
      </c>
      <c r="AG129" s="1024"/>
      <c r="AH129" s="1024"/>
      <c r="AI129" s="1024"/>
      <c r="AJ129" s="1025"/>
      <c r="AK129" s="1026">
        <v>5726947</v>
      </c>
      <c r="AL129" s="1024"/>
      <c r="AM129" s="1024"/>
      <c r="AN129" s="1024"/>
      <c r="AO129" s="1025"/>
      <c r="AP129" s="1138"/>
      <c r="AQ129" s="1139"/>
      <c r="AR129" s="1139"/>
      <c r="AS129" s="1139"/>
      <c r="AT129" s="1140"/>
      <c r="AU129" s="229"/>
      <c r="AV129" s="229"/>
      <c r="AW129" s="229"/>
      <c r="AX129" s="1130" t="s">
        <v>499</v>
      </c>
      <c r="AY129" s="988"/>
      <c r="AZ129" s="988"/>
      <c r="BA129" s="988"/>
      <c r="BB129" s="988"/>
      <c r="BC129" s="988"/>
      <c r="BD129" s="988"/>
      <c r="BE129" s="989"/>
      <c r="BF129" s="1131" t="s">
        <v>127</v>
      </c>
      <c r="BG129" s="1132"/>
      <c r="BH129" s="1132"/>
      <c r="BI129" s="1132"/>
      <c r="BJ129" s="1132"/>
      <c r="BK129" s="1132"/>
      <c r="BL129" s="1133"/>
      <c r="BM129" s="1131">
        <v>19.579999999999998</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99" t="s">
        <v>500</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501</v>
      </c>
      <c r="X130" s="1136"/>
      <c r="Y130" s="1136"/>
      <c r="Z130" s="1137"/>
      <c r="AA130" s="1023">
        <v>1100521</v>
      </c>
      <c r="AB130" s="1024"/>
      <c r="AC130" s="1024"/>
      <c r="AD130" s="1024"/>
      <c r="AE130" s="1025"/>
      <c r="AF130" s="1026">
        <v>1063047</v>
      </c>
      <c r="AG130" s="1024"/>
      <c r="AH130" s="1024"/>
      <c r="AI130" s="1024"/>
      <c r="AJ130" s="1025"/>
      <c r="AK130" s="1026">
        <v>1078892</v>
      </c>
      <c r="AL130" s="1024"/>
      <c r="AM130" s="1024"/>
      <c r="AN130" s="1024"/>
      <c r="AO130" s="1025"/>
      <c r="AP130" s="1138"/>
      <c r="AQ130" s="1139"/>
      <c r="AR130" s="1139"/>
      <c r="AS130" s="1139"/>
      <c r="AT130" s="1140"/>
      <c r="AU130" s="229"/>
      <c r="AV130" s="229"/>
      <c r="AW130" s="229"/>
      <c r="AX130" s="1130" t="s">
        <v>502</v>
      </c>
      <c r="AY130" s="988"/>
      <c r="AZ130" s="988"/>
      <c r="BA130" s="988"/>
      <c r="BB130" s="988"/>
      <c r="BC130" s="988"/>
      <c r="BD130" s="988"/>
      <c r="BE130" s="989"/>
      <c r="BF130" s="1166">
        <v>8.3000000000000007</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503</v>
      </c>
      <c r="X131" s="1173"/>
      <c r="Y131" s="1173"/>
      <c r="Z131" s="1174"/>
      <c r="AA131" s="1069">
        <v>4103397</v>
      </c>
      <c r="AB131" s="1051"/>
      <c r="AC131" s="1051"/>
      <c r="AD131" s="1051"/>
      <c r="AE131" s="1052"/>
      <c r="AF131" s="1050">
        <v>4285034</v>
      </c>
      <c r="AG131" s="1051"/>
      <c r="AH131" s="1051"/>
      <c r="AI131" s="1051"/>
      <c r="AJ131" s="1052"/>
      <c r="AK131" s="1050">
        <v>4648055</v>
      </c>
      <c r="AL131" s="1051"/>
      <c r="AM131" s="1051"/>
      <c r="AN131" s="1051"/>
      <c r="AO131" s="1052"/>
      <c r="AP131" s="1175"/>
      <c r="AQ131" s="1176"/>
      <c r="AR131" s="1176"/>
      <c r="AS131" s="1176"/>
      <c r="AT131" s="1177"/>
      <c r="AU131" s="229"/>
      <c r="AV131" s="229"/>
      <c r="AW131" s="229"/>
      <c r="AX131" s="1148" t="s">
        <v>504</v>
      </c>
      <c r="AY131" s="791"/>
      <c r="AZ131" s="791"/>
      <c r="BA131" s="791"/>
      <c r="BB131" s="791"/>
      <c r="BC131" s="791"/>
      <c r="BD131" s="791"/>
      <c r="BE131" s="1101"/>
      <c r="BF131" s="1149" t="s">
        <v>127</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55" t="s">
        <v>505</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506</v>
      </c>
      <c r="W132" s="1159"/>
      <c r="X132" s="1159"/>
      <c r="Y132" s="1159"/>
      <c r="Z132" s="1160"/>
      <c r="AA132" s="1161">
        <v>8.3899023180000007</v>
      </c>
      <c r="AB132" s="1162"/>
      <c r="AC132" s="1162"/>
      <c r="AD132" s="1162"/>
      <c r="AE132" s="1163"/>
      <c r="AF132" s="1164">
        <v>8.3666080600000008</v>
      </c>
      <c r="AG132" s="1162"/>
      <c r="AH132" s="1162"/>
      <c r="AI132" s="1162"/>
      <c r="AJ132" s="1163"/>
      <c r="AK132" s="1164">
        <v>8.1810778919999994</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507</v>
      </c>
      <c r="W133" s="1142"/>
      <c r="X133" s="1142"/>
      <c r="Y133" s="1142"/>
      <c r="Z133" s="1143"/>
      <c r="AA133" s="1144">
        <v>9.4</v>
      </c>
      <c r="AB133" s="1145"/>
      <c r="AC133" s="1145"/>
      <c r="AD133" s="1145"/>
      <c r="AE133" s="1146"/>
      <c r="AF133" s="1144">
        <v>8.8000000000000007</v>
      </c>
      <c r="AG133" s="1145"/>
      <c r="AH133" s="1145"/>
      <c r="AI133" s="1145"/>
      <c r="AJ133" s="1146"/>
      <c r="AK133" s="1144">
        <v>8.3000000000000007</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r0dvusYWl+qc1VrkRWi3z9a7ZmWsenLO6dxLDR1e2sogkCPczlehlUyZuK9Z9zR+Zn7GgHnel45XML0CINBtsA==" saltValue="pK3j1RRgiGrMBBcbBx8iZ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508</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9ul8167l98Guc8vIku+pJ71C0faLPHLudeJV98IHBkmoh0/nK84WrfwyHKIh4EfR4+DOSuQodEAxucoEGn7vzQ==" saltValue="elUFs0iinCg23cWKGNhj7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509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510</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511</v>
      </c>
      <c r="AP7" s="268"/>
      <c r="AQ7" s="269" t="s">
        <v>512</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513</v>
      </c>
      <c r="AQ8" s="275" t="s">
        <v>514</v>
      </c>
      <c r="AR8" s="276" t="s">
        <v>515</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516</v>
      </c>
      <c r="AL9" s="1182"/>
      <c r="AM9" s="1182"/>
      <c r="AN9" s="1183"/>
      <c r="AO9" s="277">
        <v>1675156</v>
      </c>
      <c r="AP9" s="277">
        <v>194514</v>
      </c>
      <c r="AQ9" s="278">
        <v>138005</v>
      </c>
      <c r="AR9" s="279">
        <v>40.9</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517</v>
      </c>
      <c r="AL10" s="1182"/>
      <c r="AM10" s="1182"/>
      <c r="AN10" s="1183"/>
      <c r="AO10" s="280">
        <v>218783</v>
      </c>
      <c r="AP10" s="280">
        <v>25404</v>
      </c>
      <c r="AQ10" s="281">
        <v>18944</v>
      </c>
      <c r="AR10" s="282">
        <v>34.1</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518</v>
      </c>
      <c r="AL11" s="1182"/>
      <c r="AM11" s="1182"/>
      <c r="AN11" s="1183"/>
      <c r="AO11" s="280" t="s">
        <v>519</v>
      </c>
      <c r="AP11" s="280" t="s">
        <v>519</v>
      </c>
      <c r="AQ11" s="281">
        <v>1141</v>
      </c>
      <c r="AR11" s="282" t="s">
        <v>519</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520</v>
      </c>
      <c r="AL12" s="1182"/>
      <c r="AM12" s="1182"/>
      <c r="AN12" s="1183"/>
      <c r="AO12" s="280" t="s">
        <v>519</v>
      </c>
      <c r="AP12" s="280" t="s">
        <v>519</v>
      </c>
      <c r="AQ12" s="281" t="s">
        <v>519</v>
      </c>
      <c r="AR12" s="282" t="s">
        <v>519</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521</v>
      </c>
      <c r="AL13" s="1182"/>
      <c r="AM13" s="1182"/>
      <c r="AN13" s="1183"/>
      <c r="AO13" s="280">
        <v>82426</v>
      </c>
      <c r="AP13" s="280">
        <v>9571</v>
      </c>
      <c r="AQ13" s="281">
        <v>5446</v>
      </c>
      <c r="AR13" s="282">
        <v>75.7</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522</v>
      </c>
      <c r="AL14" s="1182"/>
      <c r="AM14" s="1182"/>
      <c r="AN14" s="1183"/>
      <c r="AO14" s="280">
        <v>52656</v>
      </c>
      <c r="AP14" s="280">
        <v>6114</v>
      </c>
      <c r="AQ14" s="281">
        <v>2970</v>
      </c>
      <c r="AR14" s="282">
        <v>105.9</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523</v>
      </c>
      <c r="AL15" s="1185"/>
      <c r="AM15" s="1185"/>
      <c r="AN15" s="1186"/>
      <c r="AO15" s="280">
        <v>-202019</v>
      </c>
      <c r="AP15" s="280">
        <v>-23458</v>
      </c>
      <c r="AQ15" s="281">
        <v>-11906</v>
      </c>
      <c r="AR15" s="282">
        <v>97</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186</v>
      </c>
      <c r="AL16" s="1185"/>
      <c r="AM16" s="1185"/>
      <c r="AN16" s="1186"/>
      <c r="AO16" s="280">
        <v>1827002</v>
      </c>
      <c r="AP16" s="280">
        <v>212146</v>
      </c>
      <c r="AQ16" s="281">
        <v>154600</v>
      </c>
      <c r="AR16" s="282">
        <v>37.200000000000003</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524</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525</v>
      </c>
      <c r="AP20" s="289" t="s">
        <v>526</v>
      </c>
      <c r="AQ20" s="290" t="s">
        <v>527</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528</v>
      </c>
      <c r="AL21" s="1188"/>
      <c r="AM21" s="1188"/>
      <c r="AN21" s="1189"/>
      <c r="AO21" s="293">
        <v>20.2</v>
      </c>
      <c r="AP21" s="294">
        <v>13.81</v>
      </c>
      <c r="AQ21" s="295">
        <v>6.39</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529</v>
      </c>
      <c r="AL22" s="1188"/>
      <c r="AM22" s="1188"/>
      <c r="AN22" s="1189"/>
      <c r="AO22" s="298">
        <v>92.6</v>
      </c>
      <c r="AP22" s="299">
        <v>95.5</v>
      </c>
      <c r="AQ22" s="300">
        <v>-2.9</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78" t="s">
        <v>530</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c r="A27" s="305"/>
      <c r="AO27" s="258"/>
      <c r="AP27" s="258"/>
      <c r="AQ27" s="258"/>
      <c r="AR27" s="258"/>
      <c r="AS27" s="258"/>
      <c r="AT27" s="258"/>
    </row>
    <row r="28" spans="1:46" ht="17.25">
      <c r="A28" s="259" t="s">
        <v>531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532</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511</v>
      </c>
      <c r="AP30" s="268"/>
      <c r="AQ30" s="269" t="s">
        <v>512</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513</v>
      </c>
      <c r="AQ31" s="275" t="s">
        <v>514</v>
      </c>
      <c r="AR31" s="276" t="s">
        <v>515</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533</v>
      </c>
      <c r="AL32" s="1196"/>
      <c r="AM32" s="1196"/>
      <c r="AN32" s="1197"/>
      <c r="AO32" s="308">
        <v>1455807</v>
      </c>
      <c r="AP32" s="308">
        <v>169044</v>
      </c>
      <c r="AQ32" s="309">
        <v>81359</v>
      </c>
      <c r="AR32" s="310">
        <v>107.8</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534</v>
      </c>
      <c r="AL33" s="1196"/>
      <c r="AM33" s="1196"/>
      <c r="AN33" s="1197"/>
      <c r="AO33" s="308" t="s">
        <v>519</v>
      </c>
      <c r="AP33" s="308" t="s">
        <v>519</v>
      </c>
      <c r="AQ33" s="309" t="s">
        <v>519</v>
      </c>
      <c r="AR33" s="310" t="s">
        <v>519</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535</v>
      </c>
      <c r="AL34" s="1196"/>
      <c r="AM34" s="1196"/>
      <c r="AN34" s="1197"/>
      <c r="AO34" s="308" t="s">
        <v>519</v>
      </c>
      <c r="AP34" s="308" t="s">
        <v>519</v>
      </c>
      <c r="AQ34" s="309" t="s">
        <v>519</v>
      </c>
      <c r="AR34" s="310" t="s">
        <v>519</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536</v>
      </c>
      <c r="AL35" s="1196"/>
      <c r="AM35" s="1196"/>
      <c r="AN35" s="1197"/>
      <c r="AO35" s="308">
        <v>48618</v>
      </c>
      <c r="AP35" s="308">
        <v>5645</v>
      </c>
      <c r="AQ35" s="309">
        <v>18647</v>
      </c>
      <c r="AR35" s="310">
        <v>-69.7</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537</v>
      </c>
      <c r="AL36" s="1196"/>
      <c r="AM36" s="1196"/>
      <c r="AN36" s="1197"/>
      <c r="AO36" s="308" t="s">
        <v>519</v>
      </c>
      <c r="AP36" s="308" t="s">
        <v>519</v>
      </c>
      <c r="AQ36" s="309">
        <v>4480</v>
      </c>
      <c r="AR36" s="310" t="s">
        <v>519</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538</v>
      </c>
      <c r="AL37" s="1196"/>
      <c r="AM37" s="1196"/>
      <c r="AN37" s="1197"/>
      <c r="AO37" s="308">
        <v>110</v>
      </c>
      <c r="AP37" s="308">
        <v>13</v>
      </c>
      <c r="AQ37" s="309">
        <v>815</v>
      </c>
      <c r="AR37" s="310">
        <v>-98.4</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539</v>
      </c>
      <c r="AL38" s="1199"/>
      <c r="AM38" s="1199"/>
      <c r="AN38" s="1200"/>
      <c r="AO38" s="311">
        <v>343</v>
      </c>
      <c r="AP38" s="311">
        <v>40</v>
      </c>
      <c r="AQ38" s="312">
        <v>14</v>
      </c>
      <c r="AR38" s="300">
        <v>185.7</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540</v>
      </c>
      <c r="AL39" s="1199"/>
      <c r="AM39" s="1199"/>
      <c r="AN39" s="1200"/>
      <c r="AO39" s="308">
        <v>-45725</v>
      </c>
      <c r="AP39" s="308">
        <v>-5309</v>
      </c>
      <c r="AQ39" s="309">
        <v>-4008</v>
      </c>
      <c r="AR39" s="310">
        <v>32.5</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541</v>
      </c>
      <c r="AL40" s="1196"/>
      <c r="AM40" s="1196"/>
      <c r="AN40" s="1197"/>
      <c r="AO40" s="308">
        <v>-1078892</v>
      </c>
      <c r="AP40" s="308">
        <v>-125278</v>
      </c>
      <c r="AQ40" s="309">
        <v>-68941</v>
      </c>
      <c r="AR40" s="310">
        <v>81.7</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296</v>
      </c>
      <c r="AL41" s="1202"/>
      <c r="AM41" s="1202"/>
      <c r="AN41" s="1203"/>
      <c r="AO41" s="308">
        <v>380261</v>
      </c>
      <c r="AP41" s="308">
        <v>44155</v>
      </c>
      <c r="AQ41" s="309">
        <v>32367</v>
      </c>
      <c r="AR41" s="310">
        <v>36.4</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542</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543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544</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511</v>
      </c>
      <c r="AN49" s="1192" t="s">
        <v>545</v>
      </c>
      <c r="AO49" s="1193"/>
      <c r="AP49" s="1193"/>
      <c r="AQ49" s="1193"/>
      <c r="AR49" s="1194"/>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546</v>
      </c>
      <c r="AO50" s="325" t="s">
        <v>547</v>
      </c>
      <c r="AP50" s="326" t="s">
        <v>548</v>
      </c>
      <c r="AQ50" s="327" t="s">
        <v>549</v>
      </c>
      <c r="AR50" s="328" t="s">
        <v>550</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551</v>
      </c>
      <c r="AL51" s="321"/>
      <c r="AM51" s="329">
        <v>2200717</v>
      </c>
      <c r="AN51" s="330">
        <v>244280</v>
      </c>
      <c r="AO51" s="331">
        <v>50</v>
      </c>
      <c r="AP51" s="332">
        <v>116162</v>
      </c>
      <c r="AQ51" s="333">
        <v>-3.1</v>
      </c>
      <c r="AR51" s="334">
        <v>53.1</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552</v>
      </c>
      <c r="AM52" s="337">
        <v>699161</v>
      </c>
      <c r="AN52" s="338">
        <v>77607</v>
      </c>
      <c r="AO52" s="339">
        <v>-15.6</v>
      </c>
      <c r="AP52" s="340">
        <v>61562</v>
      </c>
      <c r="AQ52" s="341">
        <v>-7.4</v>
      </c>
      <c r="AR52" s="342">
        <v>-8.1999999999999993</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553</v>
      </c>
      <c r="AL53" s="321"/>
      <c r="AM53" s="329">
        <v>2567036</v>
      </c>
      <c r="AN53" s="330">
        <v>290553</v>
      </c>
      <c r="AO53" s="331">
        <v>18.899999999999999</v>
      </c>
      <c r="AP53" s="332">
        <v>121449</v>
      </c>
      <c r="AQ53" s="333">
        <v>4.5999999999999996</v>
      </c>
      <c r="AR53" s="334">
        <v>14.3</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552</v>
      </c>
      <c r="AM54" s="337">
        <v>540518</v>
      </c>
      <c r="AN54" s="338">
        <v>61179</v>
      </c>
      <c r="AO54" s="339">
        <v>-21.2</v>
      </c>
      <c r="AP54" s="340">
        <v>62922</v>
      </c>
      <c r="AQ54" s="341">
        <v>2.2000000000000002</v>
      </c>
      <c r="AR54" s="342">
        <v>-23.4</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554</v>
      </c>
      <c r="AL55" s="321"/>
      <c r="AM55" s="329">
        <v>2481007</v>
      </c>
      <c r="AN55" s="330">
        <v>278233</v>
      </c>
      <c r="AO55" s="331">
        <v>-4.2</v>
      </c>
      <c r="AP55" s="332">
        <v>145139</v>
      </c>
      <c r="AQ55" s="333">
        <v>19.5</v>
      </c>
      <c r="AR55" s="334">
        <v>-23.7</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552</v>
      </c>
      <c r="AM56" s="337">
        <v>744647</v>
      </c>
      <c r="AN56" s="338">
        <v>83509</v>
      </c>
      <c r="AO56" s="339">
        <v>36.5</v>
      </c>
      <c r="AP56" s="340">
        <v>83762</v>
      </c>
      <c r="AQ56" s="341">
        <v>33.1</v>
      </c>
      <c r="AR56" s="342">
        <v>3.4</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555</v>
      </c>
      <c r="AL57" s="321"/>
      <c r="AM57" s="329">
        <v>2285696</v>
      </c>
      <c r="AN57" s="330">
        <v>259237</v>
      </c>
      <c r="AO57" s="331">
        <v>-6.8</v>
      </c>
      <c r="AP57" s="332">
        <v>125391</v>
      </c>
      <c r="AQ57" s="333">
        <v>-13.6</v>
      </c>
      <c r="AR57" s="334">
        <v>6.8</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552</v>
      </c>
      <c r="AM58" s="337">
        <v>573805</v>
      </c>
      <c r="AN58" s="338">
        <v>65079</v>
      </c>
      <c r="AO58" s="339">
        <v>-22.1</v>
      </c>
      <c r="AP58" s="340">
        <v>68516</v>
      </c>
      <c r="AQ58" s="341">
        <v>-18.2</v>
      </c>
      <c r="AR58" s="342">
        <v>-3.9</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556</v>
      </c>
      <c r="AL59" s="321"/>
      <c r="AM59" s="329">
        <v>3018040</v>
      </c>
      <c r="AN59" s="330">
        <v>350446</v>
      </c>
      <c r="AO59" s="331">
        <v>35.200000000000003</v>
      </c>
      <c r="AP59" s="332">
        <v>138402</v>
      </c>
      <c r="AQ59" s="333">
        <v>10.4</v>
      </c>
      <c r="AR59" s="334">
        <v>24.8</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552</v>
      </c>
      <c r="AM60" s="337">
        <v>723829</v>
      </c>
      <c r="AN60" s="338">
        <v>84049</v>
      </c>
      <c r="AO60" s="339">
        <v>29.1</v>
      </c>
      <c r="AP60" s="340">
        <v>70652</v>
      </c>
      <c r="AQ60" s="341">
        <v>3.1</v>
      </c>
      <c r="AR60" s="342">
        <v>26</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557</v>
      </c>
      <c r="AL61" s="343"/>
      <c r="AM61" s="344">
        <v>2510499</v>
      </c>
      <c r="AN61" s="345">
        <v>284550</v>
      </c>
      <c r="AO61" s="346">
        <v>18.600000000000001</v>
      </c>
      <c r="AP61" s="347">
        <v>129309</v>
      </c>
      <c r="AQ61" s="348">
        <v>3.6</v>
      </c>
      <c r="AR61" s="334">
        <v>15</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552</v>
      </c>
      <c r="AM62" s="337">
        <v>656392</v>
      </c>
      <c r="AN62" s="338">
        <v>74285</v>
      </c>
      <c r="AO62" s="339">
        <v>1.3</v>
      </c>
      <c r="AP62" s="340">
        <v>69483</v>
      </c>
      <c r="AQ62" s="341">
        <v>2.6</v>
      </c>
      <c r="AR62" s="342">
        <v>-1.3</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bH/I2gfSo9LslRIXWRlcKVPbOe6o4FxwiJVfHLZdoslv1LVCn8823+wLSdjMyMJZsFH/JhbY1fAZXfi4yAGCew==" saltValue="S2Zpb6/nmxVbEp47nuhzF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559</v>
      </c>
    </row>
    <row r="120" spans="125:125" ht="13.5" hidden="1" customHeight="1"/>
    <row r="121" spans="125:125" ht="13.5" hidden="1" customHeight="1">
      <c r="DU121" s="255"/>
    </row>
  </sheetData>
  <sheetProtection algorithmName="SHA-512" hashValue="Hm4By/vgxt9TacDd8SEDyKQ82kCP9NyhJoJsZdMATkJZOXnK8K67vPZdPbcezWm/A/lFA2s/p0qn6KlCvB++jA==" saltValue="w2ePI9k9Y567/9bK9ySkU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560</v>
      </c>
    </row>
  </sheetData>
  <sheetProtection algorithmName="SHA-512" hashValue="XCyUaa6t2+6xyV0ExbzStrcJxvck+9/BoPf9RbsodTIqEnDen1Bo9EsHkref2E9SRLAd41psRlqH0jQPcKx9vw==" saltValue="6gRuXvuSFt/mfFKj5BQUs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204" t="s">
        <v>3</v>
      </c>
      <c r="D47" s="1204"/>
      <c r="E47" s="1205"/>
      <c r="F47" s="11">
        <v>26.44</v>
      </c>
      <c r="G47" s="12">
        <v>29.12</v>
      </c>
      <c r="H47" s="12">
        <v>28.82</v>
      </c>
      <c r="I47" s="12">
        <v>28.05</v>
      </c>
      <c r="J47" s="13">
        <v>30.61</v>
      </c>
    </row>
    <row r="48" spans="2:10" ht="57.75" customHeight="1">
      <c r="B48" s="14"/>
      <c r="C48" s="1206" t="s">
        <v>4</v>
      </c>
      <c r="D48" s="1206"/>
      <c r="E48" s="1207"/>
      <c r="F48" s="15">
        <v>8.9600000000000009</v>
      </c>
      <c r="G48" s="16">
        <v>8.59</v>
      </c>
      <c r="H48" s="16">
        <v>8.58</v>
      </c>
      <c r="I48" s="16">
        <v>9.4600000000000009</v>
      </c>
      <c r="J48" s="17">
        <v>12.63</v>
      </c>
    </row>
    <row r="49" spans="2:10" ht="57.75" customHeight="1" thickBot="1">
      <c r="B49" s="18"/>
      <c r="C49" s="1208" t="s">
        <v>5</v>
      </c>
      <c r="D49" s="1208"/>
      <c r="E49" s="1209"/>
      <c r="F49" s="19" t="s">
        <v>566</v>
      </c>
      <c r="G49" s="20">
        <v>2.0099999999999998</v>
      </c>
      <c r="H49" s="20">
        <v>0.14000000000000001</v>
      </c>
      <c r="I49" s="20">
        <v>1.1100000000000001</v>
      </c>
      <c r="J49" s="21">
        <v>8.2100000000000009</v>
      </c>
    </row>
    <row r="50" spans="2:10"/>
  </sheetData>
  <sheetProtection algorithmName="SHA-512" hashValue="4OX9TzMziVqtaPE9DsJ5Ld7zAo+TJnqjmFW3JU7w+4RHla18Gw/S3CNRqCTMcPFGU5am2VcFPrNgZWb//I+igg==" saltValue="O+jWhV1322S5yH5Uk+6m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2023-02-20T07:53:16Z</dcterms:created>
  <dcterms:modified xsi:type="dcterms:W3CDTF">2023-11-01T05:57:12Z</dcterms:modified>
  <cp:category/>
</cp:coreProperties>
</file>