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3_係員確認後データ\"/>
    </mc:Choice>
  </mc:AlternateContent>
  <xr:revisionPtr revIDLastSave="0" documentId="13_ncr:1_{4B2484F5-448A-4451-BCC2-6E3D40B03607}" xr6:coauthVersionLast="36" xr6:coauthVersionMax="36" xr10:uidLastSave="{00000000-0000-0000-0000-000000000000}"/>
  <bookViews>
    <workbookView xWindow="0" yWindow="0" windowWidth="28800" windowHeight="11925" tabRatio="929" xr2:uid="{00000000-000D-0000-FFFF-FFFF00000000}"/>
  </bookViews>
  <sheets>
    <sheet name="総括表" sheetId="10" r:id="rId1"/>
    <sheet name="普通会計の状況"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C34" i="10"/>
  <c r="U34" i="10" s="1"/>
  <c r="U35" i="10" s="1"/>
  <c r="U36" i="10" s="1"/>
  <c r="AM34" i="10" l="1"/>
  <c r="BW34" i="10" s="1"/>
  <c r="BW35" i="10" s="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<sst xmlns="http://schemas.openxmlformats.org/spreadsheetml/2006/main" count="1150" uniqueCount="604">
  <si>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</si>
  <si>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</si>
  <si>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</si>
  <si>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</si>
  <si>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</si>
  <si>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</si>
  <si>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</si>
  <si>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</si>
  <si>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</si>
  <si>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</si>
  <si>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</si>
  <si>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</si>
  <si>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</si>
  <si>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</si>
  <si>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</si>
  <si>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</si>
  <si>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</si>
  <si>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</si>
  <si>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</si>
  <si>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</si>
  <si>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</si>
  <si>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</si>
  <si>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</si>
  <si>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</si>
  <si>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</si>
  <si>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</si>
  <si>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</si>
  <si>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</si>
  <si>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</si>
  <si>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</si>
  <si>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</si>
  <si>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</si>
  <si>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</si>
  <si>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</si>
  <si>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</si>
  <si>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</si>
  <si>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</si>
  <si>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</si>
  <si>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</si>
  <si>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</si>
  <si>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</si>
  <si>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</si>
  <si>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</si>
  <si>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</si>
  <si>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</si>
  <si>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</si>
  <si>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</si>
  <si>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</si>
  <si>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</si>
  <si>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</si>
  <si>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</si>
  <si>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</si>
  <si>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</si>
  <si>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</si>
  <si>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</si>
  <si>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</si>
  <si>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</si>
  <si>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</si>
  <si>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</si>
  <si>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</si>
  <si>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</si>
  <si>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</si>
  <si>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</si>
  <si>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</si>
  <si>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</si>
  <si>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</si>
  <si>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</si>
  <si>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</si>
  <si>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</si>
  <si>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</si>
  <si>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</si>
  <si>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</si>
  <si>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</si>
  <si>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</si>
  <si>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</si>
  <si>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</si>
  <si>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</si>
  <si>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</si>
  <si>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</si>
  <si>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</si>
  <si>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</si>
  <si>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</si>
  <si>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</si>
  <si>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</si>
  <si>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</si>
  <si>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</si>
  <si>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</si>
  <si>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</si>
  <si>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</si>
  <si>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</si>
  <si>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</si>
  <si>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</si>
  <si>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</si>
  <si>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</si>
  <si>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</si>
  <si>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</si>
  <si>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</si>
  <si>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</si>
  <si>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湧水町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</si>
  <si>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</si>
  <si>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</si>
  <si>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</si>
  <si>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</si>
  <si>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</si>
  <si>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</si>
  <si>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</si>
  <si>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</si>
  <si>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</si>
  <si>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</si>
  <si>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</si>
  <si>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</si>
  <si>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</si>
  <si>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</si>
  <si>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</si>
  <si>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</si>
  <si>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</si>
  <si>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</si>
  <si>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</si>
  <si>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</si>
  <si>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</si>
  <si>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</si>
  <si>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</si>
  <si>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</si>
  <si>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</si>
  <si>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</si>
  <si>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</si>
  <si>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</si>
  <si>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</si>
  <si>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</si>
  <si>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</si>
  <si>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</si>
  <si>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</si>
  <si>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</si>
  <si>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</si>
  <si>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</si>
  <si>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</si>
  <si>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</si>
  <si>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</si>
  <si>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</si>
  <si>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</si>
  <si>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</si>
  <si>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</si>
  <si>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</si>
  <si>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</si>
  <si>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</si>
  <si>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</si>
  <si>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</si>
  <si>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</si>
  <si>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</si>
  <si>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</si>
  <si>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</si>
  <si>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</si>
  <si>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</si>
  <si>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</si>
  <si>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</si>
  <si>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</si>
  <si>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</si>
  <si>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</si>
  <si>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</si>
  <si>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</si>
  <si>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</si>
  <si>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</si>
  <si>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</si>
  <si>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</si>
  <si>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</si>
  <si>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</si>
  <si>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</si>
  <si>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</si>
  <si>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</si>
  <si>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</si>
  <si>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</si>
  <si>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</si>
  <si>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</si>
  <si>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</si>
  <si>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</si>
  <si>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</si>
  <si>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</si>
  <si>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</si>
  <si>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</si>
  <si>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</si>
  <si>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</si>
  <si>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</si>
  <si>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</si>
  <si>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</si>
  <si>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</si>
  <si>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</si>
  <si>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</si>
  <si>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</si>
  <si>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</si>
  <si>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</si>
  <si>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</si>
  <si>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</si>
  <si>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</si>
  <si>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</si>
  <si>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</si>
  <si>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</si>
  <si>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</si>
  <si>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</si>
  <si>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</si>
  <si>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</si>
  <si>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</si>
  <si>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</si>
  <si>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</si>
  <si>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</si>
  <si>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</si>
  <si>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</si>
  <si>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</si>
  <si>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</si>
  <si>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</si>
  <si>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</si>
  <si>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</si>
  <si>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</si>
  <si>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鹿児島県湧水町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</si>
  <si>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</si>
  <si>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</si>
  <si>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</si>
  <si>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</si>
  <si>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</si>
  <si>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</si>
  <si>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</si>
  <si>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</si>
  <si>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</si>
  <si>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</si>
  <si>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</si>
  <si>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</si>
  <si>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</si>
  <si>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</si>
  <si>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</si>
  <si>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</si>
  <si>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</si>
  <si>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</si>
  <si>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</si>
  <si>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</si>
  <si>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</si>
  <si>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</si>
  <si>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</si>
  <si>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</si>
  <si>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</si>
  <si>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</si>
  <si>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</si>
  <si>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</si>
  <si>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</si>
  <si>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</si>
  <si>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</si>
  <si>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</si>
  <si>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</si>
  <si>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</si>
  <si>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</si>
  <si>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</si>
  <si>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</si>
  <si>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</si>
  <si>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</si>
  <si>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</si>
  <si>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</si>
  <si>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</si>
  <si>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</si>
  <si>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</si>
  <si>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</si>
  <si>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</si>
  <si>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</si>
  <si>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</si>
  <si>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</si>
  <si>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</si>
  <si>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</si>
  <si>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</si>
  <si>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</si>
  <si>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</si>
  <si>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</si>
  <si>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</si>
  <si>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</si>
  <si>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</si>
  <si>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</si>
  <si>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</si>
  <si>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</si>
  <si>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</si>
  <si>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</si>
  <si>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</si>
  <si>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</si>
  <si>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</si>
  <si>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</si>
  <si>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</si>
  <si>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</si>
  <si>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</si>
  <si>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</si>
  <si>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</si>
  <si>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</si>
  <si>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</si>
  <si>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</si>
  <si>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</si>
  <si>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</si>
  <si>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</si>
  <si>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</si>
  <si>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</si>
  <si>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</si>
  <si>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</si>
  <si>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</si>
  <si>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</si>
  <si>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</si>
  <si>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</si>
  <si>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</si>
  <si>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</si>
  <si>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</si>
  <si>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</si>
  <si>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</si>
  <si>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</si>
  <si>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</si>
  <si>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</si>
  <si>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</si>
  <si>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</si>
  <si>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</si>
  <si>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</si>
  <si>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</si>
  <si>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</si>
  <si>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</si>
  <si>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</si>
  <si>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</si>
  <si>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</si>
  <si>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</si>
  <si>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</si>
  <si>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</si>
  <si>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</si>
  <si>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</si>
  <si>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</si>
  <si>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</si>
  <si>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</si>
  <si>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</si>
  <si>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</si>
  <si>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</si>
  <si>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</si>
  <si>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</si>
  <si>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</si>
  <si>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</si>
  <si>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市場</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</si>
  <si>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</si>
  <si>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</si>
  <si>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</si>
  <si>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</si>
  <si>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</si>
  <si>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</si>
  <si>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</si>
  <si>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</si>
  <si>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</si>
  <si>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</si>
  <si>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</si>
  <si>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</si>
  <si>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</si>
  <si>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</si>
  <si>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</si>
  <si>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</si>
  <si>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</si>
  <si>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</si>
  <si>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</si>
  <si>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</si>
  <si>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</si>
  <si>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</si>
  <si>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</si>
  <si>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</si>
  <si>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</si>
  <si>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</si>
  <si>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</si>
  <si>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</si>
  <si>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</si>
  <si>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</si>
  <si>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</si>
  <si>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</si>
  <si>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</si>
  <si>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鹿児島県湧水町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</si>
  <si>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</si>
  <si>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</si>
  <si>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</si>
  <si>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</si>
  <si>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</si>
  <si>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</si>
  <si>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</si>
  <si>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</si>
  <si>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</si>
  <si>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</si>
  <si>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</si>
  <si>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</si>
  <si>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</si>
  <si>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</si>
  <si>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</si>
  <si>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</si>
  <si>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</si>
  <si>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</si>
  <si>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</si>
  <si>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</si>
  <si>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</si>
  <si>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</si>
  <si>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</si>
  <si>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</si>
  <si>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</si>
  <si>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</si>
  <si>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</si>
  <si>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</si>
  <si>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</si>
  <si>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</si>
  <si>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</si>
  <si>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</si>
  <si>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</si>
  <si>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</si>
  <si>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湧水町国民健康保険特別会計</t>
    <phoneticPr fontId="5"/>
  </si>
  <si>
    <t>湧水町介護保険特別会計</t>
    <phoneticPr fontId="5"/>
  </si>
  <si>
    <t>湧水町後期高齢者医療特別会計</t>
    <phoneticPr fontId="5"/>
  </si>
  <si>
    <t>湧水町水道事業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</si>
  <si>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</si>
  <si>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</si>
  <si>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</si>
  <si>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</si>
  <si>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</si>
  <si>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</si>
  <si>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</si>
  <si>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</si>
  <si>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</si>
  <si>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</si>
  <si>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</si>
  <si>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</si>
  <si>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</si>
  <si>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</si>
  <si>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</si>
  <si>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</si>
  <si>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</si>
  <si>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</si>
  <si>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</si>
  <si>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</si>
  <si>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</si>
  <si>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</si>
  <si>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</si>
  <si>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</si>
  <si>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</si>
  <si>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</si>
  <si>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</si>
  <si>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</si>
  <si>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</si>
  <si>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</si>
  <si>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</si>
  <si>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</si>
  <si>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</si>
  <si>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</si>
  <si>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</si>
  <si>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</si>
  <si>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</si>
  <si>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</si>
  <si>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</si>
  <si>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</si>
  <si>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</si>
  <si>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</si>
  <si>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</si>
  <si>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</si>
  <si>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</si>
  <si>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</si>
  <si>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</si>
  <si>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</si>
  <si>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</si>
  <si>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</si>
  <si>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</si>
  <si>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</si>
  <si>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</si>
  <si>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</si>
  <si>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</si>
  <si>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</si>
  <si>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</si>
  <si>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</si>
  <si>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</si>
  <si>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</si>
  <si>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</si>
  <si>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</si>
  <si>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</si>
  <si>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</si>
  <si>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湧水町水道事業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</si>
  <si>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</si>
  <si>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</si>
  <si>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湧水町介護保険特別会計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</si>
  <si>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</si>
  <si>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湧水町後期高齢者医療特別会計</t>
    <phoneticPr fontId="5"/>
  </si>
  <si>
    <t>(Ｆ)</t>
    <phoneticPr fontId="5"/>
  </si>
  <si>
    <t>湧水町国民健康保険特別会計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</si>
  <si>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</si>
  <si>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</si>
  <si>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</si>
  <si>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</si>
  <si>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</si>
  <si>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</si>
  <si>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</si>
  <si>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</si>
  <si>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</si>
  <si>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</si>
  <si>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</si>
  <si>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</si>
  <si>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</si>
  <si>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</si>
  <si>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</si>
  <si>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</si>
  <si>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</si>
  <si>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</si>
  <si>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</si>
  <si>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</si>
  <si>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</si>
  <si>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</si>
  <si>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</si>
  <si>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</si>
  <si>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</si>
  <si>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</si>
  <si>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</si>
  <si>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</si>
  <si>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</si>
  <si>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</si>
  <si>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</si>
  <si>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</si>
  <si>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</si>
  <si>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</si>
  <si>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</si>
  <si>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</si>
  <si>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</si>
  <si>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</si>
  <si>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</si>
  <si>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</si>
  <si>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</si>
  <si>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</si>
  <si>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</si>
  <si>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</si>
  <si>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</si>
  <si>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</si>
  <si>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</si>
  <si>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</si>
  <si>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</si>
  <si>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</si>
  <si>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</si>
  <si>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</si>
  <si>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</si>
  <si>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</si>
  <si>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</si>
  <si>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</si>
  <si>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</si>
  <si>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</si>
  <si>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</si>
  <si>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</si>
  <si>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</si>
  <si>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</si>
  <si>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</si>
  <si>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</si>
  <si>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</si>
  <si>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</si>
  <si>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</si>
  <si>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</si>
  <si>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</si>
  <si>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</si>
  <si>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</si>
  <si>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</si>
  <si>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</si>
  <si>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</si>
  <si>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</si>
  <si>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</si>
  <si>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</si>
  <si>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</si>
  <si>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</si>
  <si>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</si>
  <si>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</si>
  <si>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</si>
  <si>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</si>
  <si>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</si>
  <si>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</si>
  <si>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</si>
  <si>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</si>
  <si>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1.35</t>
  </si>
  <si>
    <t>▲ 3.34</t>
  </si>
  <si>
    <t>湧水町水道事業</t>
  </si>
  <si>
    <t>一般会計</t>
  </si>
  <si>
    <t>湧水町介護保険特別会計</t>
  </si>
  <si>
    <t>湧水町国民健康保険特別会計</t>
  </si>
  <si>
    <t>湧水町後期高齢者医療特別会計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</si>
  <si>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</si>
  <si>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</si>
  <si>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</si>
  <si>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</si>
  <si>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</si>
  <si>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</si>
  <si>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</si>
  <si>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</si>
  <si>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鹿児島県市町村総合事務組合</t>
  </si>
  <si>
    <t>伊佐湧水消防組合</t>
  </si>
  <si>
    <t>伊佐北姶良環境管理組合</t>
  </si>
  <si>
    <t>伊佐北姶良火葬場管理組合</t>
  </si>
  <si>
    <t>姶良・伊佐地区介護保険組合</t>
    <rPh sb="0" eb="2">
      <t>アイラ</t>
    </rPh>
    <rPh sb="3" eb="5">
      <t>イサ</t>
    </rPh>
    <rPh sb="5" eb="7">
      <t>チク</t>
    </rPh>
    <rPh sb="7" eb="9">
      <t>カイゴ</t>
    </rPh>
    <rPh sb="9" eb="11">
      <t>ホケン</t>
    </rPh>
    <rPh sb="11" eb="13">
      <t>クミアイ</t>
    </rPh>
    <phoneticPr fontId="11"/>
  </si>
  <si>
    <t>鹿児島県後期高齢者医療広域連合（一般会計）</t>
  </si>
  <si>
    <t>鹿児島県後期高齢者医療広域連合（特別会計）</t>
    <rPh sb="16" eb="18">
      <t>トクベツ</t>
    </rPh>
    <rPh sb="18" eb="20">
      <t>カイケイ</t>
    </rPh>
    <phoneticPr fontId="11"/>
  </si>
  <si>
    <t>大口地方卸売市場管理組合</t>
  </si>
  <si>
    <t>公共施設等整備基金</t>
    <rPh sb="0" eb="2">
      <t>コウキョウ</t>
    </rPh>
    <rPh sb="2" eb="4">
      <t>シセツ</t>
    </rPh>
    <rPh sb="4" eb="5">
      <t>トウ</t>
    </rPh>
    <rPh sb="5" eb="7">
      <t>セイビ</t>
    </rPh>
    <rPh sb="7" eb="9">
      <t>キキン</t>
    </rPh>
    <phoneticPr fontId="5"/>
  </si>
  <si>
    <t>橋梁改築整備基金</t>
    <rPh sb="0" eb="2">
      <t>キョウリョウ</t>
    </rPh>
    <rPh sb="2" eb="4">
      <t>カイチク</t>
    </rPh>
    <rPh sb="4" eb="6">
      <t>セイビ</t>
    </rPh>
    <rPh sb="6" eb="8">
      <t>キキン</t>
    </rPh>
    <phoneticPr fontId="5"/>
  </si>
  <si>
    <t>地域福祉活動基金</t>
    <rPh sb="0" eb="2">
      <t>チイキ</t>
    </rPh>
    <rPh sb="2" eb="4">
      <t>フクシ</t>
    </rPh>
    <rPh sb="4" eb="6">
      <t>カツドウ</t>
    </rPh>
    <rPh sb="6" eb="8">
      <t>キキン</t>
    </rPh>
    <phoneticPr fontId="5"/>
  </si>
  <si>
    <t>地域づくり基金</t>
    <rPh sb="0" eb="2">
      <t>チイキ</t>
    </rPh>
    <rPh sb="5" eb="7">
      <t>キキン</t>
    </rPh>
    <phoneticPr fontId="5"/>
  </si>
  <si>
    <t>学校教育施設等整備基金</t>
    <rPh sb="0" eb="2">
      <t>ガッコウ</t>
    </rPh>
    <rPh sb="2" eb="4">
      <t>キョウイク</t>
    </rPh>
    <rPh sb="4" eb="6">
      <t>シセツ</t>
    </rPh>
    <rPh sb="6" eb="7">
      <t>トウ</t>
    </rPh>
    <rPh sb="7" eb="9">
      <t>セイビ</t>
    </rPh>
    <rPh sb="9" eb="11">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</si>
  <si>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</si>
  <si>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</si>
  <si>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</si>
  <si>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地方債の現在高が減少し，基金の現在高が増額したことから比率が低下している。一方で，有形固定資産減価償却率は既存施設の老朽化により高い値で推移している。今後は施設の改修に伴う地方債の発行が見込まれるが，将来負担比率の急激な上昇を招かないよう，公共事業の平準化を図るとともに，公共施設等総合管理計画に基づき施設の適正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</si>
  <si>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</si>
  <si>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</si>
  <si>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</si>
  <si>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</si>
  <si>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</si>
  <si>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</si>
  <si>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内平均値より高い水準にあり，近年上昇傾向にある。これは交付税措置のある有利な地方債を借り入れているものの，交付税算定期間より短い償還期間で借り入れているものが多くなっているからであり，この傾向は続くものと考えられる。今後は実質公債費比率の急激な上昇を招かないよう，単年度の借入額を抑制す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</si>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</sst>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126525</c:v>
                </c:pt>
                <c:pt idx="4">
                  <c:v>138402</c:v>
                </c:pt>
              </c:numCache>
            </c:numRef>
          </c:val>
          <c:smooth val="0"/>
          <c:extLst>
            <c:ext xmlns:c16="http://schemas.microsoft.com/office/drawing/2014/chart" uri="{C3380CC4-5D6E-409C-BE32-E72D297353CC}">
              <c16:uniqueId val="{00000000-AB08-4E0A-A282-2E8474E981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144791</c:v>
                </c:pt>
                <c:pt idx="1">
                  <c:v>128532</c:v>
                </c:pt>
                <c:pt idx="2">
                  <c:v>100603</c:v>
                </c:pt>
                <c:pt idx="3">
                  <c:v>175581</c:v>
                </c:pt>
                <c:pt idx="4">
                  <c:v>398746</c:v>
                </c:pt>
              </c:numCache>
            </c:numRef>
          </c:val>
          <c:smooth val="0"/>
          <c:extLst>
            <c:ext xmlns:c16="http://schemas.microsoft.com/office/drawing/2014/chart" uri="{C3380CC4-5D6E-409C-BE32-E72D297353CC}">
              <c16:uniqueId val="{00000001-AB08-4E0A-A282-2E8474E981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7.21</c:v>
                </c:pt>
                <c:pt idx="1">
                  <c:v>7.55</c:v>
                </c:pt>
                <c:pt idx="2">
                  <c:v>10.08</c:v>
                </c:pt>
                <c:pt idx="3">
                  <c:v>8.7100000000000009</c:v>
                </c:pt>
                <c:pt idx="4">
                  <c:v>9.6199999999999992</c:v>
                </c:pt>
              </c:numCache>
            </c:numRef>
          </c:val>
          <c:extLst>
            <c:ext xmlns:c16="http://schemas.microsoft.com/office/drawing/2014/chart" uri="{C3380CC4-5D6E-409C-BE32-E72D297353CC}">
              <c16:uniqueId val="{00000000-F033-4E85-9F5D-C80DE6DBE6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29.79</c:v>
                </c:pt>
                <c:pt idx="1">
                  <c:v>26.92</c:v>
                </c:pt>
                <c:pt idx="2">
                  <c:v>26.18</c:v>
                </c:pt>
                <c:pt idx="3">
                  <c:v>27.79</c:v>
                </c:pt>
                <c:pt idx="4">
                  <c:v>28.66</c:v>
                </c:pt>
              </c:numCache>
            </c:numRef>
          </c:val>
          <c:extLst>
            <c:ext xmlns:c16="http://schemas.microsoft.com/office/drawing/2014/chart" uri="{C3380CC4-5D6E-409C-BE32-E72D297353CC}">
              <c16:uniqueId val="{00000001-F033-4E85-9F5D-C80DE6DBE6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-1.35</c:v>
                </c:pt>
                <c:pt idx="1">
                  <c:v>-3.34</c:v>
                </c:pt>
                <c:pt idx="2">
                  <c:v>1.6</c:v>
                </c:pt>
                <c:pt idx="3">
                  <c:v>1.68</c:v>
                </c:pt>
                <c:pt idx="4">
                  <c:v>4.26</c:v>
                </c:pt>
              </c:numCache>
            </c:numRef>
          </c:val>
          <c:smooth val="0"/>
          <c:extLst>
            <c:ext xmlns:c16="http://schemas.microsoft.com/office/drawing/2014/chart" uri="{C3380CC4-5D6E-409C-BE32-E72D297353CC}">
              <c16:uniqueId val="{00000002-F033-4E85-9F5D-C80DE6DBE6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CE6-41FA-B3A1-1B8A4B38A3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E6-41FA-B3A1-1B8A4B38A3D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CE6-41FA-B3A1-1B8A4B38A3D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CE6-41FA-B3A1-1B8A4B38A3D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CE6-41FA-B3A1-1B8A4B38A3DA}"/>
            </c:ext>
          </c:extLst>
        </c:ser>
        <c:ser>
          <c:idx val="5"/>
          <c:order val="5"/>
          <c:tx>
            <c:strRef>
              <c:f>データシート!$A$32</c:f>
              <c:strCache>
                <c:ptCount val="1"/>
                <c:pt idx="0">
                  <c:v>湧水町後期高齢者医療特別会計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5-CCE6-41FA-B3A1-1B8A4B38A3DA}"/>
            </c:ext>
          </c:extLst>
        </c:ser>
        <c:ser>
          <c:idx val="6"/>
          <c:order val="6"/>
          <c:tx>
            <c:strRef>
              <c:f>データシート!$A$33</c:f>
              <c:strCache>
                <c:ptCount val="1"/>
                <c:pt idx="0">
                  <c:v>湧水町国民健康保険特別会計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1.1499999999999999</c:v>
                </c:pt>
                <c:pt idx="2">
                  <c:v>#N/A</c:v>
                </c:pt>
                <c:pt idx="3">
                  <c:v>0.37</c:v>
                </c:pt>
                <c:pt idx="4">
                  <c:v>#N/A</c:v>
                </c:pt>
                <c:pt idx="5">
                  <c:v>0.92</c:v>
                </c:pt>
                <c:pt idx="6">
                  <c:v>#N/A</c:v>
                </c:pt>
                <c:pt idx="7">
                  <c:v>0.76</c:v>
                </c:pt>
                <c:pt idx="8">
                  <c:v>#N/A</c:v>
                </c:pt>
                <c:pt idx="9">
                  <c:v>0.79</c:v>
                </c:pt>
              </c:numCache>
            </c:numRef>
          </c:val>
          <c:extLst>
            <c:ext xmlns:c16="http://schemas.microsoft.com/office/drawing/2014/chart" uri="{C3380CC4-5D6E-409C-BE32-E72D297353CC}">
              <c16:uniqueId val="{00000006-CCE6-41FA-B3A1-1B8A4B38A3DA}"/>
            </c:ext>
          </c:extLst>
        </c:ser>
        <c:ser>
          <c:idx val="7"/>
          <c:order val="7"/>
          <c:tx>
            <c:strRef>
              <c:f>データシート!$A$34</c:f>
              <c:strCache>
                <c:ptCount val="1"/>
                <c:pt idx="0">
                  <c:v>湧水町介護保険特別会計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1.36</c:v>
                </c:pt>
                <c:pt idx="2">
                  <c:v>#N/A</c:v>
                </c:pt>
                <c:pt idx="3">
                  <c:v>1.43</c:v>
                </c:pt>
                <c:pt idx="4">
                  <c:v>#N/A</c:v>
                </c:pt>
                <c:pt idx="5">
                  <c:v>0.45</c:v>
                </c:pt>
                <c:pt idx="6">
                  <c:v>#N/A</c:v>
                </c:pt>
                <c:pt idx="7">
                  <c:v>1.08</c:v>
                </c:pt>
                <c:pt idx="8">
                  <c:v>#N/A</c:v>
                </c:pt>
                <c:pt idx="9">
                  <c:v>1.56</c:v>
                </c:pt>
              </c:numCache>
            </c:numRef>
          </c:val>
          <c:extLst>
            <c:ext xmlns:c16="http://schemas.microsoft.com/office/drawing/2014/chart" uri="{C3380CC4-5D6E-409C-BE32-E72D297353CC}">
              <c16:uniqueId val="{00000007-CCE6-41FA-B3A1-1B8A4B38A3D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5.55</c:v>
                </c:pt>
                <c:pt idx="2">
                  <c:v>#N/A</c:v>
                </c:pt>
                <c:pt idx="3">
                  <c:v>5.86</c:v>
                </c:pt>
                <c:pt idx="4">
                  <c:v>#N/A</c:v>
                </c:pt>
                <c:pt idx="5">
                  <c:v>8.39</c:v>
                </c:pt>
                <c:pt idx="6">
                  <c:v>#N/A</c:v>
                </c:pt>
                <c:pt idx="7">
                  <c:v>7.09</c:v>
                </c:pt>
                <c:pt idx="8">
                  <c:v>#N/A</c:v>
                </c:pt>
                <c:pt idx="9">
                  <c:v>8.1300000000000008</c:v>
                </c:pt>
              </c:numCache>
            </c:numRef>
          </c:val>
          <c:extLst>
            <c:ext xmlns:c16="http://schemas.microsoft.com/office/drawing/2014/chart" uri="{C3380CC4-5D6E-409C-BE32-E72D297353CC}">
              <c16:uniqueId val="{00000008-CCE6-41FA-B3A1-1B8A4B38A3DA}"/>
            </c:ext>
          </c:extLst>
        </c:ser>
        <c:ser>
          <c:idx val="9"/>
          <c:order val="9"/>
          <c:tx>
            <c:strRef>
              <c:f>データシート!$A$36</c:f>
              <c:strCache>
                <c:ptCount val="1"/>
                <c:pt idx="0">
                  <c:v>湧水町水道事業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14.22</c:v>
                </c:pt>
                <c:pt idx="2">
                  <c:v>#N/A</c:v>
                </c:pt>
                <c:pt idx="3">
                  <c:v>14.24</c:v>
                </c:pt>
                <c:pt idx="4">
                  <c:v>#N/A</c:v>
                </c:pt>
                <c:pt idx="5">
                  <c:v>14.33</c:v>
                </c:pt>
                <c:pt idx="6">
                  <c:v>#N/A</c:v>
                </c:pt>
                <c:pt idx="7">
                  <c:v>13.6</c:v>
                </c:pt>
                <c:pt idx="8">
                  <c:v>#N/A</c:v>
                </c:pt>
                <c:pt idx="9">
                  <c:v>11.7</c:v>
                </c:pt>
              </c:numCache>
            </c:numRef>
          </c:val>
          <c:extLst>
            <c:ext xmlns:c16="http://schemas.microsoft.com/office/drawing/2014/chart" uri="{C3380CC4-5D6E-409C-BE32-E72D297353CC}">
              <c16:uniqueId val="{00000009-CCE6-41FA-B3A1-1B8A4B38A3D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639</c:v>
                </c:pt>
                <c:pt idx="5">
                  <c:v>588</c:v>
                </c:pt>
                <c:pt idx="8">
                  <c:v>573</c:v>
                </c:pt>
                <c:pt idx="11">
                  <c:v>565</c:v>
                </c:pt>
                <c:pt idx="14">
                  <c:v>593</c:v>
                </c:pt>
              </c:numCache>
            </c:numRef>
          </c:val>
          <c:extLst>
            <c:ext xmlns:c16="http://schemas.microsoft.com/office/drawing/2014/chart" uri="{C3380CC4-5D6E-409C-BE32-E72D297353CC}">
              <c16:uniqueId val="{00000000-98C9-47BE-8FB9-C41EBCD650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8C9-47BE-8FB9-C41EBCD650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8C9-47BE-8FB9-C41EBCD650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41</c:v>
                </c:pt>
                <c:pt idx="3">
                  <c:v>1</c:v>
                </c:pt>
                <c:pt idx="6">
                  <c:v>4</c:v>
                </c:pt>
                <c:pt idx="9">
                  <c:v>6</c:v>
                </c:pt>
                <c:pt idx="12">
                  <c:v>6</c:v>
                </c:pt>
              </c:numCache>
            </c:numRef>
          </c:val>
          <c:extLst>
            <c:ext xmlns:c16="http://schemas.microsoft.com/office/drawing/2014/chart" uri="{C3380CC4-5D6E-409C-BE32-E72D297353CC}">
              <c16:uniqueId val="{00000003-98C9-47BE-8FB9-C41EBCD650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48</c:v>
                </c:pt>
                <c:pt idx="3">
                  <c:v>41</c:v>
                </c:pt>
                <c:pt idx="6">
                  <c:v>42</c:v>
                </c:pt>
                <c:pt idx="9">
                  <c:v>47</c:v>
                </c:pt>
                <c:pt idx="12">
                  <c:v>48</c:v>
                </c:pt>
              </c:numCache>
            </c:numRef>
          </c:val>
          <c:extLst>
            <c:ext xmlns:c16="http://schemas.microsoft.com/office/drawing/2014/chart" uri="{C3380CC4-5D6E-409C-BE32-E72D297353CC}">
              <c16:uniqueId val="{00000004-98C9-47BE-8FB9-C41EBCD650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C9-47BE-8FB9-C41EBCD650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C9-47BE-8FB9-C41EBCD650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839</c:v>
                </c:pt>
                <c:pt idx="3">
                  <c:v>812</c:v>
                </c:pt>
                <c:pt idx="6">
                  <c:v>825</c:v>
                </c:pt>
                <c:pt idx="9">
                  <c:v>824</c:v>
                </c:pt>
                <c:pt idx="12">
                  <c:v>858</c:v>
                </c:pt>
              </c:numCache>
            </c:numRef>
          </c:val>
          <c:extLst>
            <c:ext xmlns:c16="http://schemas.microsoft.com/office/drawing/2014/chart" uri="{C3380CC4-5D6E-409C-BE32-E72D297353CC}">
              <c16:uniqueId val="{00000007-98C9-47BE-8FB9-C41EBCD650A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289</c:v>
                </c:pt>
                <c:pt idx="2">
                  <c:v>#N/A</c:v>
                </c:pt>
                <c:pt idx="3">
                  <c:v>#N/A</c:v>
                </c:pt>
                <c:pt idx="4">
                  <c:v>266</c:v>
                </c:pt>
                <c:pt idx="5">
                  <c:v>#N/A</c:v>
                </c:pt>
                <c:pt idx="6">
                  <c:v>#N/A</c:v>
                </c:pt>
                <c:pt idx="7">
                  <c:v>298</c:v>
                </c:pt>
                <c:pt idx="8">
                  <c:v>#N/A</c:v>
                </c:pt>
                <c:pt idx="9">
                  <c:v>#N/A</c:v>
                </c:pt>
                <c:pt idx="10">
                  <c:v>312</c:v>
                </c:pt>
                <c:pt idx="11">
                  <c:v>#N/A</c:v>
                </c:pt>
                <c:pt idx="12">
                  <c:v>#N/A</c:v>
                </c:pt>
                <c:pt idx="13">
                  <c:v>319</c:v>
                </c:pt>
                <c:pt idx="14">
                  <c:v>#N/A</c:v>
                </c:pt>
              </c:numCache>
            </c:numRef>
          </c:val>
          <c:smooth val="0"/>
          <c:extLst>
            <c:ext xmlns:c16="http://schemas.microsoft.com/office/drawing/2014/chart" uri="{C3380CC4-5D6E-409C-BE32-E72D297353CC}">
              <c16:uniqueId val="{00000008-98C9-47BE-8FB9-C41EBCD650A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6021</c:v>
                </c:pt>
                <c:pt idx="5">
                  <c:v>6003</c:v>
                </c:pt>
                <c:pt idx="8">
                  <c:v>5832</c:v>
                </c:pt>
                <c:pt idx="11">
                  <c:v>5918</c:v>
                </c:pt>
                <c:pt idx="14">
                  <c:v>5607</c:v>
                </c:pt>
              </c:numCache>
            </c:numRef>
          </c:val>
          <c:extLst>
            <c:ext xmlns:c16="http://schemas.microsoft.com/office/drawing/2014/chart" uri="{C3380CC4-5D6E-409C-BE32-E72D297353CC}">
              <c16:uniqueId val="{00000000-AF01-43A6-ACCD-DB3579F721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145</c:v>
                </c:pt>
                <c:pt idx="5">
                  <c:v>143</c:v>
                </c:pt>
                <c:pt idx="8">
                  <c:v>124</c:v>
                </c:pt>
                <c:pt idx="11">
                  <c:v>109</c:v>
                </c:pt>
                <c:pt idx="14">
                  <c:v>100</c:v>
                </c:pt>
              </c:numCache>
            </c:numRef>
          </c:val>
          <c:extLst>
            <c:ext xmlns:c16="http://schemas.microsoft.com/office/drawing/2014/chart" uri="{C3380CC4-5D6E-409C-BE32-E72D297353CC}">
              <c16:uniqueId val="{00000001-AF01-43A6-ACCD-DB3579F721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3114</c:v>
                </c:pt>
                <c:pt idx="5">
                  <c:v>2969</c:v>
                </c:pt>
                <c:pt idx="8">
                  <c:v>2965</c:v>
                </c:pt>
                <c:pt idx="11">
                  <c:v>3372</c:v>
                </c:pt>
                <c:pt idx="14">
                  <c:v>3901</c:v>
                </c:pt>
              </c:numCache>
            </c:numRef>
          </c:val>
          <c:extLst>
            <c:ext xmlns:c16="http://schemas.microsoft.com/office/drawing/2014/chart" uri="{C3380CC4-5D6E-409C-BE32-E72D297353CC}">
              <c16:uniqueId val="{00000002-AF01-43A6-ACCD-DB3579F721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01-43A6-ACCD-DB3579F721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01-43A6-ACCD-DB3579F721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01-43A6-ACCD-DB3579F721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1326</c:v>
                </c:pt>
                <c:pt idx="3">
                  <c:v>1212</c:v>
                </c:pt>
                <c:pt idx="6">
                  <c:v>1138</c:v>
                </c:pt>
                <c:pt idx="9">
                  <c:v>1063</c:v>
                </c:pt>
                <c:pt idx="12">
                  <c:v>982</c:v>
                </c:pt>
              </c:numCache>
            </c:numRef>
          </c:val>
          <c:extLst>
            <c:ext xmlns:c16="http://schemas.microsoft.com/office/drawing/2014/chart" uri="{C3380CC4-5D6E-409C-BE32-E72D297353CC}">
              <c16:uniqueId val="{00000006-AF01-43A6-ACCD-DB3579F721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10</c:v>
                </c:pt>
                <c:pt idx="6">
                  <c:v>26</c:v>
                </c:pt>
                <c:pt idx="9">
                  <c:v>20</c:v>
                </c:pt>
                <c:pt idx="12">
                  <c:v>14</c:v>
                </c:pt>
              </c:numCache>
            </c:numRef>
          </c:val>
          <c:extLst>
            <c:ext xmlns:c16="http://schemas.microsoft.com/office/drawing/2014/chart" uri="{C3380CC4-5D6E-409C-BE32-E72D297353CC}">
              <c16:uniqueId val="{00000007-AF01-43A6-ACCD-DB3579F721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514</c:v>
                </c:pt>
                <c:pt idx="3">
                  <c:v>557</c:v>
                </c:pt>
                <c:pt idx="6">
                  <c:v>527</c:v>
                </c:pt>
                <c:pt idx="9">
                  <c:v>497</c:v>
                </c:pt>
                <c:pt idx="12">
                  <c:v>453</c:v>
                </c:pt>
              </c:numCache>
            </c:numRef>
          </c:val>
          <c:extLst>
            <c:ext xmlns:c16="http://schemas.microsoft.com/office/drawing/2014/chart" uri="{C3380CC4-5D6E-409C-BE32-E72D297353CC}">
              <c16:uniqueId val="{00000008-AF01-43A6-ACCD-DB3579F721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F01-43A6-ACCD-DB3579F721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8389</c:v>
                </c:pt>
                <c:pt idx="3">
                  <c:v>8365</c:v>
                </c:pt>
                <c:pt idx="6">
                  <c:v>8120</c:v>
                </c:pt>
                <c:pt idx="9">
                  <c:v>8211</c:v>
                </c:pt>
                <c:pt idx="12">
                  <c:v>8052</c:v>
                </c:pt>
              </c:numCache>
            </c:numRef>
          </c:val>
          <c:extLst>
            <c:ext xmlns:c16="http://schemas.microsoft.com/office/drawing/2014/chart" uri="{C3380CC4-5D6E-409C-BE32-E72D297353CC}">
              <c16:uniqueId val="{0000000A-AF01-43A6-ACCD-DB3579F7210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949</c:v>
                </c:pt>
                <c:pt idx="2">
                  <c:v>#N/A</c:v>
                </c:pt>
                <c:pt idx="3">
                  <c:v>#N/A</c:v>
                </c:pt>
                <c:pt idx="4">
                  <c:v>1028</c:v>
                </c:pt>
                <c:pt idx="5">
                  <c:v>#N/A</c:v>
                </c:pt>
                <c:pt idx="6">
                  <c:v>#N/A</c:v>
                </c:pt>
                <c:pt idx="7">
                  <c:v>891</c:v>
                </c:pt>
                <c:pt idx="8">
                  <c:v>#N/A</c:v>
                </c:pt>
                <c:pt idx="9">
                  <c:v>#N/A</c:v>
                </c:pt>
                <c:pt idx="10">
                  <c:v>392</c:v>
                </c:pt>
                <c:pt idx="11">
                  <c:v>#N/A</c:v>
                </c:pt>
                <c:pt idx="12">
                  <c:v>#N/A</c:v>
                </c:pt>
                <c:pt idx="13">
                  <c:v>0</c:v>
                </c:pt>
                <c:pt idx="14">
                  <c:v>#N/A</c:v>
                </c:pt>
              </c:numCache>
            </c:numRef>
          </c:val>
          <c:smooth val="0"/>
          <c:extLst>
            <c:ext xmlns:c16="http://schemas.microsoft.com/office/drawing/2014/chart" uri="{C3380CC4-5D6E-409C-BE32-E72D297353CC}">
              <c16:uniqueId val="{0000000B-AF01-43A6-ACCD-DB3579F7210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v>財政調整基金</c:v>
          </c:tx>
          <c:spPr>
            <a:pattFill prst="pct70">
              <a:fgClr>
                <a:srgbClr val="843C0C"/>
              </a:fgClr>
              <a:bgClr>
                <a:schemeClr val="bg1"/>
              </a:bgClr>
            </a:pattFill>
            <a:ln w="3175">
              <a:noFill/>
              <a:prstDash val="solid"/>
            </a:ln>
          </c:spPr>
          <c:invertIfNegative val="0"/>
          <c:cat>
            <c:strLit>
              <c:ptCount val="3"/>
              <c:pt idx="0">
                <c:v>R01</c:v>
              </c:pt>
              <c:pt idx="1">
                <c:v>R02</c:v>
              </c:pt>
              <c:pt idx="2">
                <c:v>R03</c:v>
              </c:pt>
            </c:strLit>
          </c:cat>
          <c:val>
            <c:numLit>
              <c:formatCode>General</c:formatCode>
              <c:ptCount val="3"/>
              <c:pt idx="0">
                <c:v>1044</c:v>
              </c:pt>
              <c:pt idx="1">
                <c:v>1154</c:v>
              </c:pt>
              <c:pt idx="2">
                <c:v>1277</c:v>
              </c:pt>
            </c:numLit>
          </c:val>
          <c:extLst>
            <c:ext xmlns:c16="http://schemas.microsoft.com/office/drawing/2014/chart" uri="{C3380CC4-5D6E-409C-BE32-E72D297353CC}">
              <c16:uniqueId val="{00000000-B4C3-482D-8238-CC63482D099B}"/>
            </c:ext>
          </c:extLst>
        </c:ser>
        <c:ser>
          <c:idx val="0"/>
          <c:order val="1"/>
          <c:tx>
            <c:v>減債基金</c:v>
          </c:tx>
          <c:spPr>
            <a:pattFill prst="smGrid">
              <a:fgClr>
                <a:srgbClr val="FF66CC"/>
              </a:fgClr>
              <a:bgClr>
                <a:schemeClr val="bg1"/>
              </a:bgClr>
            </a:pattFill>
            <a:ln w="3175">
              <a:noFill/>
              <a:prstDash val="solid"/>
            </a:ln>
          </c:spPr>
          <c:invertIfNegative val="0"/>
          <c:cat>
            <c:strLit>
              <c:ptCount val="3"/>
              <c:pt idx="0">
                <c:v>R01</c:v>
              </c:pt>
              <c:pt idx="1">
                <c:v>R02</c:v>
              </c:pt>
              <c:pt idx="2">
                <c:v>R03</c:v>
              </c:pt>
            </c:strLit>
          </c:cat>
          <c:val>
            <c:numLit>
              <c:formatCode>General</c:formatCode>
              <c:ptCount val="3"/>
              <c:pt idx="0">
                <c:v>370</c:v>
              </c:pt>
              <c:pt idx="1">
                <c:v>474</c:v>
              </c:pt>
              <c:pt idx="2">
                <c:v>639</c:v>
              </c:pt>
            </c:numLit>
          </c:val>
          <c:extLst>
            <c:ext xmlns:c16="http://schemas.microsoft.com/office/drawing/2014/chart" uri="{C3380CC4-5D6E-409C-BE32-E72D297353CC}">
              <c16:uniqueId val="{00000001-B4C3-482D-8238-CC63482D099B}"/>
            </c:ext>
          </c:extLst>
        </c:ser>
        <c:ser>
          <c:idx val="1"/>
          <c:order val="2"/>
          <c:tx>
            <c:v>その他特定目的基金</c:v>
          </c:tx>
          <c:spPr>
            <a:solidFill>
              <a:srgbClr val="2E75B6"/>
            </a:solidFill>
            <a:ln>
              <a:noFill/>
            </a:ln>
          </c:spPr>
          <c:invertIfNegative val="0"/>
          <c:cat>
            <c:strLit>
              <c:ptCount val="3"/>
              <c:pt idx="0">
                <c:v>R01</c:v>
              </c:pt>
              <c:pt idx="1">
                <c:v>R02</c:v>
              </c:pt>
              <c:pt idx="2">
                <c:v>R03</c:v>
              </c:pt>
            </c:strLit>
          </c:cat>
          <c:val>
            <c:numLit>
              <c:formatCode>General</c:formatCode>
              <c:ptCount val="3"/>
              <c:pt idx="0">
                <c:v>1052</c:v>
              </c:pt>
              <c:pt idx="1">
                <c:v>1435</c:v>
              </c:pt>
              <c:pt idx="2">
                <c:v>1610</c:v>
              </c:pt>
            </c:numLit>
          </c:val>
          <c:extLst>
            <c:ext xmlns:c16="http://schemas.microsoft.com/office/drawing/2014/chart" uri="{C3380CC4-5D6E-409C-BE32-E72D297353CC}">
              <c16:uniqueId val="{00000002-B4C3-482D-8238-CC63482D099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{B173B694-D50C-4A02-8B39-270C6E3B93EA}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A37-4431-AC4D-13CC93A758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{C2F68769-5635-4F6D-8CD7-D00A388F65A7}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37-4431-AC4D-13CC93A758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{9E024D06-09E9-4C4A-B6A4-AF2F7D575AE9}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37-4431-AC4D-13CC93A758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{B6F823FF-4283-4E35-9869-7B82A1C4B930}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37-4431-AC4D-13CC93A758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{ADF1461C-C160-45B1-83A6-51A3ABD1D59E}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37-4431-AC4D-13CC93A758E1}"/>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{6E995053-6A2F-4624-B8A9-7911599528B0}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A37-4431-AC4D-13CC93A758E1}"/>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{32523F32-613B-4BEE-A319-89D2F11A03C0}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A37-4431-AC4D-13CC93A758E1}"/>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{4D4E1B61-84E6-4745-AFE7-B1623EB9C9C3}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A37-4431-AC4D-13CC93A758E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{DB8C0D05-A4A2-4200-BBE4-8186CA1F4EB4}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A37-4431-AC4D-13CC93A758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64.099999999999994</c:v>
                </c:pt>
                <c:pt idx="8">
                  <c:v>65</c:v>
                </c:pt>
                <c:pt idx="16">
                  <c:v>65.5</c:v>
                </c:pt>
                <c:pt idx="24">
                  <c:v>64.599999999999994</c:v>
                </c:pt>
                <c:pt idx="32">
                  <c:v>65.599999999999994</c:v>
                </c:pt>
              </c:numCache>
            </c:numRef>
          </c:xVal>
          <c:yVal>
            <c:numRef>
              <c:f>公会計指標分析・財政指標組合せ分析表!$BP$51:$DC$51</c:f>
              <c:numCache>
                <c:formatCode>#,##0.0;"▲ "#,##0.0</c:formatCode>
                <c:ptCount val="40"/>
                <c:pt idx="0">
                  <c:v>27.2</c:v>
                </c:pt>
                <c:pt idx="8">
                  <c:v>29.8</c:v>
                </c:pt>
                <c:pt idx="16">
                  <c:v>25.9</c:v>
                </c:pt>
                <c:pt idx="24">
                  <c:v>10.8</c:v>
                </c:pt>
              </c:numCache>
            </c:numRef>
          </c:yVal>
          <c:smooth val="0"/>
          <c:extLst>
            <c:ext xmlns:c16="http://schemas.microsoft.com/office/drawing/2014/chart" uri="{C3380CC4-5D6E-409C-BE32-E72D297353CC}">
              <c16:uniqueId val="{00000009-DA37-4431-AC4D-13CC93A758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{3B74AD9D-C6C4-4780-8EB9-EF9FBA5D6595}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A37-4431-AC4D-13CC93A758E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{0FB32E95-0053-467A-A1EC-8D1171A35F5E}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37-4431-AC4D-13CC93A758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{4518D5FA-65A9-42DA-ADDE-EFEDFC8CC15F}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37-4431-AC4D-13CC93A758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{CDC4B5B6-DCCA-4C39-A397-5005EE9230C5}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37-4431-AC4D-13CC93A758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{C6075CF9-B97C-4C8C-B201-95F215D9BA4C}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37-4431-AC4D-13CC93A758E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{7894D77F-1927-41C0-8391-F9B30D599DCD}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A37-4431-AC4D-13CC93A758E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{404EF063-D450-434A-B4C2-69315A84C830}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A37-4431-AC4D-13CC93A758E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{867C5E93-B345-45F4-BC74-C29F4504535B}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A37-4431-AC4D-13CC93A758E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{A22E1381-7A34-4339-AAA0-683B18579113}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A37-4431-AC4D-13CC93A758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64.099999999999994</c:v>
                </c:pt>
                <c:pt idx="32">
                  <c:v>62.8</c:v>
                </c:pt>
              </c:numCache>
            </c:numRef>
          </c:xVal>
          <c:yVal>
            <c:numRef>
              <c:f>公会計指標分析・財政指標組合せ分析表!$BP$55:$DC$55</c:f>
              <c:numCache>
                <c:formatCode>#,##0.0;"▲ "#,##0.0</c:formatCode>
                <c:ptCount val="40"/>
                <c:pt idx="0">
                  <c:v>32.799999999999997</c:v>
                </c:pt>
                <c:pt idx="8">
                  <c:v>20.9</c:v>
                </c:pt>
                <c:pt idx="16">
                  <c:v>21</c:v>
                </c:pt>
                <c:pt idx="24">
                  <c:v>0</c:v>
                </c:pt>
                <c:pt idx="32">
                  <c:v>0</c:v>
                </c:pt>
              </c:numCache>
            </c:numRef>
          </c:yVal>
          <c:smooth val="0"/>
          <c:extLst>
            <c:ext xmlns:c16="http://schemas.microsoft.com/office/drawing/2014/chart" uri="{C3380CC4-5D6E-409C-BE32-E72D297353CC}">
              <c16:uniqueId val="{00000013-DA37-4431-AC4D-13CC93A758E1}"/>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{8D2331DC-C13C-4F7B-BD81-2B4BBB37555C}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045-4F98-8348-3494EE8D41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{221B8288-C7C0-4AF6-A262-BBD27F81B8B8}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45-4F98-8348-3494EE8D41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{F6B8C512-40BC-4E36-9A09-168932EBBFDF}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45-4F98-8348-3494EE8D41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{357051D4-AEFF-47A4-A777-AE929255802C}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45-4F98-8348-3494EE8D41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{C4850F33-FF18-4838-AACA-CB297D75E788}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45-4F98-8348-3494EE8D41F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{13153830-0505-4CA5-936D-E260F3A1983D}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045-4F98-8348-3494EE8D41F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{0AFE4285-FC54-4BB3-B5EE-B69688F3C6BA}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045-4F98-8348-3494EE8D41F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{2F0E34D3-1B9E-4A09-A22D-13E285834FE4}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045-4F98-8348-3494EE8D41F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{448828E0-D761-47DA-9A94-D27B2029C7CA}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045-4F98-8348-3494EE8D41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8</c:v>
                </c:pt>
                <c:pt idx="16">
                  <c:v>8.1999999999999993</c:v>
                </c:pt>
                <c:pt idx="24">
                  <c:v>8.3000000000000007</c:v>
                </c:pt>
                <c:pt idx="32">
                  <c:v>8.5</c:v>
                </c:pt>
              </c:numCache>
            </c:numRef>
          </c:xVal>
          <c:yVal>
            <c:numRef>
              <c:f>公会計指標分析・財政指標組合せ分析表!$BP$73:$DC$73</c:f>
              <c:numCache>
                <c:formatCode>#,##0.0;"▲ "#,##0.0</c:formatCode>
                <c:ptCount val="40"/>
                <c:pt idx="0">
                  <c:v>27.2</c:v>
                </c:pt>
                <c:pt idx="8">
                  <c:v>29.8</c:v>
                </c:pt>
                <c:pt idx="16">
                  <c:v>25.9</c:v>
                </c:pt>
                <c:pt idx="24">
                  <c:v>10.8</c:v>
                </c:pt>
              </c:numCache>
            </c:numRef>
          </c:yVal>
          <c:smooth val="0"/>
          <c:extLst>
            <c:ext xmlns:c16="http://schemas.microsoft.com/office/drawing/2014/chart" uri="{C3380CC4-5D6E-409C-BE32-E72D297353CC}">
              <c16:uniqueId val="{00000009-5045-4F98-8348-3494EE8D41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{8E3F8968-2884-430D-B035-79CE5E995489}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045-4F98-8348-3494EE8D41F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{60DC329E-FF84-4C37-B7C4-E2EB9C9C00B2}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45-4F98-8348-3494EE8D41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{216D18FA-6C58-4E9F-8AFD-AD12F672155B}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45-4F98-8348-3494EE8D41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{5C59A746-F898-48FA-91E4-C33FAD7AD332}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45-4F98-8348-3494EE8D41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{040023EF-6D35-4665-83D9-D0B72B80DC39}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45-4F98-8348-3494EE8D41F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{EA215817-B045-4A4B-9F85-425FF56E9D92}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045-4F98-8348-3494EE8D41F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{2F55F924-CC1D-449F-918E-D2D75F171E70}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045-4F98-8348-3494EE8D41F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{C63ABE95-AAED-4C24-9896-A1A7EEDA23D6}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045-4F98-8348-3494EE8D41F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{65AE59D5-FB69-466B-902C-A1EEA3AE596E}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045-4F98-8348-3494EE8D41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c:v>
                </c:pt>
                <c:pt idx="32">
                  <c:v>8.3000000000000007</c:v>
                </c:pt>
              </c:numCache>
            </c:numRef>
          </c:xVal>
          <c:yVal>
            <c:numRef>
              <c:f>公会計指標分析・財政指標組合せ分析表!$BP$77:$DC$77</c:f>
              <c:numCache>
                <c:formatCode>#,##0.0;"▲ "#,##0.0</c:formatCode>
                <c:ptCount val="40"/>
                <c:pt idx="0">
                  <c:v>32.799999999999997</c:v>
                </c:pt>
                <c:pt idx="8">
                  <c:v>20.9</c:v>
                </c:pt>
                <c:pt idx="16">
                  <c:v>21</c:v>
                </c:pt>
                <c:pt idx="24">
                  <c:v>0</c:v>
                </c:pt>
                <c:pt idx="32">
                  <c:v>0</c:v>
                </c:pt>
              </c:numCache>
            </c:numRef>
          </c:yVal>
          <c:smooth val="0"/>
          <c:extLst>
            <c:ext xmlns:c16="http://schemas.microsoft.com/office/drawing/2014/chart" uri="{C3380CC4-5D6E-409C-BE32-E72D297353CC}">
              <c16:uniqueId val="{00000013-5045-4F98-8348-3494EE8D41F4}"/>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令和３年度の実質公債費比率については，算入公債費等は増加したものの，一般会計における公債費が増加したため，数値が上昇した。</a:t>
          </a:r>
        </a:p>
        <a:p>
          <a:r>
            <a:rPr kumimoji="1" lang="ja-JP" altLang="en-US" sz="1400">
              <a:latin typeface="ＭＳ ゴシック" pitchFamily="49" charset="-128"/>
              <a:ea typeface="ＭＳ ゴシック" pitchFamily="49" charset="-128"/>
            </a:rPr>
            <a:t>　引き続き，普通交付税の算入を受ける有利な地方債を活用するなど，健全な財政運営に努める必要がある。</a:t>
          </a:r>
        </a:p>
        <a:p>
          <a:r>
            <a:rPr kumimoji="1" lang="ja-JP" altLang="en-US" sz="1400">
              <a:latin typeface="ＭＳ ゴシック" pitchFamily="49" charset="-128"/>
              <a:ea typeface="ＭＳ ゴシック" pitchFamily="49" charset="-128"/>
            </a:rPr>
            <a:t>　公営企業債の元利償還金に対する繰入金は増加傾向にあり，今後も高い水準で推移する見込みである。</a:t>
          </a:r>
        </a:p>
        <a:p>
          <a:r>
            <a:rPr kumimoji="1" lang="ja-JP" altLang="en-US" sz="1400">
              <a:latin typeface="ＭＳ ゴシック" pitchFamily="49" charset="-128"/>
              <a:ea typeface="ＭＳ ゴシック" pitchFamily="49" charset="-128"/>
            </a:rPr>
            <a:t>　また，組合等が起こした地方債の元利償還金に対する負担金等については，前年度と同程度であり，引き続き公債費の上昇を招かないように調整・連携を図る。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本町において，満期一括償還地方債の借入れはない。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令和３年度の将来負担比率については，一般会計等に係る地方債の現在高，退職手当負担見込額の減少と充当可能基金の増加により大きく低下した。</a:t>
          </a:r>
        </a:p>
        <a:p>
          <a:r>
            <a:rPr kumimoji="1" lang="ja-JP" altLang="en-US" sz="1400">
              <a:latin typeface="ＭＳ ゴシック" pitchFamily="49" charset="-128"/>
              <a:ea typeface="ＭＳ ゴシック" pitchFamily="49" charset="-128"/>
            </a:rPr>
            <a:t>　一般会計等における地方債現在高については，今後も借入額を同年度の元金償還額以内に抑制することを原則として，残高の減少に努める。</a:t>
          </a:r>
        </a:p>
        <a:p>
          <a:r>
            <a:rPr kumimoji="1" lang="ja-JP" altLang="en-US" sz="1400">
              <a:latin typeface="ＭＳ ゴシック" pitchFamily="49" charset="-128"/>
              <a:ea typeface="ＭＳ ゴシック" pitchFamily="49" charset="-128"/>
            </a:rPr>
            <a:t>　公営企業債等繰入見込額については，近年減少傾向にあるが，水道事業会計において簡易水道の建設事業を実施しているところであり，今後は繰入金の増額が見込まれる。</a:t>
          </a:r>
        </a:p>
        <a:p>
          <a:r>
            <a:rPr kumimoji="1" lang="ja-JP" altLang="en-US" sz="1400">
              <a:latin typeface="ＭＳ ゴシック" pitchFamily="49" charset="-128"/>
              <a:ea typeface="ＭＳ ゴシック" pitchFamily="49" charset="-128"/>
            </a:rPr>
            <a:t>　基金については，可能な限り取り崩しを抑え，繰越金等を積み立てることにより，基金の減少を最大限に抑制し，将来負担比率の上昇を招かないよう健全な財政運営を図る必要がある。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DD1DFED6-ADD4-4B8C-9223-A413925C1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BBDDD28B-4E48-4168-A530-E2C835DC911F}"/>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9654F50E-3714-4EAF-8FCA-D1BECC4C78A3}"/>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A44851F9-D556-4697-9523-1D2E06A7661C}"/>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CEB50E78-DE2A-442E-99FF-D09F0A4925C8}"/>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63CE3965-B0B0-41DA-BD83-37C7B0D94B86}"/>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5ECEB0B-9341-475A-AD42-AD16B0F154CE}"/>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鹿児島県湧水町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E002B235-B5AA-40AD-9515-58D5EA554FCB}"/>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552042DB-0F05-4CEA-8D57-6786D15483D2}"/>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C390AF4-20C7-4F8F-A268-DEF0FCED1F1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A4B6D6BC-BDA8-4449-A065-45A433CCC9FE}"/>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普通交付税の増額などにより財源が確保でき，基金の取り崩しを最小限に抑制することができたから，基金全体としては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普通交付税の合併算定替による特例措置の適用期限が終了したことにより，現在，交付税額の段階的縮減がなされており，各種事業に基金を充当している状況であり，中長期的には減少傾向にある。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災害など臨時的な財政需要に対応する必要もあることから，財政調整基金の確保はもとより充実化を図る必要がある。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8FDA57F3-7664-4CE4-9156-4214B5D8D15E}"/>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615E0872-837B-4465-A62D-BF19CBF39B5B}"/>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EB8C9E92-DCA7-406B-8317-B3186C20623B}"/>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・公共施設等整備基金：公共施設等の整備に必要な財源を確保する。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・橋梁改築整備基金：「川内川水系河川整備計画」に基づき，改築又は整備される町内の橋梁架替事業に関し，必要な財源を確保する。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・地域福祉活動基金：高齢者の保健，福祉の増進に関する地域福祉活動を促進するための財政需要に対応する。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・地域づくり基金：自主的，主体的な地域づくり事業及び農山村活性化事業の財政需要に対応する。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・学校教育施設等整備基金：学校教育施設等の整備に必要な財源を確保する。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・人材育成基金：医療介護従事車奨学金貸与事業に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・福祉基金：高齢者福祉事業等に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千円充当したこと等による減少。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・地域福祉活動基金：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・橋梁改築整備基金：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・ふるさと応援寄付金：繰越事業分を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・学校教育施設等整備基金：事務局小学校管理事業に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・森林環境譲与税基金：林業振興事業に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・森林環境譲与税基金：森林環境譲与税を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普通交付税の合併算定替による特例措置の適用期限が終了することに伴い，現在，交付税額の縮減がなされており，事業実施にかかる財源確保が厳しい状況である。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そのため，事業の目的や内容を精査し，特定目的基金の充当などを行う必要がある。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D8E3837-8B5E-4354-A791-C068E55ADE24}"/>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C838B812-062B-466E-B666-1B13EB251404}"/>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1543C5E4-3E85-476A-8DB5-874E156384CB}"/>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・決算剰余金及び土地貸付収入等を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普通交付税の増額などにより財源が確保でき，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取り崩しを行わなかったため。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今後も災害などの臨時的な財政需要に対応する必要があることから，現残高を維持できるよう，財源確保と歳出抑制に取り組んでいく。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707DF00-96F6-4266-83BB-F82733D39F1F}"/>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AC6ABA65-D6B1-4022-9521-72817367D226}"/>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C5CD68FA-EFB5-4AAE-B545-6208824A1CF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・普通交付税の増額などにより財源が確保でき，取り崩しを行わなかったため。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公共施設等の老朽化に伴い，地方債の活用が見込まれることから，現残高を維持できるように努める。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868A1D72-681E-4DDD-AC50-51DE886801BC}"/>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6304F15-C36F-40F6-BDF2-977C058D0D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12473A2-A250-4627-96D4-09048CA7A9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26F8B64D-28D5-4EFB-A81F-0F1DEF9BCF4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3A17611B-6177-4F21-80EB-3EB13AE50F3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F39F6CC6-3750-4053-A573-0CFEB335B9D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22FB089D-786D-4D4F-9370-E4B900BE0CD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E8AD64A3-F9CA-454E-9405-7975B387946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3065E0A4-90DC-4417-88C2-5DD689FF1FA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52950068-5E43-4726-BAEB-6A35EAAF42D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BEC5CE86-7E1C-497E-8F02-C91AD1FE262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A913C44D-20E2-4FBE-AF86-3A205E555B2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CBBEE73C-E4BF-4A86-B4B7-C6AA929EF7D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EC0A1FB5-BC4C-48AE-B534-277D555BDE2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B6AB6F2B-9AC0-4861-A64B-17B8FCB7F21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8,869
8,783
144.29
10,924,432
10,459,843
428,558
4,455,398
8,052,170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907F0C8A-97D1-431D-9CB3-092103A2B27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357656FC-2A2B-4DED-A716-A1026C57EA7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7D86785C-40CE-4873-9FAE-AE1FCD8ECB6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BF2730DB-7712-4356-BE9D-D7B78AB28A7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C0794DD4-A62B-40F4-9CC4-6901A1A9990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25CC1DC0-FD95-4002-908A-F29ABEFE9C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B02E93FE-47B6-4B9D-9182-382F96BB102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BC79BC29-D0B7-4A43-AB1D-D874233F783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995B2737-874C-42F2-B584-5F92EE1458B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C63ED783-4DBC-48EE-8E06-AEF41C03271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6CD84CC6-D614-427A-B1C7-2A3FED4BAB5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F19B68D2-F3D1-45C0-9F23-5160BE0F4A4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ED98E8DE-31C9-48A3-BA10-3E5EFBDA945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5C582FCC-6A3F-4F11-BA66-E526B67AB01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13297105-7BFA-4F42-8C38-98BBCCCEACA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47124938-C28D-406B-A05E-828355ED79F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58B4E705-37AD-49BF-886E-5AD9F675E1E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EFCE45E6-2720-429B-BD5A-EF0A0974BC4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A445A9EA-19E1-4746-BC85-B3230B83C78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09A0DF8B-51EF-4BD8-A408-93630A29B96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7A1503D-9509-424D-BD95-5DDD1A98E67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B7BE8864-1020-4369-A731-87FACB3843C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9FFDBBF6-3BEB-40E9-A255-E7547167AD3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3886E8CD-18E3-420B-8537-1210D37E101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34958AB-7984-4D66-9E7E-916B2A45B21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C0C3868C-E46F-40B6-84A7-32F56E5A7BC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671BF5C2-2A89-47B9-8FFF-19CCC9A2368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8A36EE8A-63BB-43CA-9808-38B9AD35FB2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55FE0EC8-03CD-4B63-9486-542D159355E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D521D5ED-05CA-417E-8678-C78DB685633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F00F8C27-CFA9-490A-89D1-CE01E1EF0C1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830E7FE8-7F4F-476C-B2F4-96F60E362CA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3420CB6-9AC8-4236-92DA-A6A439A9DDF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65148E58-360D-42DE-80B1-8A5D7517A76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D1235090-C8BB-40CB-8017-7B6D0DD1880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有形固定資産減価償却率は，昨年度に比べ</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上昇しており，全国平均，県平均より高い水準にある。これは合併後に施設の統合・廃止等を行わず，既存施設を維持していることが考えられる。今後も施設の老朽化が進むため，公共施設等総合管理計画に基づき施設の適正管理を図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B4BF277A-E8B5-455D-AC2F-5BF33FB0D04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3C3DFA08-C2DD-4A24-A5CB-10489BF262C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59FCEDD8-E6A9-409C-9C37-43581E12CA1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E3571BC4-A463-4A17-8C5A-98B2497DBEC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1D9799F3-486D-41B2-A8D4-6ACC9E8E02F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64EB4EAA-998B-446C-B385-995C73C2E39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740DA6FF-426B-4BA7-BB69-7D260608060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0AD99569-078C-44EC-BC67-17DFD7B416A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B98624C9-46A2-411B-B4DD-7ECA5AA611B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D477E0DB-E366-4E64-8C62-7A978766217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B2B8754B-D620-41B4-A41E-E669005BD44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1F94BC13-D3AA-4BB1-B57A-03177F14B52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56D3FE0C-D78A-426D-AA0B-C07705B543D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3ED55D0C-C508-43BE-9812-129A340EDC3A}"/>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05A11CC0-4AA2-419E-9D61-D1D8878EA88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DBC7504E-EAEA-4866-B344-10BD23AFF87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B277DC02-B5E8-4376-8BC7-B891583BA7F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B6D6AA02-0474-4949-8C11-598BCFD671F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9" name="直線コネクタ 68">
          <a:extLst>
            <a:ext uri="{FF2B5EF4-FFF2-40B4-BE49-F238E27FC236}">
              <a16:creationId xmlns:a16="http://schemas.microsoft.com/office/drawing/2014/main" id="{B4C37998-8054-40F5-BCB7-24FACBB3744D}"/>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0" name="有形固定資産減価償却率最小値テキスト">
          <a:extLst>
            <a:ext uri="{FF2B5EF4-FFF2-40B4-BE49-F238E27FC236}">
              <a16:creationId xmlns:a16="http://schemas.microsoft.com/office/drawing/2014/main" id="{9528632F-9ACF-4ECC-9AA4-CE63ACBB4893}"/>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1" name="直線コネクタ 70">
          <a:extLst>
            <a:ext uri="{FF2B5EF4-FFF2-40B4-BE49-F238E27FC236}">
              <a16:creationId xmlns:a16="http://schemas.microsoft.com/office/drawing/2014/main" id="{A8472FDF-695C-484D-B7DD-7B4A7CEE6E8C}"/>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2" name="有形固定資産減価償却率最大値テキスト">
          <a:extLst>
            <a:ext uri="{FF2B5EF4-FFF2-40B4-BE49-F238E27FC236}">
              <a16:creationId xmlns:a16="http://schemas.microsoft.com/office/drawing/2014/main" id="{106C0692-2C95-4CC2-9ABB-197E0B8DB8DA}"/>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3" name="直線コネクタ 72">
          <a:extLst>
            <a:ext uri="{FF2B5EF4-FFF2-40B4-BE49-F238E27FC236}">
              <a16:creationId xmlns:a16="http://schemas.microsoft.com/office/drawing/2014/main" id="{30DDC495-04B4-46F4-A187-C0AD2CF18295}"/>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4" name="有形固定資産減価償却率平均値テキスト">
          <a:extLst>
            <a:ext uri="{FF2B5EF4-FFF2-40B4-BE49-F238E27FC236}">
              <a16:creationId xmlns:a16="http://schemas.microsoft.com/office/drawing/2014/main" id="{7B68BBF4-CF2B-4092-A079-E4F57D48361F}"/>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5" name="フローチャート: 判断 74">
          <a:extLst>
            <a:ext uri="{FF2B5EF4-FFF2-40B4-BE49-F238E27FC236}">
              <a16:creationId xmlns:a16="http://schemas.microsoft.com/office/drawing/2014/main" id="{F4E385A3-96AD-4468-944B-113E6FE7711D}"/>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4445</xdr:rowOff>
    </xdr:from>
    <xdr:to>
      <xdr:col>19</xdr:col>
      <xdr:colOff>187325</xdr:colOff>
      <xdr:row>32</xdr:row>
      <xdr:rowOff>106045</xdr:rowOff>
    </xdr:to>
    <xdr:sp macro="" textlink="">
      <xdr:nvSpPr>
        <xdr:cNvPr id="76" name="フローチャート: 判断 75">
          <a:extLst>
            <a:ext uri="{FF2B5EF4-FFF2-40B4-BE49-F238E27FC236}">
              <a16:creationId xmlns:a16="http://schemas.microsoft.com/office/drawing/2014/main" id="{7A326038-0E28-49BC-B70B-7D23C5E5100E}"/>
            </a:ext>
          </a:extLst>
        </xdr:cNvPr>
        <xdr:cNvSpPr/>
      </xdr:nvSpPr>
      <xdr:spPr>
        <a:xfrm>
          <a:off x="400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95703</xdr:rowOff>
    </xdr:from>
    <xdr:to>
      <xdr:col>15</xdr:col>
      <xdr:colOff>187325</xdr:colOff>
      <xdr:row>32</xdr:row>
      <xdr:rowOff>25853</xdr:rowOff>
    </xdr:to>
    <xdr:sp macro="" textlink="">
      <xdr:nvSpPr>
        <xdr:cNvPr id="77" name="フローチャート: 判断 76">
          <a:extLst>
            <a:ext uri="{FF2B5EF4-FFF2-40B4-BE49-F238E27FC236}">
              <a16:creationId xmlns:a16="http://schemas.microsoft.com/office/drawing/2014/main" id="{01752C27-4E4D-47CB-9A83-2452DB5B257A}"/>
            </a:ext>
          </a:extLst>
        </xdr:cNvPr>
        <xdr:cNvSpPr/>
      </xdr:nvSpPr>
      <xdr:spPr>
        <a:xfrm>
          <a:off x="3238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64861</xdr:rowOff>
    </xdr:from>
    <xdr:to>
      <xdr:col>11</xdr:col>
      <xdr:colOff>187325</xdr:colOff>
      <xdr:row>31</xdr:row>
      <xdr:rowOff>166461</xdr:rowOff>
    </xdr:to>
    <xdr:sp macro="" textlink="">
      <xdr:nvSpPr>
        <xdr:cNvPr id="78" name="フローチャート: 判断 77">
          <a:extLst>
            <a:ext uri="{FF2B5EF4-FFF2-40B4-BE49-F238E27FC236}">
              <a16:creationId xmlns:a16="http://schemas.microsoft.com/office/drawing/2014/main" id="{F040AFD3-9D05-4534-8DFC-A018C13FA254}"/>
            </a:ext>
          </a:extLst>
        </xdr:cNvPr>
        <xdr:cNvSpPr/>
      </xdr:nvSpPr>
      <xdr:spPr>
        <a:xfrm>
          <a:off x="2476500" y="615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15512</xdr:rowOff>
    </xdr:from>
    <xdr:to>
      <xdr:col>7</xdr:col>
      <xdr:colOff>187325</xdr:colOff>
      <xdr:row>31</xdr:row>
      <xdr:rowOff>117112</xdr:rowOff>
    </xdr:to>
    <xdr:sp macro="" textlink="">
      <xdr:nvSpPr>
        <xdr:cNvPr id="79" name="フローチャート: 判断 78">
          <a:extLst>
            <a:ext uri="{FF2B5EF4-FFF2-40B4-BE49-F238E27FC236}">
              <a16:creationId xmlns:a16="http://schemas.microsoft.com/office/drawing/2014/main" id="{BC90A528-9464-408A-879A-6B05A8E95A5D}"/>
            </a:ext>
          </a:extLst>
        </xdr:cNvPr>
        <xdr:cNvSpPr/>
      </xdr:nvSpPr>
      <xdr:spPr>
        <a:xfrm>
          <a:off x="1714500" y="610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40A2E75-D8C1-4A98-AB26-DB2BF974D15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06261C0-16E9-4C7C-A320-5F77D4F1D64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7A4AA38-A7FF-4479-A06F-11B9A2EAEF8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34561FA7-FE2E-405B-A69A-B1C5890B35D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3E6D9FA-C291-4B37-AC45-F2CD9A11E9F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50709</xdr:rowOff>
    </xdr:from>
    <xdr:to>
      <xdr:col>23</xdr:col>
      <xdr:colOff>136525</xdr:colOff>
      <xdr:row>32</xdr:row>
      <xdr:rowOff>152309</xdr:rowOff>
    </xdr:to>
    <xdr:sp macro="" textlink="">
      <xdr:nvSpPr>
        <xdr:cNvPr id="85" name="楕円 84">
          <a:extLst>
            <a:ext uri="{FF2B5EF4-FFF2-40B4-BE49-F238E27FC236}">
              <a16:creationId xmlns:a16="http://schemas.microsoft.com/office/drawing/2014/main" id="{EC919CAA-0B1E-4F5B-A000-31266CE9B4FA}"/>
            </a:ext>
          </a:extLst>
        </xdr:cNvPr>
        <xdr:cNvSpPr/>
      </xdr:nvSpPr>
      <xdr:spPr>
        <a:xfrm>
          <a:off x="47117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29136</xdr:rowOff>
    </xdr:from>
    <xdr:ext cx="405111" cy="259045"/>
    <xdr:sp macro="" textlink="">
      <xdr:nvSpPr>
        <xdr:cNvPr id="86" name="有形固定資産減価償却率該当値テキスト">
          <a:extLst>
            <a:ext uri="{FF2B5EF4-FFF2-40B4-BE49-F238E27FC236}">
              <a16:creationId xmlns:a16="http://schemas.microsoft.com/office/drawing/2014/main" id="{45DD9C44-CE4B-49DC-928B-9CFAF3220516}"/>
            </a:ext>
          </a:extLst>
        </xdr:cNvPr>
        <xdr:cNvSpPr txBox="1"/>
      </xdr:nvSpPr>
      <xdr:spPr>
        <a:xfrm>
          <a:off x="4813300" y="62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19867</xdr:rowOff>
    </xdr:from>
    <xdr:to>
      <xdr:col>19</xdr:col>
      <xdr:colOff>187325</xdr:colOff>
      <xdr:row>32</xdr:row>
      <xdr:rowOff>121467</xdr:rowOff>
    </xdr:to>
    <xdr:sp macro="" textlink="">
      <xdr:nvSpPr>
        <xdr:cNvPr id="87" name="楕円 86">
          <a:extLst>
            <a:ext uri="{FF2B5EF4-FFF2-40B4-BE49-F238E27FC236}">
              <a16:creationId xmlns:a16="http://schemas.microsoft.com/office/drawing/2014/main" id="{44FC243A-737A-4885-B4B8-205DDF0ED0CD}"/>
            </a:ext>
          </a:extLst>
        </xdr:cNvPr>
        <xdr:cNvSpPr/>
      </xdr:nvSpPr>
      <xdr:spPr>
        <a:xfrm>
          <a:off x="40005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70667</xdr:rowOff>
    </xdr:from>
    <xdr:to>
      <xdr:col>23</xdr:col>
      <xdr:colOff>85725</xdr:colOff>
      <xdr:row>32</xdr:row>
      <xdr:rowOff>101509</xdr:rowOff>
    </xdr:to>
    <xdr:cxnSp macro="">
      <xdr:nvCxnSpPr>
        <xdr:cNvPr id="88" name="直線コネクタ 87">
          <a:extLst>
            <a:ext uri="{FF2B5EF4-FFF2-40B4-BE49-F238E27FC236}">
              <a16:creationId xmlns:a16="http://schemas.microsoft.com/office/drawing/2014/main" id="{27AF394A-CBED-49A7-80B2-DC024F23A137}"/>
            </a:ext>
          </a:extLst>
        </xdr:cNvPr>
        <xdr:cNvCxnSpPr/>
      </xdr:nvCxnSpPr>
      <xdr:spPr>
        <a:xfrm>
          <a:off x="4051300" y="6328592"/>
          <a:ext cx="7112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47625</xdr:rowOff>
    </xdr:from>
    <xdr:to>
      <xdr:col>15</xdr:col>
      <xdr:colOff>187325</xdr:colOff>
      <xdr:row>32</xdr:row>
      <xdr:rowOff>149225</xdr:rowOff>
    </xdr:to>
    <xdr:sp macro="" textlink="">
      <xdr:nvSpPr>
        <xdr:cNvPr id="89" name="楕円 88">
          <a:extLst>
            <a:ext uri="{FF2B5EF4-FFF2-40B4-BE49-F238E27FC236}">
              <a16:creationId xmlns:a16="http://schemas.microsoft.com/office/drawing/2014/main" id="{BE337A05-7937-4D64-B7E7-F594DF1F9C5D}"/>
            </a:ext>
          </a:extLst>
        </xdr:cNvPr>
        <xdr:cNvSpPr/>
      </xdr:nvSpPr>
      <xdr:spPr>
        <a:xfrm>
          <a:off x="3238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70667</xdr:rowOff>
    </xdr:from>
    <xdr:to>
      <xdr:col>19</xdr:col>
      <xdr:colOff>136525</xdr:colOff>
      <xdr:row>32</xdr:row>
      <xdr:rowOff>98425</xdr:rowOff>
    </xdr:to>
    <xdr:cxnSp macro="">
      <xdr:nvCxnSpPr>
        <xdr:cNvPr id="90" name="直線コネクタ 89">
          <a:extLst>
            <a:ext uri="{FF2B5EF4-FFF2-40B4-BE49-F238E27FC236}">
              <a16:creationId xmlns:a16="http://schemas.microsoft.com/office/drawing/2014/main" id="{698CFCBF-EB39-4A89-A612-72648B8E0A2E}"/>
            </a:ext>
          </a:extLst>
        </xdr:cNvPr>
        <xdr:cNvCxnSpPr/>
      </xdr:nvCxnSpPr>
      <xdr:spPr>
        <a:xfrm flipV="1">
          <a:off x="3289300" y="6328592"/>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32203</xdr:rowOff>
    </xdr:from>
    <xdr:to>
      <xdr:col>11</xdr:col>
      <xdr:colOff>187325</xdr:colOff>
      <xdr:row>32</xdr:row>
      <xdr:rowOff>133803</xdr:rowOff>
    </xdr:to>
    <xdr:sp macro="" textlink="">
      <xdr:nvSpPr>
        <xdr:cNvPr id="91" name="楕円 90">
          <a:extLst>
            <a:ext uri="{FF2B5EF4-FFF2-40B4-BE49-F238E27FC236}">
              <a16:creationId xmlns:a16="http://schemas.microsoft.com/office/drawing/2014/main" id="{ECE68795-B560-475B-B035-C4A558F24CE4}"/>
            </a:ext>
          </a:extLst>
        </xdr:cNvPr>
        <xdr:cNvSpPr/>
      </xdr:nvSpPr>
      <xdr:spPr>
        <a:xfrm>
          <a:off x="24765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83003</xdr:rowOff>
    </xdr:from>
    <xdr:to>
      <xdr:col>15</xdr:col>
      <xdr:colOff>136525</xdr:colOff>
      <xdr:row>32</xdr:row>
      <xdr:rowOff>98425</xdr:rowOff>
    </xdr:to>
    <xdr:cxnSp macro="">
      <xdr:nvCxnSpPr>
        <xdr:cNvPr id="92" name="直線コネクタ 91">
          <a:extLst>
            <a:ext uri="{FF2B5EF4-FFF2-40B4-BE49-F238E27FC236}">
              <a16:creationId xmlns:a16="http://schemas.microsoft.com/office/drawing/2014/main" id="{9AC2E843-37A3-439A-9537-A772043B969A}"/>
            </a:ext>
          </a:extLst>
        </xdr:cNvPr>
        <xdr:cNvCxnSpPr/>
      </xdr:nvCxnSpPr>
      <xdr:spPr>
        <a:xfrm>
          <a:off x="2527300" y="6340928"/>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4445</xdr:rowOff>
    </xdr:from>
    <xdr:to>
      <xdr:col>7</xdr:col>
      <xdr:colOff>187325</xdr:colOff>
      <xdr:row>32</xdr:row>
      <xdr:rowOff>106045</xdr:rowOff>
    </xdr:to>
    <xdr:sp macro="" textlink="">
      <xdr:nvSpPr>
        <xdr:cNvPr id="93" name="楕円 92">
          <a:extLst>
            <a:ext uri="{FF2B5EF4-FFF2-40B4-BE49-F238E27FC236}">
              <a16:creationId xmlns:a16="http://schemas.microsoft.com/office/drawing/2014/main" id="{BAC03E7E-DC3C-4875-9341-9FABD848BFBC}"/>
            </a:ext>
          </a:extLst>
        </xdr:cNvPr>
        <xdr:cNvSpPr/>
      </xdr:nvSpPr>
      <xdr:spPr>
        <a:xfrm>
          <a:off x="1714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55245</xdr:rowOff>
    </xdr:from>
    <xdr:to>
      <xdr:col>11</xdr:col>
      <xdr:colOff>136525</xdr:colOff>
      <xdr:row>32</xdr:row>
      <xdr:rowOff>83003</xdr:rowOff>
    </xdr:to>
    <xdr:cxnSp macro="">
      <xdr:nvCxnSpPr>
        <xdr:cNvPr id="94" name="直線コネクタ 93">
          <a:extLst>
            <a:ext uri="{FF2B5EF4-FFF2-40B4-BE49-F238E27FC236}">
              <a16:creationId xmlns:a16="http://schemas.microsoft.com/office/drawing/2014/main" id="{96A9CB85-359E-4BD7-AB9A-9C42F9040E67}"/>
            </a:ext>
          </a:extLst>
        </xdr:cNvPr>
        <xdr:cNvCxnSpPr/>
      </xdr:nvCxnSpPr>
      <xdr:spPr>
        <a:xfrm>
          <a:off x="1765300" y="6313170"/>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122572</xdr:rowOff>
    </xdr:from>
    <xdr:ext cx="405111" cy="259045"/>
    <xdr:sp macro="" textlink="">
      <xdr:nvSpPr>
        <xdr:cNvPr id="95" name="n_1aveValue有形固定資産減価償却率">
          <a:extLst>
            <a:ext uri="{FF2B5EF4-FFF2-40B4-BE49-F238E27FC236}">
              <a16:creationId xmlns:a16="http://schemas.microsoft.com/office/drawing/2014/main" id="{888FD6F3-CA4C-476C-96ED-BDCA69C483AF}"/>
            </a:ext>
          </a:extLst>
        </xdr:cNvPr>
        <xdr:cNvSpPr txBox="1"/>
      </xdr:nvSpPr>
      <xdr:spPr>
        <a:xfrm>
          <a:off x="383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42380</xdr:rowOff>
    </xdr:from>
    <xdr:ext cx="405111" cy="259045"/>
    <xdr:sp macro="" textlink="">
      <xdr:nvSpPr>
        <xdr:cNvPr id="96" name="n_2aveValue有形固定資産減価償却率">
          <a:extLst>
            <a:ext uri="{FF2B5EF4-FFF2-40B4-BE49-F238E27FC236}">
              <a16:creationId xmlns:a16="http://schemas.microsoft.com/office/drawing/2014/main" id="{A3466DE2-23FD-4C45-AEC1-8D9D2951A3EF}"/>
            </a:ext>
          </a:extLst>
        </xdr:cNvPr>
        <xdr:cNvSpPr txBox="1"/>
      </xdr:nvSpPr>
      <xdr:spPr>
        <a:xfrm>
          <a:off x="3086744" y="595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11538</xdr:rowOff>
    </xdr:from>
    <xdr:ext cx="405111" cy="259045"/>
    <xdr:sp macro="" textlink="">
      <xdr:nvSpPr>
        <xdr:cNvPr id="97" name="n_3aveValue有形固定資産減価償却率">
          <a:extLst>
            <a:ext uri="{FF2B5EF4-FFF2-40B4-BE49-F238E27FC236}">
              <a16:creationId xmlns:a16="http://schemas.microsoft.com/office/drawing/2014/main" id="{965B16FF-A5B8-4F3E-A13A-3315776FE655}"/>
            </a:ext>
          </a:extLst>
        </xdr:cNvPr>
        <xdr:cNvSpPr txBox="1"/>
      </xdr:nvSpPr>
      <xdr:spPr>
        <a:xfrm>
          <a:off x="2324744" y="592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133639</xdr:rowOff>
    </xdr:from>
    <xdr:ext cx="405111" cy="259045"/>
    <xdr:sp macro="" textlink="">
      <xdr:nvSpPr>
        <xdr:cNvPr id="98" name="n_4aveValue有形固定資産減価償却率">
          <a:extLst>
            <a:ext uri="{FF2B5EF4-FFF2-40B4-BE49-F238E27FC236}">
              <a16:creationId xmlns:a16="http://schemas.microsoft.com/office/drawing/2014/main" id="{089D5703-7BB6-4C33-9F85-630A7A5A1E58}"/>
            </a:ext>
          </a:extLst>
        </xdr:cNvPr>
        <xdr:cNvSpPr txBox="1"/>
      </xdr:nvSpPr>
      <xdr:spPr>
        <a:xfrm>
          <a:off x="1562744" y="587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112594</xdr:rowOff>
    </xdr:from>
    <xdr:ext cx="405111" cy="259045"/>
    <xdr:sp macro="" textlink="">
      <xdr:nvSpPr>
        <xdr:cNvPr id="99" name="n_1mainValue有形固定資産減価償却率">
          <a:extLst>
            <a:ext uri="{FF2B5EF4-FFF2-40B4-BE49-F238E27FC236}">
              <a16:creationId xmlns:a16="http://schemas.microsoft.com/office/drawing/2014/main" id="{FFECFD44-9507-4DC6-AB04-B1C13B75FBF3}"/>
            </a:ext>
          </a:extLst>
        </xdr:cNvPr>
        <xdr:cNvSpPr txBox="1"/>
      </xdr:nvSpPr>
      <xdr:spPr>
        <a:xfrm>
          <a:off x="3836044" y="6370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140352</xdr:rowOff>
    </xdr:from>
    <xdr:ext cx="405111" cy="259045"/>
    <xdr:sp macro="" textlink="">
      <xdr:nvSpPr>
        <xdr:cNvPr id="100" name="n_2mainValue有形固定資産減価償却率">
          <a:extLst>
            <a:ext uri="{FF2B5EF4-FFF2-40B4-BE49-F238E27FC236}">
              <a16:creationId xmlns:a16="http://schemas.microsoft.com/office/drawing/2014/main" id="{6A278A79-0176-45B2-B3E9-79FFDCEFE34E}"/>
            </a:ext>
          </a:extLst>
        </xdr:cNvPr>
        <xdr:cNvSpPr txBox="1"/>
      </xdr:nvSpPr>
      <xdr:spPr>
        <a:xfrm>
          <a:off x="308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124930</xdr:rowOff>
    </xdr:from>
    <xdr:ext cx="405111" cy="259045"/>
    <xdr:sp macro="" textlink="">
      <xdr:nvSpPr>
        <xdr:cNvPr id="101" name="n_3mainValue有形固定資産減価償却率">
          <a:extLst>
            <a:ext uri="{FF2B5EF4-FFF2-40B4-BE49-F238E27FC236}">
              <a16:creationId xmlns:a16="http://schemas.microsoft.com/office/drawing/2014/main" id="{A66B0EF6-5D82-4C08-B2CD-202B23BB36DF}"/>
            </a:ext>
          </a:extLst>
        </xdr:cNvPr>
        <xdr:cNvSpPr txBox="1"/>
      </xdr:nvSpPr>
      <xdr:spPr>
        <a:xfrm>
          <a:off x="2324744" y="638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97172</xdr:rowOff>
    </xdr:from>
    <xdr:ext cx="405111" cy="259045"/>
    <xdr:sp macro="" textlink="">
      <xdr:nvSpPr>
        <xdr:cNvPr id="102" name="n_4mainValue有形固定資産減価償却率">
          <a:extLst>
            <a:ext uri="{FF2B5EF4-FFF2-40B4-BE49-F238E27FC236}">
              <a16:creationId xmlns:a16="http://schemas.microsoft.com/office/drawing/2014/main" id="{3AEA3377-D219-46BF-991B-C92A154CB06C}"/>
            </a:ext>
          </a:extLst>
        </xdr:cNvPr>
        <xdr:cNvSpPr txBox="1"/>
      </xdr:nvSpPr>
      <xdr:spPr>
        <a:xfrm>
          <a:off x="1562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8D223F14-4800-4CFC-90CD-622AF972643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FBBB9C6D-44DA-4540-AD34-1E4F0E4089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E6EAFF70-CAC1-4B13-A3AA-AE3908859D4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37DF1DF1-635E-4321-8551-A5A106F8101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53863651-0D03-414C-B49A-1FAB65B5208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FA12E247-2A31-484E-8D7E-849F4443653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15438392-61D5-4CC1-A518-343B8131E0C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C48BDF60-8D8D-40C0-B00F-F7517840557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739B2E58-5ED7-4CF7-9249-9915DA6BEC8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318FF140-0F3B-4E4F-8472-E9F7ED26C3F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84925B5A-49DA-460B-A735-FC96FE33A30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FD4F290E-FD23-4792-8D57-1EFD800BFDB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F4DE936E-98FA-42F5-8E77-83750371F55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債務償還比率は，類似団体内平均より低い水準にあり，昨年度に比べ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％減少した。これは近年の地方債借入額の抑制により地方債残高が減少したことが大きな要因である。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今後も地方債発行の抑制に努めるとともに，基金の充実を図り，健全な財政運営に取り組んでいく。</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BA63277C-CE3A-4BE5-8890-ADCFE8EB80F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ACFFCC90-F460-43D9-8EE9-A4F008E3BC6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EFACB594-EFCA-4A18-9C41-3D71476F0D8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7A52F9EF-A06A-43AD-9A4A-417A0C55E1E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C9723710-0510-48B8-AC02-180071CD5F0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A30EFF42-254A-42B7-8106-2E4E5EA9B08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4A1D1626-65F1-492F-A25C-C7B9CF2D7F15}"/>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8FFE47CD-661E-4A64-9BD6-32FBB452E38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8C150C33-035E-44DD-B220-BDEAEFBC497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1D95C380-3005-450C-B3D5-99B9CED04EA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612EE5D9-7A25-4919-B46F-221346DC53E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816B8A3C-A79E-4E75-93F4-02966C904F2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259030BD-BBC7-46BC-B2E7-F26C5894C90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93105B1B-DE67-48D2-99CC-6E05EDBDB63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183CDF58-90AE-4EF0-807F-13322C55CD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52879D49-FE1D-4E5A-A9D2-E4CFCBBC9B8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1A47878E-B895-4BB9-945F-B4D506C9751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3" name="直線コネクタ 132">
          <a:extLst>
            <a:ext uri="{FF2B5EF4-FFF2-40B4-BE49-F238E27FC236}">
              <a16:creationId xmlns:a16="http://schemas.microsoft.com/office/drawing/2014/main" id="{695354D5-BA3F-4180-8766-6BB0920A183F}"/>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4" name="債務償還比率最小値テキスト">
          <a:extLst>
            <a:ext uri="{FF2B5EF4-FFF2-40B4-BE49-F238E27FC236}">
              <a16:creationId xmlns:a16="http://schemas.microsoft.com/office/drawing/2014/main" id="{DDB8AC1A-3287-4B09-A4F1-EE0354F55B10}"/>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5" name="直線コネクタ 134">
          <a:extLst>
            <a:ext uri="{FF2B5EF4-FFF2-40B4-BE49-F238E27FC236}">
              <a16:creationId xmlns:a16="http://schemas.microsoft.com/office/drawing/2014/main" id="{7C24FE1F-E5BC-479B-BCCB-0D5BA4418696}"/>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752CA34C-CE5C-429D-AE66-0FD4DCB0FD5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C058DAB3-5A5F-4E6C-A0E7-5FEECE1E3E62}"/>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38" name="債務償還比率平均値テキスト">
          <a:extLst>
            <a:ext uri="{FF2B5EF4-FFF2-40B4-BE49-F238E27FC236}">
              <a16:creationId xmlns:a16="http://schemas.microsoft.com/office/drawing/2014/main" id="{2EA91578-A8DB-44DB-BC93-5DD2E681AA78}"/>
            </a:ext>
          </a:extLst>
        </xdr:cNvPr>
        <xdr:cNvSpPr txBox="1"/>
      </xdr:nvSpPr>
      <xdr:spPr>
        <a:xfrm>
          <a:off x="14846300" y="5718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9" name="フローチャート: 判断 138">
          <a:extLst>
            <a:ext uri="{FF2B5EF4-FFF2-40B4-BE49-F238E27FC236}">
              <a16:creationId xmlns:a16="http://schemas.microsoft.com/office/drawing/2014/main" id="{5C2B08F0-5C7E-4B01-9C10-4A18C41D2220}"/>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140816</xdr:rowOff>
    </xdr:from>
    <xdr:to>
      <xdr:col>72</xdr:col>
      <xdr:colOff>123825</xdr:colOff>
      <xdr:row>30</xdr:row>
      <xdr:rowOff>70966</xdr:rowOff>
    </xdr:to>
    <xdr:sp macro="" textlink="">
      <xdr:nvSpPr>
        <xdr:cNvPr id="140" name="フローチャート: 判断 139">
          <a:extLst>
            <a:ext uri="{FF2B5EF4-FFF2-40B4-BE49-F238E27FC236}">
              <a16:creationId xmlns:a16="http://schemas.microsoft.com/office/drawing/2014/main" id="{1AC20D50-568A-4BF2-809F-7A27F279F600}"/>
            </a:ext>
          </a:extLst>
        </xdr:cNvPr>
        <xdr:cNvSpPr/>
      </xdr:nvSpPr>
      <xdr:spPr>
        <a:xfrm>
          <a:off x="14033500" y="58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90578</xdr:rowOff>
    </xdr:from>
    <xdr:to>
      <xdr:col>68</xdr:col>
      <xdr:colOff>123825</xdr:colOff>
      <xdr:row>31</xdr:row>
      <xdr:rowOff>20728</xdr:rowOff>
    </xdr:to>
    <xdr:sp macro="" textlink="">
      <xdr:nvSpPr>
        <xdr:cNvPr id="141" name="フローチャート: 判断 140">
          <a:extLst>
            <a:ext uri="{FF2B5EF4-FFF2-40B4-BE49-F238E27FC236}">
              <a16:creationId xmlns:a16="http://schemas.microsoft.com/office/drawing/2014/main" id="{06A55CDA-6338-4334-BC43-AFF17806EE94}"/>
            </a:ext>
          </a:extLst>
        </xdr:cNvPr>
        <xdr:cNvSpPr/>
      </xdr:nvSpPr>
      <xdr:spPr>
        <a:xfrm>
          <a:off x="13271500" y="600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96593</xdr:rowOff>
    </xdr:from>
    <xdr:to>
      <xdr:col>64</xdr:col>
      <xdr:colOff>123825</xdr:colOff>
      <xdr:row>31</xdr:row>
      <xdr:rowOff>26743</xdr:rowOff>
    </xdr:to>
    <xdr:sp macro="" textlink="">
      <xdr:nvSpPr>
        <xdr:cNvPr id="142" name="フローチャート: 判断 141">
          <a:extLst>
            <a:ext uri="{FF2B5EF4-FFF2-40B4-BE49-F238E27FC236}">
              <a16:creationId xmlns:a16="http://schemas.microsoft.com/office/drawing/2014/main" id="{C37F64C5-2E76-4CD5-976E-93F73DD64E4D}"/>
            </a:ext>
          </a:extLst>
        </xdr:cNvPr>
        <xdr:cNvSpPr/>
      </xdr:nvSpPr>
      <xdr:spPr>
        <a:xfrm>
          <a:off x="12509500" y="60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120804</xdr:rowOff>
    </xdr:from>
    <xdr:to>
      <xdr:col>60</xdr:col>
      <xdr:colOff>123825</xdr:colOff>
      <xdr:row>31</xdr:row>
      <xdr:rowOff>50954</xdr:rowOff>
    </xdr:to>
    <xdr:sp macro="" textlink="">
      <xdr:nvSpPr>
        <xdr:cNvPr id="143" name="フローチャート: 判断 142">
          <a:extLst>
            <a:ext uri="{FF2B5EF4-FFF2-40B4-BE49-F238E27FC236}">
              <a16:creationId xmlns:a16="http://schemas.microsoft.com/office/drawing/2014/main" id="{A72F9688-AA13-480B-9D76-2F103AB8B7D4}"/>
            </a:ext>
          </a:extLst>
        </xdr:cNvPr>
        <xdr:cNvSpPr/>
      </xdr:nvSpPr>
      <xdr:spPr>
        <a:xfrm>
          <a:off x="11747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FCF641D-9AC9-4751-8F36-CD3BE61F872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44CB63D9-F367-40C9-8727-506EA61D99F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CB5722BB-75B4-44A7-B632-0558BD4D8D9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7A234CD9-1B37-4B67-A3A8-8C275E69DB4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630DE68-8105-42F0-87BC-C05ADA1DD46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158822</xdr:rowOff>
    </xdr:from>
    <xdr:to>
      <xdr:col>76</xdr:col>
      <xdr:colOff>73025</xdr:colOff>
      <xdr:row>29</xdr:row>
      <xdr:rowOff>88972</xdr:rowOff>
    </xdr:to>
    <xdr:sp macro="" textlink="">
      <xdr:nvSpPr>
        <xdr:cNvPr id="149" name="楕円 148">
          <a:extLst>
            <a:ext uri="{FF2B5EF4-FFF2-40B4-BE49-F238E27FC236}">
              <a16:creationId xmlns:a16="http://schemas.microsoft.com/office/drawing/2014/main" id="{A9D3B0E3-97D3-4D2E-81DB-AF122886472D}"/>
            </a:ext>
          </a:extLst>
        </xdr:cNvPr>
        <xdr:cNvSpPr/>
      </xdr:nvSpPr>
      <xdr:spPr>
        <a:xfrm>
          <a:off x="14744700" y="573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10249</xdr:rowOff>
    </xdr:from>
    <xdr:ext cx="469744" cy="259045"/>
    <xdr:sp macro="" textlink="">
      <xdr:nvSpPr>
        <xdr:cNvPr id="150" name="債務償還比率該当値テキスト">
          <a:extLst>
            <a:ext uri="{FF2B5EF4-FFF2-40B4-BE49-F238E27FC236}">
              <a16:creationId xmlns:a16="http://schemas.microsoft.com/office/drawing/2014/main" id="{0F706C30-A538-4C31-850F-55FC2C16EA30}"/>
            </a:ext>
          </a:extLst>
        </xdr:cNvPr>
        <xdr:cNvSpPr txBox="1"/>
      </xdr:nvSpPr>
      <xdr:spPr>
        <a:xfrm>
          <a:off x="14846300" y="558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32285</xdr:rowOff>
    </xdr:from>
    <xdr:to>
      <xdr:col>72</xdr:col>
      <xdr:colOff>123825</xdr:colOff>
      <xdr:row>30</xdr:row>
      <xdr:rowOff>133885</xdr:rowOff>
    </xdr:to>
    <xdr:sp macro="" textlink="">
      <xdr:nvSpPr>
        <xdr:cNvPr id="151" name="楕円 150">
          <a:extLst>
            <a:ext uri="{FF2B5EF4-FFF2-40B4-BE49-F238E27FC236}">
              <a16:creationId xmlns:a16="http://schemas.microsoft.com/office/drawing/2014/main" id="{5EABEC7D-5C88-45AE-A6DA-D00C384CB460}"/>
            </a:ext>
          </a:extLst>
        </xdr:cNvPr>
        <xdr:cNvSpPr/>
      </xdr:nvSpPr>
      <xdr:spPr>
        <a:xfrm>
          <a:off x="14033500" y="594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38172</xdr:rowOff>
    </xdr:from>
    <xdr:to>
      <xdr:col>76</xdr:col>
      <xdr:colOff>22225</xdr:colOff>
      <xdr:row>30</xdr:row>
      <xdr:rowOff>83085</xdr:rowOff>
    </xdr:to>
    <xdr:cxnSp macro="">
      <xdr:nvCxnSpPr>
        <xdr:cNvPr id="152" name="直線コネクタ 151">
          <a:extLst>
            <a:ext uri="{FF2B5EF4-FFF2-40B4-BE49-F238E27FC236}">
              <a16:creationId xmlns:a16="http://schemas.microsoft.com/office/drawing/2014/main" id="{7BEEEF0B-34F2-4301-9C84-EAF7287E5DB3}"/>
            </a:ext>
          </a:extLst>
        </xdr:cNvPr>
        <xdr:cNvCxnSpPr/>
      </xdr:nvCxnSpPr>
      <xdr:spPr>
        <a:xfrm flipV="1">
          <a:off x="14084300" y="5781747"/>
          <a:ext cx="711200" cy="21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82133</xdr:rowOff>
    </xdr:from>
    <xdr:to>
      <xdr:col>68</xdr:col>
      <xdr:colOff>123825</xdr:colOff>
      <xdr:row>32</xdr:row>
      <xdr:rowOff>12283</xdr:rowOff>
    </xdr:to>
    <xdr:sp macro="" textlink="">
      <xdr:nvSpPr>
        <xdr:cNvPr id="153" name="楕円 152">
          <a:extLst>
            <a:ext uri="{FF2B5EF4-FFF2-40B4-BE49-F238E27FC236}">
              <a16:creationId xmlns:a16="http://schemas.microsoft.com/office/drawing/2014/main" id="{8C6B508F-FE5C-45EB-8265-11A94AD52327}"/>
            </a:ext>
          </a:extLst>
        </xdr:cNvPr>
        <xdr:cNvSpPr/>
      </xdr:nvSpPr>
      <xdr:spPr>
        <a:xfrm>
          <a:off x="13271500" y="616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83085</xdr:rowOff>
    </xdr:from>
    <xdr:to>
      <xdr:col>72</xdr:col>
      <xdr:colOff>73025</xdr:colOff>
      <xdr:row>31</xdr:row>
      <xdr:rowOff>132933</xdr:rowOff>
    </xdr:to>
    <xdr:cxnSp macro="">
      <xdr:nvCxnSpPr>
        <xdr:cNvPr id="154" name="直線コネクタ 153">
          <a:extLst>
            <a:ext uri="{FF2B5EF4-FFF2-40B4-BE49-F238E27FC236}">
              <a16:creationId xmlns:a16="http://schemas.microsoft.com/office/drawing/2014/main" id="{F801EDFA-0439-4674-AB78-E1F52C6A1B00}"/>
            </a:ext>
          </a:extLst>
        </xdr:cNvPr>
        <xdr:cNvCxnSpPr/>
      </xdr:nvCxnSpPr>
      <xdr:spPr>
        <a:xfrm flipV="1">
          <a:off x="13322300" y="5998110"/>
          <a:ext cx="762000" cy="2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158006</xdr:rowOff>
    </xdr:from>
    <xdr:to>
      <xdr:col>64</xdr:col>
      <xdr:colOff>123825</xdr:colOff>
      <xdr:row>32</xdr:row>
      <xdr:rowOff>88156</xdr:rowOff>
    </xdr:to>
    <xdr:sp macro="" textlink="">
      <xdr:nvSpPr>
        <xdr:cNvPr id="155" name="楕円 154">
          <a:extLst>
            <a:ext uri="{FF2B5EF4-FFF2-40B4-BE49-F238E27FC236}">
              <a16:creationId xmlns:a16="http://schemas.microsoft.com/office/drawing/2014/main" id="{95B093E5-FAA3-4A6D-85F2-C89B5EC1BD2A}"/>
            </a:ext>
          </a:extLst>
        </xdr:cNvPr>
        <xdr:cNvSpPr/>
      </xdr:nvSpPr>
      <xdr:spPr>
        <a:xfrm>
          <a:off x="12509500" y="62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132933</xdr:rowOff>
    </xdr:from>
    <xdr:to>
      <xdr:col>68</xdr:col>
      <xdr:colOff>73025</xdr:colOff>
      <xdr:row>32</xdr:row>
      <xdr:rowOff>37356</xdr:rowOff>
    </xdr:to>
    <xdr:cxnSp macro="">
      <xdr:nvCxnSpPr>
        <xdr:cNvPr id="156" name="直線コネクタ 155">
          <a:extLst>
            <a:ext uri="{FF2B5EF4-FFF2-40B4-BE49-F238E27FC236}">
              <a16:creationId xmlns:a16="http://schemas.microsoft.com/office/drawing/2014/main" id="{6CD26DD3-6C9D-421A-B67C-90FF023CC7A7}"/>
            </a:ext>
          </a:extLst>
        </xdr:cNvPr>
        <xdr:cNvCxnSpPr/>
      </xdr:nvCxnSpPr>
      <xdr:spPr>
        <a:xfrm flipV="1">
          <a:off x="12560300" y="6219408"/>
          <a:ext cx="762000" cy="7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34789</xdr:rowOff>
    </xdr:from>
    <xdr:to>
      <xdr:col>60</xdr:col>
      <xdr:colOff>123825</xdr:colOff>
      <xdr:row>31</xdr:row>
      <xdr:rowOff>136389</xdr:rowOff>
    </xdr:to>
    <xdr:sp macro="" textlink="">
      <xdr:nvSpPr>
        <xdr:cNvPr id="157" name="楕円 156">
          <a:extLst>
            <a:ext uri="{FF2B5EF4-FFF2-40B4-BE49-F238E27FC236}">
              <a16:creationId xmlns:a16="http://schemas.microsoft.com/office/drawing/2014/main" id="{87E8FF9D-EB88-40B8-873E-F76724E6FC22}"/>
            </a:ext>
          </a:extLst>
        </xdr:cNvPr>
        <xdr:cNvSpPr/>
      </xdr:nvSpPr>
      <xdr:spPr>
        <a:xfrm>
          <a:off x="11747500" y="612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85589</xdr:rowOff>
    </xdr:from>
    <xdr:to>
      <xdr:col>64</xdr:col>
      <xdr:colOff>73025</xdr:colOff>
      <xdr:row>32</xdr:row>
      <xdr:rowOff>37356</xdr:rowOff>
    </xdr:to>
    <xdr:cxnSp macro="">
      <xdr:nvCxnSpPr>
        <xdr:cNvPr id="158" name="直線コネクタ 157">
          <a:extLst>
            <a:ext uri="{FF2B5EF4-FFF2-40B4-BE49-F238E27FC236}">
              <a16:creationId xmlns:a16="http://schemas.microsoft.com/office/drawing/2014/main" id="{4FF61F41-E289-425D-99DA-DB61DEEEE5BF}"/>
            </a:ext>
          </a:extLst>
        </xdr:cNvPr>
        <xdr:cNvCxnSpPr/>
      </xdr:nvCxnSpPr>
      <xdr:spPr>
        <a:xfrm>
          <a:off x="11798300" y="6172064"/>
          <a:ext cx="762000" cy="12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87493</xdr:rowOff>
    </xdr:from>
    <xdr:ext cx="469744" cy="259045"/>
    <xdr:sp macro="" textlink="">
      <xdr:nvSpPr>
        <xdr:cNvPr id="159" name="n_1aveValue債務償還比率">
          <a:extLst>
            <a:ext uri="{FF2B5EF4-FFF2-40B4-BE49-F238E27FC236}">
              <a16:creationId xmlns:a16="http://schemas.microsoft.com/office/drawing/2014/main" id="{3707B9FE-4899-477E-B5AD-01C98E8911D3}"/>
            </a:ext>
          </a:extLst>
        </xdr:cNvPr>
        <xdr:cNvSpPr txBox="1"/>
      </xdr:nvSpPr>
      <xdr:spPr>
        <a:xfrm>
          <a:off x="13836727" y="565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37255</xdr:rowOff>
    </xdr:from>
    <xdr:ext cx="469744" cy="259045"/>
    <xdr:sp macro="" textlink="">
      <xdr:nvSpPr>
        <xdr:cNvPr id="160" name="n_2aveValue債務償還比率">
          <a:extLst>
            <a:ext uri="{FF2B5EF4-FFF2-40B4-BE49-F238E27FC236}">
              <a16:creationId xmlns:a16="http://schemas.microsoft.com/office/drawing/2014/main" id="{FB816D15-09E7-4AF1-99D8-DE986F555907}"/>
            </a:ext>
          </a:extLst>
        </xdr:cNvPr>
        <xdr:cNvSpPr txBox="1"/>
      </xdr:nvSpPr>
      <xdr:spPr>
        <a:xfrm>
          <a:off x="13087427" y="578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43270</xdr:rowOff>
    </xdr:from>
    <xdr:ext cx="469744" cy="259045"/>
    <xdr:sp macro="" textlink="">
      <xdr:nvSpPr>
        <xdr:cNvPr id="161" name="n_3aveValue債務償還比率">
          <a:extLst>
            <a:ext uri="{FF2B5EF4-FFF2-40B4-BE49-F238E27FC236}">
              <a16:creationId xmlns:a16="http://schemas.microsoft.com/office/drawing/2014/main" id="{9155B9D9-13AD-484D-8E38-FA3E1AD346C9}"/>
            </a:ext>
          </a:extLst>
        </xdr:cNvPr>
        <xdr:cNvSpPr txBox="1"/>
      </xdr:nvSpPr>
      <xdr:spPr>
        <a:xfrm>
          <a:off x="12325427" y="578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67481</xdr:rowOff>
    </xdr:from>
    <xdr:ext cx="469744" cy="259045"/>
    <xdr:sp macro="" textlink="">
      <xdr:nvSpPr>
        <xdr:cNvPr id="162" name="n_4aveValue債務償還比率">
          <a:extLst>
            <a:ext uri="{FF2B5EF4-FFF2-40B4-BE49-F238E27FC236}">
              <a16:creationId xmlns:a16="http://schemas.microsoft.com/office/drawing/2014/main" id="{8621E707-53B0-4B82-8DDE-ECC60A371B2E}"/>
            </a:ext>
          </a:extLst>
        </xdr:cNvPr>
        <xdr:cNvSpPr txBox="1"/>
      </xdr:nvSpPr>
      <xdr:spPr>
        <a:xfrm>
          <a:off x="11563427" y="58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125012</xdr:rowOff>
    </xdr:from>
    <xdr:ext cx="469744" cy="259045"/>
    <xdr:sp macro="" textlink="">
      <xdr:nvSpPr>
        <xdr:cNvPr id="163" name="n_1mainValue債務償還比率">
          <a:extLst>
            <a:ext uri="{FF2B5EF4-FFF2-40B4-BE49-F238E27FC236}">
              <a16:creationId xmlns:a16="http://schemas.microsoft.com/office/drawing/2014/main" id="{20F956FB-A0E5-43D8-A707-A7B497DE95FE}"/>
            </a:ext>
          </a:extLst>
        </xdr:cNvPr>
        <xdr:cNvSpPr txBox="1"/>
      </xdr:nvSpPr>
      <xdr:spPr>
        <a:xfrm>
          <a:off x="13836727" y="60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3410</xdr:rowOff>
    </xdr:from>
    <xdr:ext cx="469744" cy="259045"/>
    <xdr:sp macro="" textlink="">
      <xdr:nvSpPr>
        <xdr:cNvPr id="164" name="n_2mainValue債務償還比率">
          <a:extLst>
            <a:ext uri="{FF2B5EF4-FFF2-40B4-BE49-F238E27FC236}">
              <a16:creationId xmlns:a16="http://schemas.microsoft.com/office/drawing/2014/main" id="{772563E1-565B-44A0-A946-FB5343041D47}"/>
            </a:ext>
          </a:extLst>
        </xdr:cNvPr>
        <xdr:cNvSpPr txBox="1"/>
      </xdr:nvSpPr>
      <xdr:spPr>
        <a:xfrm>
          <a:off x="13087427" y="626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79283</xdr:rowOff>
    </xdr:from>
    <xdr:ext cx="469744" cy="259045"/>
    <xdr:sp macro="" textlink="">
      <xdr:nvSpPr>
        <xdr:cNvPr id="165" name="n_3mainValue債務償還比率">
          <a:extLst>
            <a:ext uri="{FF2B5EF4-FFF2-40B4-BE49-F238E27FC236}">
              <a16:creationId xmlns:a16="http://schemas.microsoft.com/office/drawing/2014/main" id="{0EB52F48-1056-4C8C-81A5-B381F2DD883B}"/>
            </a:ext>
          </a:extLst>
        </xdr:cNvPr>
        <xdr:cNvSpPr txBox="1"/>
      </xdr:nvSpPr>
      <xdr:spPr>
        <a:xfrm>
          <a:off x="12325427" y="633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127516</xdr:rowOff>
    </xdr:from>
    <xdr:ext cx="469744" cy="259045"/>
    <xdr:sp macro="" textlink="">
      <xdr:nvSpPr>
        <xdr:cNvPr id="166" name="n_4mainValue債務償還比率">
          <a:extLst>
            <a:ext uri="{FF2B5EF4-FFF2-40B4-BE49-F238E27FC236}">
              <a16:creationId xmlns:a16="http://schemas.microsoft.com/office/drawing/2014/main" id="{471EB642-F624-4FCB-8A5D-BBC560445C8D}"/>
            </a:ext>
          </a:extLst>
        </xdr:cNvPr>
        <xdr:cNvSpPr txBox="1"/>
      </xdr:nvSpPr>
      <xdr:spPr>
        <a:xfrm>
          <a:off x="11563427" y="621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5A722F9E-2377-4C94-9FED-5D9962A81F0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D2B6D499-CB22-450A-AA52-4E1C71AEED7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6FE8963E-2502-46E2-9432-64E769D513A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25EF58E6-31A6-4058-B58E-F45480907E1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D630F000-871F-4829-889B-96D2DF1D1DA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81C2D65C-B765-4968-9914-B64DC8A0C3F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B08BF9A-02F1-470A-99C2-45A4A8B6F8B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02EE6F4-36CC-4255-B0C5-0D45A0FF525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9EEF9A1-A815-4AAC-8A71-AE308B0C4B4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97B764C-1BE2-486E-B649-466D460CAB0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B06AD7E-AE30-4B29-ADDA-396D8E377CE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57050F3-DBB1-4C20-8E0D-3AEA2F576CF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14906DB-C873-499D-A5AF-F623E486F2C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2AE9B14-9BB3-4ED1-85A2-110568BF2D0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7ED2ACE-C93B-4D81-99C5-BAC2A51E93B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D062066-6232-433E-A6F7-4AFBA78A274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8,869
8,783
144.29
10,924,432
10,459,843
428,558
4,455,398
8,052,170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5E25C6D-D8B8-4C26-A87E-215958514B1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D0C1A8C-D437-4391-8CE9-CC0BD8F20D6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C4EA0AB-0CCB-4CDB-A1EE-3F6D7F4EDA7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0048172-F895-41D7-AD38-0A078C051C9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59556DC-D243-4F6B-AFD3-253247178A7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4B771DF-4B6E-4E37-848D-4FA4FCAE33D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0440B93-3B6C-4E77-8B6F-E882DBF64D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E33B354-312C-4FDE-A06B-5AEADD90EE0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06F4D43-2D1D-4E1B-9A21-EC30CBFF90B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B486E01-405F-4ED6-874A-80D62C8F81F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13AB4A3-ADA5-4DC1-8142-2CAEC2D4A7B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955AFED-49B2-4D62-BD71-E2AC4655129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BF9D78C-4D3F-4153-AF98-59F71B79315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A4E80A6-5274-4393-B401-82FF563ED7D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DF8E805-9147-4ADF-AC34-9DF87740226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C7E703A-9DD4-4941-9EE6-0E274573296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1666F95-2A1C-4DB1-81CE-948263DF42A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16EB10-5CFA-4565-B681-2899009ABF3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BF100C4-8F2B-4E74-970D-1707DFBBD0B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7ECAD4D-51E8-414E-8A74-DFECCDC67FE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ABB95D5-ABEB-4E0E-BB33-B3BB0B1A06D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B15942F-C62E-48E7-BD98-3414E6984C7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B797831-52F8-403E-B061-4999C1546A5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6BD1F50-2573-4EA5-8362-5F0B07606FD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2FD1740-4150-4286-9E6D-4BE21DBACD9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BBFECAF-8BB8-406B-AE54-BB28CCDA41B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4B650C7-A319-4EFA-9E9C-4B0E43F6E83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8151D07-8B60-447D-841B-C041CDE2833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5CD0A0D-26C2-441C-89C8-3608761B4C2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3B7674D-5DD5-430B-BED6-68914EB332D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0CCCD1C-DC2B-4EAB-846C-D7757FA7A14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B33C45F-4A6F-46FE-AF3B-B442CF77E01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3CF1DA4-D6F8-4A3D-8E0C-D4F1B2537AA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910E6D3-6529-453A-BC9B-536A45B2FE5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4E5E56B-676D-439D-810E-17FEF461F1D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D8593FC-3250-45EB-86AB-E8946B3AB7C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5C483C8-C185-4DDA-AA42-E151DB97E95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E22B97F-52E0-4F1B-A25D-00FD9EB3D7C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BB7B705-012A-4C88-BA60-F0974827A87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767300B-2004-475F-9744-ABAB54DEC93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867AB3D-F524-4ACE-B922-7B722E14F38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01D75E8-062E-48D0-BE59-206D7F6BBE8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07F7E09-CEFC-48FA-8B38-0A19E617610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E599632-5BCF-4819-9F72-7CD5519616D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F56942D-6DF3-4B42-9BB2-5C42EC8B933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8375F7B3-8560-413F-B875-C4C0E6A81A87}"/>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A20A854B-206D-4D4D-9180-429A97D6F3A7}"/>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7E4FA1EE-47A9-400C-9644-6457DB60B95A}"/>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F180C6F7-9CBC-4610-BAEA-9C51A15F08A1}"/>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E0889D0-219C-4E36-A776-E4D29426D096}"/>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a:extLst>
            <a:ext uri="{FF2B5EF4-FFF2-40B4-BE49-F238E27FC236}">
              <a16:creationId xmlns:a16="http://schemas.microsoft.com/office/drawing/2014/main" id="{F4B1125B-92F3-4A61-A077-C68C07D6CA71}"/>
            </a:ext>
          </a:extLst>
        </xdr:cNvPr>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2A151B44-962B-4E1A-B48A-B3D8C0B11A86}"/>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2F88536D-287A-45B7-96CB-291259ACD39B}"/>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F6903F82-4C30-4732-9E6E-31C3A45C1CBC}"/>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03F01B3B-BB07-45E0-9703-AA58B3E188E6}"/>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A1D3AA5E-F027-4965-9A94-1403963CC103}"/>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F32CF73-4F37-4DF0-9E03-D432C78CF38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5BBC120-B22A-48DA-A8F2-3B5FC747F07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79DE7FA-DB9F-4FF7-825C-6B289A70F8A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859A261-E965-4929-BA8E-4D7E02C10F9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EA9881E-A5F6-4680-907F-7F9B12E11C6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101600</xdr:rowOff>
    </xdr:from>
    <xdr:to>
      <xdr:col>24</xdr:col>
      <xdr:colOff>114300</xdr:colOff>
      <xdr:row>36</xdr:row>
      <xdr:rowOff>31750</xdr:rowOff>
    </xdr:to>
    <xdr:sp macro="" textlink="">
      <xdr:nvSpPr>
        <xdr:cNvPr id="73" name="楕円 72">
          <a:extLst>
            <a:ext uri="{FF2B5EF4-FFF2-40B4-BE49-F238E27FC236}">
              <a16:creationId xmlns:a16="http://schemas.microsoft.com/office/drawing/2014/main" id="{0373219B-0885-4058-B78C-FDEA5D25EBC4}"/>
            </a:ext>
          </a:extLst>
        </xdr:cNvPr>
        <xdr:cNvSpPr/>
      </xdr:nvSpPr>
      <xdr:spPr>
        <a:xfrm>
          <a:off x="45847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124477</xdr:rowOff>
    </xdr:from>
    <xdr:ext cx="405111" cy="259045"/>
    <xdr:sp macro="" textlink="">
      <xdr:nvSpPr>
        <xdr:cNvPr id="74" name="【道路】&#10;有形固定資産減価償却率該当値テキスト">
          <a:extLst>
            <a:ext uri="{FF2B5EF4-FFF2-40B4-BE49-F238E27FC236}">
              <a16:creationId xmlns:a16="http://schemas.microsoft.com/office/drawing/2014/main" id="{1469B9C8-55AF-49AD-BDEF-E57D332883EE}"/>
            </a:ext>
          </a:extLst>
        </xdr:cNvPr>
        <xdr:cNvSpPr txBox="1"/>
      </xdr:nvSpPr>
      <xdr:spPr>
        <a:xfrm>
          <a:off x="4673600"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84455</xdr:rowOff>
    </xdr:from>
    <xdr:to>
      <xdr:col>20</xdr:col>
      <xdr:colOff>38100</xdr:colOff>
      <xdr:row>36</xdr:row>
      <xdr:rowOff>14605</xdr:rowOff>
    </xdr:to>
    <xdr:sp macro="" textlink="">
      <xdr:nvSpPr>
        <xdr:cNvPr id="75" name="楕円 74">
          <a:extLst>
            <a:ext uri="{FF2B5EF4-FFF2-40B4-BE49-F238E27FC236}">
              <a16:creationId xmlns:a16="http://schemas.microsoft.com/office/drawing/2014/main" id="{25778C21-B706-4FDF-A013-C901F34EC7E6}"/>
            </a:ext>
          </a:extLst>
        </xdr:cNvPr>
        <xdr:cNvSpPr/>
      </xdr:nvSpPr>
      <xdr:spPr>
        <a:xfrm>
          <a:off x="3746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135255</xdr:rowOff>
    </xdr:from>
    <xdr:to>
      <xdr:col>24</xdr:col>
      <xdr:colOff>63500</xdr:colOff>
      <xdr:row>35</xdr:row>
      <xdr:rowOff>152400</xdr:rowOff>
    </xdr:to>
    <xdr:cxnSp macro="">
      <xdr:nvCxnSpPr>
        <xdr:cNvPr id="76" name="直線コネクタ 75">
          <a:extLst>
            <a:ext uri="{FF2B5EF4-FFF2-40B4-BE49-F238E27FC236}">
              <a16:creationId xmlns:a16="http://schemas.microsoft.com/office/drawing/2014/main" id="{9D784E0A-B488-4074-A5DF-B8BA5528F406}"/>
            </a:ext>
          </a:extLst>
        </xdr:cNvPr>
        <xdr:cNvCxnSpPr/>
      </xdr:nvCxnSpPr>
      <xdr:spPr>
        <a:xfrm>
          <a:off x="3797300" y="61360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84455</xdr:rowOff>
    </xdr:from>
    <xdr:to>
      <xdr:col>15</xdr:col>
      <xdr:colOff>101600</xdr:colOff>
      <xdr:row>36</xdr:row>
      <xdr:rowOff>14605</xdr:rowOff>
    </xdr:to>
    <xdr:sp macro="" textlink="">
      <xdr:nvSpPr>
        <xdr:cNvPr id="77" name="楕円 76">
          <a:extLst>
            <a:ext uri="{FF2B5EF4-FFF2-40B4-BE49-F238E27FC236}">
              <a16:creationId xmlns:a16="http://schemas.microsoft.com/office/drawing/2014/main" id="{E0EB6D75-2D6C-4E19-BA2F-62015ED3789F}"/>
            </a:ext>
          </a:extLst>
        </xdr:cNvPr>
        <xdr:cNvSpPr/>
      </xdr:nvSpPr>
      <xdr:spPr>
        <a:xfrm>
          <a:off x="2857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135255</xdr:rowOff>
    </xdr:from>
    <xdr:to>
      <xdr:col>19</xdr:col>
      <xdr:colOff>177800</xdr:colOff>
      <xdr:row>35</xdr:row>
      <xdr:rowOff>135255</xdr:rowOff>
    </xdr:to>
    <xdr:cxnSp macro="">
      <xdr:nvCxnSpPr>
        <xdr:cNvPr id="78" name="直線コネクタ 77">
          <a:extLst>
            <a:ext uri="{FF2B5EF4-FFF2-40B4-BE49-F238E27FC236}">
              <a16:creationId xmlns:a16="http://schemas.microsoft.com/office/drawing/2014/main" id="{F2B230B5-0417-4353-8F8C-6AF49475C7B1}"/>
            </a:ext>
          </a:extLst>
        </xdr:cNvPr>
        <xdr:cNvCxnSpPr/>
      </xdr:nvCxnSpPr>
      <xdr:spPr>
        <a:xfrm>
          <a:off x="2908300" y="6136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59690</xdr:rowOff>
    </xdr:from>
    <xdr:to>
      <xdr:col>10</xdr:col>
      <xdr:colOff>165100</xdr:colOff>
      <xdr:row>35</xdr:row>
      <xdr:rowOff>161290</xdr:rowOff>
    </xdr:to>
    <xdr:sp macro="" textlink="">
      <xdr:nvSpPr>
        <xdr:cNvPr id="79" name="楕円 78">
          <a:extLst>
            <a:ext uri="{FF2B5EF4-FFF2-40B4-BE49-F238E27FC236}">
              <a16:creationId xmlns:a16="http://schemas.microsoft.com/office/drawing/2014/main" id="{84C12886-7C6A-4594-AEEA-ECED6E798C12}"/>
            </a:ext>
          </a:extLst>
        </xdr:cNvPr>
        <xdr:cNvSpPr/>
      </xdr:nvSpPr>
      <xdr:spPr>
        <a:xfrm>
          <a:off x="1968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110490</xdr:rowOff>
    </xdr:from>
    <xdr:to>
      <xdr:col>15</xdr:col>
      <xdr:colOff>50800</xdr:colOff>
      <xdr:row>35</xdr:row>
      <xdr:rowOff>135255</xdr:rowOff>
    </xdr:to>
    <xdr:cxnSp macro="">
      <xdr:nvCxnSpPr>
        <xdr:cNvPr id="80" name="直線コネクタ 79">
          <a:extLst>
            <a:ext uri="{FF2B5EF4-FFF2-40B4-BE49-F238E27FC236}">
              <a16:creationId xmlns:a16="http://schemas.microsoft.com/office/drawing/2014/main" id="{0FA76C3E-13ED-4C0B-A72C-DF762606E47D}"/>
            </a:ext>
          </a:extLst>
        </xdr:cNvPr>
        <xdr:cNvCxnSpPr/>
      </xdr:nvCxnSpPr>
      <xdr:spPr>
        <a:xfrm>
          <a:off x="2019300" y="61112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38735</xdr:rowOff>
    </xdr:from>
    <xdr:to>
      <xdr:col>6</xdr:col>
      <xdr:colOff>38100</xdr:colOff>
      <xdr:row>35</xdr:row>
      <xdr:rowOff>140335</xdr:rowOff>
    </xdr:to>
    <xdr:sp macro="" textlink="">
      <xdr:nvSpPr>
        <xdr:cNvPr id="81" name="楕円 80">
          <a:extLst>
            <a:ext uri="{FF2B5EF4-FFF2-40B4-BE49-F238E27FC236}">
              <a16:creationId xmlns:a16="http://schemas.microsoft.com/office/drawing/2014/main" id="{B34B1A1B-7C2C-4CEA-A213-4EA8FA1AD432}"/>
            </a:ext>
          </a:extLst>
        </xdr:cNvPr>
        <xdr:cNvSpPr/>
      </xdr:nvSpPr>
      <xdr:spPr>
        <a:xfrm>
          <a:off x="1079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89535</xdr:rowOff>
    </xdr:from>
    <xdr:to>
      <xdr:col>10</xdr:col>
      <xdr:colOff>114300</xdr:colOff>
      <xdr:row>35</xdr:row>
      <xdr:rowOff>110490</xdr:rowOff>
    </xdr:to>
    <xdr:cxnSp macro="">
      <xdr:nvCxnSpPr>
        <xdr:cNvPr id="82" name="直線コネクタ 81">
          <a:extLst>
            <a:ext uri="{FF2B5EF4-FFF2-40B4-BE49-F238E27FC236}">
              <a16:creationId xmlns:a16="http://schemas.microsoft.com/office/drawing/2014/main" id="{9BB9B8D7-02F1-4F44-BEF6-E7A2EE282AE7}"/>
            </a:ext>
          </a:extLst>
        </xdr:cNvPr>
        <xdr:cNvCxnSpPr/>
      </xdr:nvCxnSpPr>
      <xdr:spPr>
        <a:xfrm>
          <a:off x="1130300" y="60902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a:extLst>
            <a:ext uri="{FF2B5EF4-FFF2-40B4-BE49-F238E27FC236}">
              <a16:creationId xmlns:a16="http://schemas.microsoft.com/office/drawing/2014/main" id="{AED650E4-3BFF-4773-B041-67A4F957978D}"/>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156227</xdr:rowOff>
    </xdr:from>
    <xdr:ext cx="405111" cy="259045"/>
    <xdr:sp macro="" textlink="">
      <xdr:nvSpPr>
        <xdr:cNvPr id="84" name="n_2aveValue【道路】&#10;有形固定資産減価償却率">
          <a:extLst>
            <a:ext uri="{FF2B5EF4-FFF2-40B4-BE49-F238E27FC236}">
              <a16:creationId xmlns:a16="http://schemas.microsoft.com/office/drawing/2014/main" id="{B1B5A9A3-9525-4500-B1B4-E996B962DB44}"/>
            </a:ext>
          </a:extLst>
        </xdr:cNvPr>
        <xdr:cNvSpPr txBox="1"/>
      </xdr:nvSpPr>
      <xdr:spPr>
        <a:xfrm>
          <a:off x="2705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125747</xdr:rowOff>
    </xdr:from>
    <xdr:ext cx="405111" cy="259045"/>
    <xdr:sp macro="" textlink="">
      <xdr:nvSpPr>
        <xdr:cNvPr id="85" name="n_3aveValue【道路】&#10;有形固定資産減価償却率">
          <a:extLst>
            <a:ext uri="{FF2B5EF4-FFF2-40B4-BE49-F238E27FC236}">
              <a16:creationId xmlns:a16="http://schemas.microsoft.com/office/drawing/2014/main" id="{0BF0168D-C652-446B-B439-AB9094A685E6}"/>
            </a:ext>
          </a:extLst>
        </xdr:cNvPr>
        <xdr:cNvSpPr txBox="1"/>
      </xdr:nvSpPr>
      <xdr:spPr>
        <a:xfrm>
          <a:off x="1816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86" name="n_4aveValue【道路】&#10;有形固定資産減価償却率">
          <a:extLst>
            <a:ext uri="{FF2B5EF4-FFF2-40B4-BE49-F238E27FC236}">
              <a16:creationId xmlns:a16="http://schemas.microsoft.com/office/drawing/2014/main" id="{B1B35380-1F8D-4DC9-BBE9-87A048C5FC44}"/>
            </a:ext>
          </a:extLst>
        </xdr:cNvPr>
        <xdr:cNvSpPr txBox="1"/>
      </xdr:nvSpPr>
      <xdr:spPr>
        <a:xfrm>
          <a:off x="927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31132</xdr:rowOff>
    </xdr:from>
    <xdr:ext cx="405111" cy="259045"/>
    <xdr:sp macro="" textlink="">
      <xdr:nvSpPr>
        <xdr:cNvPr id="87" name="n_1mainValue【道路】&#10;有形固定資産減価償却率">
          <a:extLst>
            <a:ext uri="{FF2B5EF4-FFF2-40B4-BE49-F238E27FC236}">
              <a16:creationId xmlns:a16="http://schemas.microsoft.com/office/drawing/2014/main" id="{16F163D5-2B4A-415C-8734-71C39AF889C9}"/>
            </a:ext>
          </a:extLst>
        </xdr:cNvPr>
        <xdr:cNvSpPr txBox="1"/>
      </xdr:nvSpPr>
      <xdr:spPr>
        <a:xfrm>
          <a:off x="35820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31132</xdr:rowOff>
    </xdr:from>
    <xdr:ext cx="405111" cy="259045"/>
    <xdr:sp macro="" textlink="">
      <xdr:nvSpPr>
        <xdr:cNvPr id="88" name="n_2mainValue【道路】&#10;有形固定資産減価償却率">
          <a:extLst>
            <a:ext uri="{FF2B5EF4-FFF2-40B4-BE49-F238E27FC236}">
              <a16:creationId xmlns:a16="http://schemas.microsoft.com/office/drawing/2014/main" id="{AF2616C0-B47E-4AEE-AA12-2F2ED529C669}"/>
            </a:ext>
          </a:extLst>
        </xdr:cNvPr>
        <xdr:cNvSpPr txBox="1"/>
      </xdr:nvSpPr>
      <xdr:spPr>
        <a:xfrm>
          <a:off x="2705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89" name="n_3mainValue【道路】&#10;有形固定資産減価償却率">
          <a:extLst>
            <a:ext uri="{FF2B5EF4-FFF2-40B4-BE49-F238E27FC236}">
              <a16:creationId xmlns:a16="http://schemas.microsoft.com/office/drawing/2014/main" id="{BE242C70-E1F2-4FDC-A633-D268A4FFF09F}"/>
            </a:ext>
          </a:extLst>
        </xdr:cNvPr>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156862</xdr:rowOff>
    </xdr:from>
    <xdr:ext cx="405111" cy="259045"/>
    <xdr:sp macro="" textlink="">
      <xdr:nvSpPr>
        <xdr:cNvPr id="90" name="n_4mainValue【道路】&#10;有形固定資産減価償却率">
          <a:extLst>
            <a:ext uri="{FF2B5EF4-FFF2-40B4-BE49-F238E27FC236}">
              <a16:creationId xmlns:a16="http://schemas.microsoft.com/office/drawing/2014/main" id="{29F23F9B-4E71-4C00-A0A0-1EB5014BCED9}"/>
            </a:ext>
          </a:extLst>
        </xdr:cNvPr>
        <xdr:cNvSpPr txBox="1"/>
      </xdr:nvSpPr>
      <xdr:spPr>
        <a:xfrm>
          <a:off x="9277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C22C6D6-25DF-4338-80E7-D5CAF5C1B4D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9BE0EBF-CC0F-4CD7-9377-B3D3C612CDA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DF8C618-2ACF-4519-8209-C1E5BC906C3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C9FCDEA-02A1-42DF-B6BB-B8B754478A9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3BCF680-9E29-4EB0-A850-EC7B0E9D378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F8B3180-F30E-44CB-A955-50039667C79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DDF2ADB-9779-49A8-A74D-CAC9CA5BCDA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51CF934-7A92-4851-83A1-8F1CA7922C9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7E86372-B87F-4D6E-8616-528DE70D9B8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513A305-F00B-43BA-A258-2EF46E240D7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C0AB7ED-566B-40AF-9A2A-665AFC53E26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8F31508F-8B75-437F-BB67-8DF4E29CB27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A0DDF80-4DFD-4006-B08D-776FDC5F8D8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6CA2BA6A-EA7F-48D1-9CE4-6FF8B1C001B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503920A6-52F5-47CA-829C-A333A5707F6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95A47140-0D2F-466B-AADF-61DC8C5BC9E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48321D84-13C2-4559-BE4D-9CDD26099F7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197190B0-9DFA-48A0-AD90-45AA7928A43D}"/>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50C74DBB-68E6-4775-ABB3-8FABCC0E75F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AB03828A-E96C-43C5-8681-B376719521F3}"/>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184365C-2C12-4933-98A6-84A8DA31B9A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E6019F34-1D5C-4D3B-AE15-3BE0CB706E6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7804BBF-AAFF-4E48-8405-0B01D582A1D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1940C6B4-98D5-4204-A491-F6ACD4F45D5A}"/>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F0AAD6B2-AA06-43F4-8331-FFB537E74611}"/>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79478FCC-340C-4A5F-BFD1-4202A3461475}"/>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174A6B5C-E726-4588-9688-94BF956E0462}"/>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F1D4FA0F-FC15-4444-9677-A873BF51497C}"/>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a:extLst>
            <a:ext uri="{FF2B5EF4-FFF2-40B4-BE49-F238E27FC236}">
              <a16:creationId xmlns:a16="http://schemas.microsoft.com/office/drawing/2014/main" id="{0EBF07A3-9549-4207-8F31-658C78496804}"/>
            </a:ext>
          </a:extLst>
        </xdr:cNvPr>
        <xdr:cNvSpPr txBox="1"/>
      </xdr:nvSpPr>
      <xdr:spPr>
        <a:xfrm>
          <a:off x="10515600" y="6905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21F8FE56-9B9D-45DC-874D-7AAEEB13A7A4}"/>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69283</xdr:rowOff>
    </xdr:from>
    <xdr:to>
      <xdr:col>50</xdr:col>
      <xdr:colOff>165100</xdr:colOff>
      <xdr:row>40</xdr:row>
      <xdr:rowOff>170883</xdr:rowOff>
    </xdr:to>
    <xdr:sp macro="" textlink="">
      <xdr:nvSpPr>
        <xdr:cNvPr id="121" name="フローチャート: 判断 120">
          <a:extLst>
            <a:ext uri="{FF2B5EF4-FFF2-40B4-BE49-F238E27FC236}">
              <a16:creationId xmlns:a16="http://schemas.microsoft.com/office/drawing/2014/main" id="{A79AD79B-A86B-49E9-91E1-002578410546}"/>
            </a:ext>
          </a:extLst>
        </xdr:cNvPr>
        <xdr:cNvSpPr/>
      </xdr:nvSpPr>
      <xdr:spPr>
        <a:xfrm>
          <a:off x="9588500" y="692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104366</xdr:rowOff>
    </xdr:from>
    <xdr:to>
      <xdr:col>46</xdr:col>
      <xdr:colOff>38100</xdr:colOff>
      <xdr:row>41</xdr:row>
      <xdr:rowOff>34516</xdr:rowOff>
    </xdr:to>
    <xdr:sp macro="" textlink="">
      <xdr:nvSpPr>
        <xdr:cNvPr id="122" name="フローチャート: 判断 121">
          <a:extLst>
            <a:ext uri="{FF2B5EF4-FFF2-40B4-BE49-F238E27FC236}">
              <a16:creationId xmlns:a16="http://schemas.microsoft.com/office/drawing/2014/main" id="{0BCAB78E-6627-4285-9CD1-95E558B61650}"/>
            </a:ext>
          </a:extLst>
        </xdr:cNvPr>
        <xdr:cNvSpPr/>
      </xdr:nvSpPr>
      <xdr:spPr>
        <a:xfrm>
          <a:off x="8699500" y="696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108290</xdr:rowOff>
    </xdr:from>
    <xdr:to>
      <xdr:col>41</xdr:col>
      <xdr:colOff>101600</xdr:colOff>
      <xdr:row>41</xdr:row>
      <xdr:rowOff>38440</xdr:rowOff>
    </xdr:to>
    <xdr:sp macro="" textlink="">
      <xdr:nvSpPr>
        <xdr:cNvPr id="123" name="フローチャート: 判断 122">
          <a:extLst>
            <a:ext uri="{FF2B5EF4-FFF2-40B4-BE49-F238E27FC236}">
              <a16:creationId xmlns:a16="http://schemas.microsoft.com/office/drawing/2014/main" id="{58C36C0C-C7BD-47B1-A74F-8C0D18358D95}"/>
            </a:ext>
          </a:extLst>
        </xdr:cNvPr>
        <xdr:cNvSpPr/>
      </xdr:nvSpPr>
      <xdr:spPr>
        <a:xfrm>
          <a:off x="7810500" y="696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111712</xdr:rowOff>
    </xdr:from>
    <xdr:to>
      <xdr:col>36</xdr:col>
      <xdr:colOff>165100</xdr:colOff>
      <xdr:row>41</xdr:row>
      <xdr:rowOff>41862</xdr:rowOff>
    </xdr:to>
    <xdr:sp macro="" textlink="">
      <xdr:nvSpPr>
        <xdr:cNvPr id="124" name="フローチャート: 判断 123">
          <a:extLst>
            <a:ext uri="{FF2B5EF4-FFF2-40B4-BE49-F238E27FC236}">
              <a16:creationId xmlns:a16="http://schemas.microsoft.com/office/drawing/2014/main" id="{4D3BACD3-BAAB-4EB7-8B7C-EE753C2B8816}"/>
            </a:ext>
          </a:extLst>
        </xdr:cNvPr>
        <xdr:cNvSpPr/>
      </xdr:nvSpPr>
      <xdr:spPr>
        <a:xfrm>
          <a:off x="6921500" y="696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7568AB5-AAAA-483A-842F-C6D9D71DFB7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4E246F7-AE5B-4C98-8DF1-A607F8FC428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5DDCF7F-AC76-4394-A773-38BB9F50B81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CE2EDEE-264E-4EC5-BEB8-FFED2454DA0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EA831F1-A4B9-49B8-AFE4-C7564D209BF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147244</xdr:rowOff>
    </xdr:from>
    <xdr:to>
      <xdr:col>55</xdr:col>
      <xdr:colOff>50800</xdr:colOff>
      <xdr:row>40</xdr:row>
      <xdr:rowOff>77394</xdr:rowOff>
    </xdr:to>
    <xdr:sp macro="" textlink="">
      <xdr:nvSpPr>
        <xdr:cNvPr id="130" name="楕円 129">
          <a:extLst>
            <a:ext uri="{FF2B5EF4-FFF2-40B4-BE49-F238E27FC236}">
              <a16:creationId xmlns:a16="http://schemas.microsoft.com/office/drawing/2014/main" id="{B6D9C1A1-B90E-40BE-B361-CDBEBBD7A440}"/>
            </a:ext>
          </a:extLst>
        </xdr:cNvPr>
        <xdr:cNvSpPr/>
      </xdr:nvSpPr>
      <xdr:spPr>
        <a:xfrm>
          <a:off x="10426700" y="68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170121</xdr:rowOff>
    </xdr:from>
    <xdr:ext cx="534377" cy="259045"/>
    <xdr:sp macro="" textlink="">
      <xdr:nvSpPr>
        <xdr:cNvPr id="131" name="【道路】&#10;一人当たり延長該当値テキスト">
          <a:extLst>
            <a:ext uri="{FF2B5EF4-FFF2-40B4-BE49-F238E27FC236}">
              <a16:creationId xmlns:a16="http://schemas.microsoft.com/office/drawing/2014/main" id="{AD243F9A-C536-47F8-A313-6A4B3D6A628A}"/>
            </a:ext>
          </a:extLst>
        </xdr:cNvPr>
        <xdr:cNvSpPr txBox="1"/>
      </xdr:nvSpPr>
      <xdr:spPr>
        <a:xfrm>
          <a:off x="10515600" y="668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153820</xdr:rowOff>
    </xdr:from>
    <xdr:to>
      <xdr:col>50</xdr:col>
      <xdr:colOff>165100</xdr:colOff>
      <xdr:row>40</xdr:row>
      <xdr:rowOff>83970</xdr:rowOff>
    </xdr:to>
    <xdr:sp macro="" textlink="">
      <xdr:nvSpPr>
        <xdr:cNvPr id="132" name="楕円 131">
          <a:extLst>
            <a:ext uri="{FF2B5EF4-FFF2-40B4-BE49-F238E27FC236}">
              <a16:creationId xmlns:a16="http://schemas.microsoft.com/office/drawing/2014/main" id="{7FCEFB7E-5010-4F41-A9E5-C26BDF2C6900}"/>
            </a:ext>
          </a:extLst>
        </xdr:cNvPr>
        <xdr:cNvSpPr/>
      </xdr:nvSpPr>
      <xdr:spPr>
        <a:xfrm>
          <a:off x="9588500" y="684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26594</xdr:rowOff>
    </xdr:from>
    <xdr:to>
      <xdr:col>55</xdr:col>
      <xdr:colOff>0</xdr:colOff>
      <xdr:row>40</xdr:row>
      <xdr:rowOff>33170</xdr:rowOff>
    </xdr:to>
    <xdr:cxnSp macro="">
      <xdr:nvCxnSpPr>
        <xdr:cNvPr id="133" name="直線コネクタ 132">
          <a:extLst>
            <a:ext uri="{FF2B5EF4-FFF2-40B4-BE49-F238E27FC236}">
              <a16:creationId xmlns:a16="http://schemas.microsoft.com/office/drawing/2014/main" id="{CFF4AC8D-2F28-40FB-80DA-933D07D9D118}"/>
            </a:ext>
          </a:extLst>
        </xdr:cNvPr>
        <xdr:cNvCxnSpPr/>
      </xdr:nvCxnSpPr>
      <xdr:spPr>
        <a:xfrm flipV="1">
          <a:off x="9639300" y="6884594"/>
          <a:ext cx="8382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161410</xdr:rowOff>
    </xdr:from>
    <xdr:to>
      <xdr:col>46</xdr:col>
      <xdr:colOff>38100</xdr:colOff>
      <xdr:row>40</xdr:row>
      <xdr:rowOff>91560</xdr:rowOff>
    </xdr:to>
    <xdr:sp macro="" textlink="">
      <xdr:nvSpPr>
        <xdr:cNvPr id="134" name="楕円 133">
          <a:extLst>
            <a:ext uri="{FF2B5EF4-FFF2-40B4-BE49-F238E27FC236}">
              <a16:creationId xmlns:a16="http://schemas.microsoft.com/office/drawing/2014/main" id="{E9E80D84-3F57-4177-AC5A-99FDBE350CF8}"/>
            </a:ext>
          </a:extLst>
        </xdr:cNvPr>
        <xdr:cNvSpPr/>
      </xdr:nvSpPr>
      <xdr:spPr>
        <a:xfrm>
          <a:off x="8699500" y="68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33170</xdr:rowOff>
    </xdr:from>
    <xdr:to>
      <xdr:col>50</xdr:col>
      <xdr:colOff>114300</xdr:colOff>
      <xdr:row>40</xdr:row>
      <xdr:rowOff>40760</xdr:rowOff>
    </xdr:to>
    <xdr:cxnSp macro="">
      <xdr:nvCxnSpPr>
        <xdr:cNvPr id="135" name="直線コネクタ 134">
          <a:extLst>
            <a:ext uri="{FF2B5EF4-FFF2-40B4-BE49-F238E27FC236}">
              <a16:creationId xmlns:a16="http://schemas.microsoft.com/office/drawing/2014/main" id="{452E4C8E-A775-4BC7-8F24-71005A33CE07}"/>
            </a:ext>
          </a:extLst>
        </xdr:cNvPr>
        <xdr:cNvCxnSpPr/>
      </xdr:nvCxnSpPr>
      <xdr:spPr>
        <a:xfrm flipV="1">
          <a:off x="8750300" y="6891170"/>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6183</xdr:rowOff>
    </xdr:from>
    <xdr:to>
      <xdr:col>41</xdr:col>
      <xdr:colOff>101600</xdr:colOff>
      <xdr:row>40</xdr:row>
      <xdr:rowOff>107783</xdr:rowOff>
    </xdr:to>
    <xdr:sp macro="" textlink="">
      <xdr:nvSpPr>
        <xdr:cNvPr id="136" name="楕円 135">
          <a:extLst>
            <a:ext uri="{FF2B5EF4-FFF2-40B4-BE49-F238E27FC236}">
              <a16:creationId xmlns:a16="http://schemas.microsoft.com/office/drawing/2014/main" id="{ECCC343F-A8D7-4A63-A7B9-AC5BCF4B28E2}"/>
            </a:ext>
          </a:extLst>
        </xdr:cNvPr>
        <xdr:cNvSpPr/>
      </xdr:nvSpPr>
      <xdr:spPr>
        <a:xfrm>
          <a:off x="7810500" y="686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40760</xdr:rowOff>
    </xdr:from>
    <xdr:to>
      <xdr:col>45</xdr:col>
      <xdr:colOff>177800</xdr:colOff>
      <xdr:row>40</xdr:row>
      <xdr:rowOff>56983</xdr:rowOff>
    </xdr:to>
    <xdr:cxnSp macro="">
      <xdr:nvCxnSpPr>
        <xdr:cNvPr id="137" name="直線コネクタ 136">
          <a:extLst>
            <a:ext uri="{FF2B5EF4-FFF2-40B4-BE49-F238E27FC236}">
              <a16:creationId xmlns:a16="http://schemas.microsoft.com/office/drawing/2014/main" id="{7D33B2A2-4860-4B9B-9F9F-4666B74EEEA5}"/>
            </a:ext>
          </a:extLst>
        </xdr:cNvPr>
        <xdr:cNvCxnSpPr/>
      </xdr:nvCxnSpPr>
      <xdr:spPr>
        <a:xfrm flipV="1">
          <a:off x="7861300" y="6898760"/>
          <a:ext cx="889000" cy="1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14511</xdr:rowOff>
    </xdr:from>
    <xdr:to>
      <xdr:col>36</xdr:col>
      <xdr:colOff>165100</xdr:colOff>
      <xdr:row>40</xdr:row>
      <xdr:rowOff>116111</xdr:rowOff>
    </xdr:to>
    <xdr:sp macro="" textlink="">
      <xdr:nvSpPr>
        <xdr:cNvPr id="138" name="楕円 137">
          <a:extLst>
            <a:ext uri="{FF2B5EF4-FFF2-40B4-BE49-F238E27FC236}">
              <a16:creationId xmlns:a16="http://schemas.microsoft.com/office/drawing/2014/main" id="{9D32A614-3C3A-40C8-99A2-5AA50B961874}"/>
            </a:ext>
          </a:extLst>
        </xdr:cNvPr>
        <xdr:cNvSpPr/>
      </xdr:nvSpPr>
      <xdr:spPr>
        <a:xfrm>
          <a:off x="6921500" y="687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56983</xdr:rowOff>
    </xdr:from>
    <xdr:to>
      <xdr:col>41</xdr:col>
      <xdr:colOff>50800</xdr:colOff>
      <xdr:row>40</xdr:row>
      <xdr:rowOff>65311</xdr:rowOff>
    </xdr:to>
    <xdr:cxnSp macro="">
      <xdr:nvCxnSpPr>
        <xdr:cNvPr id="139" name="直線コネクタ 138">
          <a:extLst>
            <a:ext uri="{FF2B5EF4-FFF2-40B4-BE49-F238E27FC236}">
              <a16:creationId xmlns:a16="http://schemas.microsoft.com/office/drawing/2014/main" id="{914130C9-B7EE-4808-94FB-B04A8063E7E5}"/>
            </a:ext>
          </a:extLst>
        </xdr:cNvPr>
        <xdr:cNvCxnSpPr/>
      </xdr:nvCxnSpPr>
      <xdr:spPr>
        <a:xfrm flipV="1">
          <a:off x="6972300" y="6914983"/>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162010</xdr:rowOff>
    </xdr:from>
    <xdr:ext cx="534377" cy="259045"/>
    <xdr:sp macro="" textlink="">
      <xdr:nvSpPr>
        <xdr:cNvPr id="140" name="n_1aveValue【道路】&#10;一人当たり延長">
          <a:extLst>
            <a:ext uri="{FF2B5EF4-FFF2-40B4-BE49-F238E27FC236}">
              <a16:creationId xmlns:a16="http://schemas.microsoft.com/office/drawing/2014/main" id="{497A8536-09A3-475F-A7E6-A309F06D3576}"/>
            </a:ext>
          </a:extLst>
        </xdr:cNvPr>
        <xdr:cNvSpPr txBox="1"/>
      </xdr:nvSpPr>
      <xdr:spPr>
        <a:xfrm>
          <a:off x="9359411" y="702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25643</xdr:rowOff>
    </xdr:from>
    <xdr:ext cx="534377" cy="259045"/>
    <xdr:sp macro="" textlink="">
      <xdr:nvSpPr>
        <xdr:cNvPr id="141" name="n_2aveValue【道路】&#10;一人当たり延長">
          <a:extLst>
            <a:ext uri="{FF2B5EF4-FFF2-40B4-BE49-F238E27FC236}">
              <a16:creationId xmlns:a16="http://schemas.microsoft.com/office/drawing/2014/main" id="{0645F43B-2CFE-42E8-AB76-EC06304B432D}"/>
            </a:ext>
          </a:extLst>
        </xdr:cNvPr>
        <xdr:cNvSpPr txBox="1"/>
      </xdr:nvSpPr>
      <xdr:spPr>
        <a:xfrm>
          <a:off x="8483111" y="705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29567</xdr:rowOff>
    </xdr:from>
    <xdr:ext cx="534377" cy="259045"/>
    <xdr:sp macro="" textlink="">
      <xdr:nvSpPr>
        <xdr:cNvPr id="142" name="n_3aveValue【道路】&#10;一人当たり延長">
          <a:extLst>
            <a:ext uri="{FF2B5EF4-FFF2-40B4-BE49-F238E27FC236}">
              <a16:creationId xmlns:a16="http://schemas.microsoft.com/office/drawing/2014/main" id="{21530268-BF78-4DFD-A2D2-695D7AED9064}"/>
            </a:ext>
          </a:extLst>
        </xdr:cNvPr>
        <xdr:cNvSpPr txBox="1"/>
      </xdr:nvSpPr>
      <xdr:spPr>
        <a:xfrm>
          <a:off x="7594111" y="705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32989</xdr:rowOff>
    </xdr:from>
    <xdr:ext cx="534377" cy="259045"/>
    <xdr:sp macro="" textlink="">
      <xdr:nvSpPr>
        <xdr:cNvPr id="143" name="n_4aveValue【道路】&#10;一人当たり延長">
          <a:extLst>
            <a:ext uri="{FF2B5EF4-FFF2-40B4-BE49-F238E27FC236}">
              <a16:creationId xmlns:a16="http://schemas.microsoft.com/office/drawing/2014/main" id="{F20091D9-31E1-454F-81D1-5740A7528754}"/>
            </a:ext>
          </a:extLst>
        </xdr:cNvPr>
        <xdr:cNvSpPr txBox="1"/>
      </xdr:nvSpPr>
      <xdr:spPr>
        <a:xfrm>
          <a:off x="6705111" y="706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100497</xdr:rowOff>
    </xdr:from>
    <xdr:ext cx="534377" cy="259045"/>
    <xdr:sp macro="" textlink="">
      <xdr:nvSpPr>
        <xdr:cNvPr id="144" name="n_1mainValue【道路】&#10;一人当たり延長">
          <a:extLst>
            <a:ext uri="{FF2B5EF4-FFF2-40B4-BE49-F238E27FC236}">
              <a16:creationId xmlns:a16="http://schemas.microsoft.com/office/drawing/2014/main" id="{33E37176-2E43-488E-A1AD-878CC4C09F78}"/>
            </a:ext>
          </a:extLst>
        </xdr:cNvPr>
        <xdr:cNvSpPr txBox="1"/>
      </xdr:nvSpPr>
      <xdr:spPr>
        <a:xfrm>
          <a:off x="9359411" y="661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108087</xdr:rowOff>
    </xdr:from>
    <xdr:ext cx="534377" cy="259045"/>
    <xdr:sp macro="" textlink="">
      <xdr:nvSpPr>
        <xdr:cNvPr id="145" name="n_2mainValue【道路】&#10;一人当たり延長">
          <a:extLst>
            <a:ext uri="{FF2B5EF4-FFF2-40B4-BE49-F238E27FC236}">
              <a16:creationId xmlns:a16="http://schemas.microsoft.com/office/drawing/2014/main" id="{0B815249-E506-478A-877E-1983A0EEA93C}"/>
            </a:ext>
          </a:extLst>
        </xdr:cNvPr>
        <xdr:cNvSpPr txBox="1"/>
      </xdr:nvSpPr>
      <xdr:spPr>
        <a:xfrm>
          <a:off x="8483111" y="66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124310</xdr:rowOff>
    </xdr:from>
    <xdr:ext cx="534377" cy="259045"/>
    <xdr:sp macro="" textlink="">
      <xdr:nvSpPr>
        <xdr:cNvPr id="146" name="n_3mainValue【道路】&#10;一人当たり延長">
          <a:extLst>
            <a:ext uri="{FF2B5EF4-FFF2-40B4-BE49-F238E27FC236}">
              <a16:creationId xmlns:a16="http://schemas.microsoft.com/office/drawing/2014/main" id="{714B401F-7153-4E66-8F6D-C7EEE084B384}"/>
            </a:ext>
          </a:extLst>
        </xdr:cNvPr>
        <xdr:cNvSpPr txBox="1"/>
      </xdr:nvSpPr>
      <xdr:spPr>
        <a:xfrm>
          <a:off x="7594111" y="663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132638</xdr:rowOff>
    </xdr:from>
    <xdr:ext cx="534377" cy="259045"/>
    <xdr:sp macro="" textlink="">
      <xdr:nvSpPr>
        <xdr:cNvPr id="147" name="n_4mainValue【道路】&#10;一人当たり延長">
          <a:extLst>
            <a:ext uri="{FF2B5EF4-FFF2-40B4-BE49-F238E27FC236}">
              <a16:creationId xmlns:a16="http://schemas.microsoft.com/office/drawing/2014/main" id="{8EA356BC-97AF-441A-9C7A-0736D18265B7}"/>
            </a:ext>
          </a:extLst>
        </xdr:cNvPr>
        <xdr:cNvSpPr txBox="1"/>
      </xdr:nvSpPr>
      <xdr:spPr>
        <a:xfrm>
          <a:off x="6705111" y="664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76F7B51-4D84-4590-9059-75FB5D72C9D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5A76681-B68E-492F-9489-79AAA542594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BF833F3F-7668-48B6-A71D-B088F90941D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0432A59-6719-408C-AEA0-412AE607CC2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4E919928-4C1F-4798-96B8-1589EE9BAFE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B45B10AF-D2A3-4BF6-A33B-0D37343A37B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1A19B93B-2A42-4C0F-9C67-BBB8ABF44B2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C9D11AC-37D4-4F18-92A3-B2C5600AE97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3F758F92-202F-4012-8EC5-9E7882C10B4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AD61900C-B026-468A-9910-44B22F4663B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D74A3FF-E2A0-422C-8D79-F921A2E5216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E7BDD383-2D91-494E-ADC0-31CA94CCA41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E48208B0-43FB-41BD-A871-085B75B985D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279BECB0-7F32-4D36-A32B-BC9A3E5481C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315C8511-E48A-4007-9F24-5F9BAA04DD3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8F866921-BDC8-49D5-BADB-77775937708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84529EFD-D1B9-4B8F-AD9F-E5E79AA997E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5E91ED0D-8EA4-4D40-8B92-B44FDBCE1DB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7A09CF15-B8B5-4175-AC14-E8891135157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B18FBDCD-4ECA-4E0B-9B78-0AE89E5340D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1DA5608D-85F2-4044-9D72-2EB997DB53D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63968463-BCFD-4E38-AC59-28233DF30DF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E3A3D5AA-C5AF-4C87-A25C-3F09DCB7177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6A1C6A31-4FEB-472B-A963-6B1632502F1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1C8B5799-5820-4816-8E69-7C66DB6BE28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B4AD6FCA-E337-479C-BD44-6B20FC3A9429}"/>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ECF32CAF-CC86-4ABD-948F-D40E4A5AAA82}"/>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79FA2B38-8FD6-423C-B2D8-C7D570DC95B3}"/>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77EEF509-1FD6-4D4E-8C86-A9AC6F4DCE07}"/>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F88CFDEE-1A3C-4FAD-94B3-B55700B2B078}"/>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EB976CD-803A-4AA7-9159-11DA113B817D}"/>
            </a:ext>
          </a:extLst>
        </xdr:cNvPr>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AFB1F102-782B-4FFD-A4C8-737BCBDB62FF}"/>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0" name="フローチャート: 判断 179">
          <a:extLst>
            <a:ext uri="{FF2B5EF4-FFF2-40B4-BE49-F238E27FC236}">
              <a16:creationId xmlns:a16="http://schemas.microsoft.com/office/drawing/2014/main" id="{F86EC9CB-4196-40A0-AF56-E9D296DFA374}"/>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a:extLst>
            <a:ext uri="{FF2B5EF4-FFF2-40B4-BE49-F238E27FC236}">
              <a16:creationId xmlns:a16="http://schemas.microsoft.com/office/drawing/2014/main" id="{72BB96C0-24B7-4DEB-B59F-27399C05BC58}"/>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a:extLst>
            <a:ext uri="{FF2B5EF4-FFF2-40B4-BE49-F238E27FC236}">
              <a16:creationId xmlns:a16="http://schemas.microsoft.com/office/drawing/2014/main" id="{A950F186-B0F2-4F38-8469-30198F63441D}"/>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BCC2B5A0-31AF-43EE-A2F8-1D8195E773EF}"/>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3A96F59-2C3D-466A-840D-D7CBA94C76D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6B020A6-2078-4231-9A18-7C8145E2518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E412555-1976-4228-A839-0036B213BBA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1AAFE53-D6A3-4059-B777-9E1E1F97D46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035FCF0-AACD-45EB-B516-283AB937879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37374</xdr:rowOff>
    </xdr:from>
    <xdr:to>
      <xdr:col>24</xdr:col>
      <xdr:colOff>114300</xdr:colOff>
      <xdr:row>61</xdr:row>
      <xdr:rowOff>138974</xdr:rowOff>
    </xdr:to>
    <xdr:sp macro="" textlink="">
      <xdr:nvSpPr>
        <xdr:cNvPr id="189" name="楕円 188">
          <a:extLst>
            <a:ext uri="{FF2B5EF4-FFF2-40B4-BE49-F238E27FC236}">
              <a16:creationId xmlns:a16="http://schemas.microsoft.com/office/drawing/2014/main" id="{821B0982-8FC3-4845-B1B1-0A5F33F3B245}"/>
            </a:ext>
          </a:extLst>
        </xdr:cNvPr>
        <xdr:cNvSpPr/>
      </xdr:nvSpPr>
      <xdr:spPr>
        <a:xfrm>
          <a:off x="45847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60251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F0B5417E-A4D9-40B8-871F-B1711DBFD463}"/>
            </a:ext>
          </a:extLst>
        </xdr:cNvPr>
        <xdr:cNvSpPr txBox="1"/>
      </xdr:nvSpPr>
      <xdr:spPr>
        <a:xfrm>
          <a:off x="4673600" y="10347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22678</xdr:rowOff>
    </xdr:from>
    <xdr:to>
      <xdr:col>20</xdr:col>
      <xdr:colOff>38100</xdr:colOff>
      <xdr:row>61</xdr:row>
      <xdr:rowOff>124278</xdr:rowOff>
    </xdr:to>
    <xdr:sp macro="" textlink="">
      <xdr:nvSpPr>
        <xdr:cNvPr id="191" name="楕円 190">
          <a:extLst>
            <a:ext uri="{FF2B5EF4-FFF2-40B4-BE49-F238E27FC236}">
              <a16:creationId xmlns:a16="http://schemas.microsoft.com/office/drawing/2014/main" id="{74968B70-4A57-4AA3-ACF5-9C8E7ED98500}"/>
            </a:ext>
          </a:extLst>
        </xdr:cNvPr>
        <xdr:cNvSpPr/>
      </xdr:nvSpPr>
      <xdr:spPr>
        <a:xfrm>
          <a:off x="3746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73478</xdr:rowOff>
    </xdr:from>
    <xdr:to>
      <xdr:col>24</xdr:col>
      <xdr:colOff>63500</xdr:colOff>
      <xdr:row>61</xdr:row>
      <xdr:rowOff>88174</xdr:rowOff>
    </xdr:to>
    <xdr:cxnSp macro="">
      <xdr:nvCxnSpPr>
        <xdr:cNvPr id="192" name="直線コネクタ 191">
          <a:extLst>
            <a:ext uri="{FF2B5EF4-FFF2-40B4-BE49-F238E27FC236}">
              <a16:creationId xmlns:a16="http://schemas.microsoft.com/office/drawing/2014/main" id="{4C364B9F-97B5-48BC-BC7A-28304C014524}"/>
            </a:ext>
          </a:extLst>
        </xdr:cNvPr>
        <xdr:cNvCxnSpPr/>
      </xdr:nvCxnSpPr>
      <xdr:spPr>
        <a:xfrm>
          <a:off x="3797300" y="1053192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19413</xdr:rowOff>
    </xdr:from>
    <xdr:to>
      <xdr:col>15</xdr:col>
      <xdr:colOff>101600</xdr:colOff>
      <xdr:row>61</xdr:row>
      <xdr:rowOff>121013</xdr:rowOff>
    </xdr:to>
    <xdr:sp macro="" textlink="">
      <xdr:nvSpPr>
        <xdr:cNvPr id="193" name="楕円 192">
          <a:extLst>
            <a:ext uri="{FF2B5EF4-FFF2-40B4-BE49-F238E27FC236}">
              <a16:creationId xmlns:a16="http://schemas.microsoft.com/office/drawing/2014/main" id="{0A136DCB-B777-4DD5-A50C-D4F985BFC9A0}"/>
            </a:ext>
          </a:extLst>
        </xdr:cNvPr>
        <xdr:cNvSpPr/>
      </xdr:nvSpPr>
      <xdr:spPr>
        <a:xfrm>
          <a:off x="2857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70213</xdr:rowOff>
    </xdr:from>
    <xdr:to>
      <xdr:col>19</xdr:col>
      <xdr:colOff>177800</xdr:colOff>
      <xdr:row>61</xdr:row>
      <xdr:rowOff>73478</xdr:rowOff>
    </xdr:to>
    <xdr:cxnSp macro="">
      <xdr:nvCxnSpPr>
        <xdr:cNvPr id="194" name="直線コネクタ 193">
          <a:extLst>
            <a:ext uri="{FF2B5EF4-FFF2-40B4-BE49-F238E27FC236}">
              <a16:creationId xmlns:a16="http://schemas.microsoft.com/office/drawing/2014/main" id="{8EEC4B8A-99A9-441C-AEEA-21D6F45ECE83}"/>
            </a:ext>
          </a:extLst>
        </xdr:cNvPr>
        <xdr:cNvCxnSpPr/>
      </xdr:nvCxnSpPr>
      <xdr:spPr>
        <a:xfrm>
          <a:off x="2908300" y="105286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7983</xdr:rowOff>
    </xdr:from>
    <xdr:to>
      <xdr:col>10</xdr:col>
      <xdr:colOff>165100</xdr:colOff>
      <xdr:row>61</xdr:row>
      <xdr:rowOff>109583</xdr:rowOff>
    </xdr:to>
    <xdr:sp macro="" textlink="">
      <xdr:nvSpPr>
        <xdr:cNvPr id="195" name="楕円 194">
          <a:extLst>
            <a:ext uri="{FF2B5EF4-FFF2-40B4-BE49-F238E27FC236}">
              <a16:creationId xmlns:a16="http://schemas.microsoft.com/office/drawing/2014/main" id="{563CAF79-C634-4E7A-919A-D77E5E1C5DBE}"/>
            </a:ext>
          </a:extLst>
        </xdr:cNvPr>
        <xdr:cNvSpPr/>
      </xdr:nvSpPr>
      <xdr:spPr>
        <a:xfrm>
          <a:off x="1968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58783</xdr:rowOff>
    </xdr:from>
    <xdr:to>
      <xdr:col>15</xdr:col>
      <xdr:colOff>50800</xdr:colOff>
      <xdr:row>61</xdr:row>
      <xdr:rowOff>70213</xdr:rowOff>
    </xdr:to>
    <xdr:cxnSp macro="">
      <xdr:nvCxnSpPr>
        <xdr:cNvPr id="196" name="直線コネクタ 195">
          <a:extLst>
            <a:ext uri="{FF2B5EF4-FFF2-40B4-BE49-F238E27FC236}">
              <a16:creationId xmlns:a16="http://schemas.microsoft.com/office/drawing/2014/main" id="{7200D42B-0A38-4CB7-951B-448A069270E5}"/>
            </a:ext>
          </a:extLst>
        </xdr:cNvPr>
        <xdr:cNvCxnSpPr/>
      </xdr:nvCxnSpPr>
      <xdr:spPr>
        <a:xfrm>
          <a:off x="2019300" y="1051723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163104</xdr:rowOff>
    </xdr:from>
    <xdr:to>
      <xdr:col>6</xdr:col>
      <xdr:colOff>38100</xdr:colOff>
      <xdr:row>61</xdr:row>
      <xdr:rowOff>93254</xdr:rowOff>
    </xdr:to>
    <xdr:sp macro="" textlink="">
      <xdr:nvSpPr>
        <xdr:cNvPr id="197" name="楕円 196">
          <a:extLst>
            <a:ext uri="{FF2B5EF4-FFF2-40B4-BE49-F238E27FC236}">
              <a16:creationId xmlns:a16="http://schemas.microsoft.com/office/drawing/2014/main" id="{3C27BCE6-F023-4932-8C68-F31CF5154E31}"/>
            </a:ext>
          </a:extLst>
        </xdr:cNvPr>
        <xdr:cNvSpPr/>
      </xdr:nvSpPr>
      <xdr:spPr>
        <a:xfrm>
          <a:off x="1079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42454</xdr:rowOff>
    </xdr:from>
    <xdr:to>
      <xdr:col>10</xdr:col>
      <xdr:colOff>114300</xdr:colOff>
      <xdr:row>61</xdr:row>
      <xdr:rowOff>58783</xdr:rowOff>
    </xdr:to>
    <xdr:cxnSp macro="">
      <xdr:nvCxnSpPr>
        <xdr:cNvPr id="198" name="直線コネクタ 197">
          <a:extLst>
            <a:ext uri="{FF2B5EF4-FFF2-40B4-BE49-F238E27FC236}">
              <a16:creationId xmlns:a16="http://schemas.microsoft.com/office/drawing/2014/main" id="{EA68C0CF-46A4-4261-A36D-C9024C09A99E}"/>
            </a:ext>
          </a:extLst>
        </xdr:cNvPr>
        <xdr:cNvCxnSpPr/>
      </xdr:nvCxnSpPr>
      <xdr:spPr>
        <a:xfrm>
          <a:off x="1130300" y="1050090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5B5472C1-C270-4B25-BA30-467830A7401B}"/>
            </a:ext>
          </a:extLst>
        </xdr:cNvPr>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CEBAAAEE-68B5-4632-9D01-06825F3B2C79}"/>
            </a:ext>
          </a:extLst>
        </xdr:cNvPr>
        <xdr:cNvSpPr txBox="1"/>
      </xdr:nvSpPr>
      <xdr:spPr>
        <a:xfrm>
          <a:off x="27057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FFDDA7AB-904C-4142-A9AF-509439BD434A}"/>
            </a:ext>
          </a:extLst>
        </xdr:cNvPr>
        <xdr:cNvSpPr txBox="1"/>
      </xdr:nvSpPr>
      <xdr:spPr>
        <a:xfrm>
          <a:off x="1816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FC65B991-4998-4D20-8EB3-30C57F041CDA}"/>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115405</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BF82F2DC-2F27-4825-8E05-13FE97783B19}"/>
            </a:ext>
          </a:extLst>
        </xdr:cNvPr>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112140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D5F67D4-7BB7-41B3-9EFC-9E68BCA79501}"/>
            </a:ext>
          </a:extLst>
        </xdr:cNvPr>
        <xdr:cNvSpPr txBox="1"/>
      </xdr:nvSpPr>
      <xdr:spPr>
        <a:xfrm>
          <a:off x="2705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100710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70EF16A-67B6-44EE-94C8-0B972977C543}"/>
            </a:ext>
          </a:extLst>
        </xdr:cNvPr>
        <xdr:cNvSpPr txBox="1"/>
      </xdr:nvSpPr>
      <xdr:spPr>
        <a:xfrm>
          <a:off x="1816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84381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BCF2171E-F7F9-4962-8434-7A05F9C7CEDE}"/>
            </a:ext>
          </a:extLst>
        </xdr:cNvPr>
        <xdr:cNvSpPr txBox="1"/>
      </xdr:nvSpPr>
      <xdr:spPr>
        <a:xfrm>
          <a:off x="927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91BB591E-7CE8-4C5A-97B7-AE0DBB912B0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92B385B-C7EE-4AB3-A2B4-C23BF0A7E8B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C06B5100-15D0-40F1-831D-7A4FDCD1183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A223DBD-D5D9-451F-96BF-4345210ABBD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F611309-1B03-45F4-ACD7-73169F95A4B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DC5917F0-1CF6-434E-B526-9F6C8FEE121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A74D1B5C-3FE1-4C0E-A562-4AD1D25C3AA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5AAC2326-BDBF-401E-AAD4-7C37B89C31B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D74316F-EBA9-4EB4-A8AC-9B0D24F65AE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747C63C-F06A-45EA-B28A-B20390A539E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EDD86807-DB19-457C-A148-EA6383BC992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A52B1B49-91D1-4B67-8580-7DAA9A63397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A218F122-9EAA-4463-9ECD-C6544AC5951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C52CFA21-5468-4338-8D70-57755B248B1E}"/>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98F520AC-FF7E-428C-B43B-75DE2CA1EF6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80B689F8-1CE0-4325-8834-FDFA2C7873F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5C2AB0A5-9D97-4245-B1B5-8BA5B1352E8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7A61B1EA-6317-4694-B4D2-692E4AB1E94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DF944524-6EC3-4DEF-8EEA-EA8B32B3BCC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1B1D26B6-6D94-493C-8E58-FB00FEEBA0E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87F62479-CE28-44AF-B763-57472A8D6C0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61AF3CD-8012-408C-8088-C2E1A9ED4A4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4DE48FC3-AE66-46EB-8C63-B01794FD922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97225D38-3A46-4E2A-B904-0E63D8DD1DB6}"/>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FE2446D3-238C-4CA0-8E50-7B07D41241AE}"/>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550E2494-5305-4342-988E-395FE24C65DA}"/>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C2AFA1B5-C7EA-4B91-8C73-7AE9A32AB315}"/>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E879E278-41B3-4EEB-B6FB-F81A35EBC0D7}"/>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DCED6204-0D74-444A-9A49-45AE7B41BC31}"/>
            </a:ext>
          </a:extLst>
        </xdr:cNvPr>
        <xdr:cNvSpPr txBox="1"/>
      </xdr:nvSpPr>
      <xdr:spPr>
        <a:xfrm>
          <a:off x="10515600" y="10782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121ABF78-29E3-489F-8EA8-F5BC464FFEFF}"/>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145066</xdr:rowOff>
    </xdr:from>
    <xdr:to>
      <xdr:col>50</xdr:col>
      <xdr:colOff>165100</xdr:colOff>
      <xdr:row>63</xdr:row>
      <xdr:rowOff>75216</xdr:rowOff>
    </xdr:to>
    <xdr:sp macro="" textlink="">
      <xdr:nvSpPr>
        <xdr:cNvPr id="237" name="フローチャート: 判断 236">
          <a:extLst>
            <a:ext uri="{FF2B5EF4-FFF2-40B4-BE49-F238E27FC236}">
              <a16:creationId xmlns:a16="http://schemas.microsoft.com/office/drawing/2014/main" id="{D5766F89-BC88-41AC-B443-241C83AA5023}"/>
            </a:ext>
          </a:extLst>
        </xdr:cNvPr>
        <xdr:cNvSpPr/>
      </xdr:nvSpPr>
      <xdr:spPr>
        <a:xfrm>
          <a:off x="9588500" y="1077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50877</xdr:rowOff>
    </xdr:from>
    <xdr:to>
      <xdr:col>46</xdr:col>
      <xdr:colOff>38100</xdr:colOff>
      <xdr:row>63</xdr:row>
      <xdr:rowOff>152477</xdr:rowOff>
    </xdr:to>
    <xdr:sp macro="" textlink="">
      <xdr:nvSpPr>
        <xdr:cNvPr id="238" name="フローチャート: 判断 237">
          <a:extLst>
            <a:ext uri="{FF2B5EF4-FFF2-40B4-BE49-F238E27FC236}">
              <a16:creationId xmlns:a16="http://schemas.microsoft.com/office/drawing/2014/main" id="{D6ED761B-B7F3-4399-B00F-718D74A3DEC9}"/>
            </a:ext>
          </a:extLst>
        </xdr:cNvPr>
        <xdr:cNvSpPr/>
      </xdr:nvSpPr>
      <xdr:spPr>
        <a:xfrm>
          <a:off x="8699500" y="1085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58175</xdr:rowOff>
    </xdr:from>
    <xdr:to>
      <xdr:col>41</xdr:col>
      <xdr:colOff>101600</xdr:colOff>
      <xdr:row>63</xdr:row>
      <xdr:rowOff>159775</xdr:rowOff>
    </xdr:to>
    <xdr:sp macro="" textlink="">
      <xdr:nvSpPr>
        <xdr:cNvPr id="239" name="フローチャート: 判断 238">
          <a:extLst>
            <a:ext uri="{FF2B5EF4-FFF2-40B4-BE49-F238E27FC236}">
              <a16:creationId xmlns:a16="http://schemas.microsoft.com/office/drawing/2014/main" id="{002A1BA8-2C0B-4C31-9CDD-1ABE6EE521C8}"/>
            </a:ext>
          </a:extLst>
        </xdr:cNvPr>
        <xdr:cNvSpPr/>
      </xdr:nvSpPr>
      <xdr:spPr>
        <a:xfrm>
          <a:off x="7810500" y="108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57937</xdr:rowOff>
    </xdr:from>
    <xdr:to>
      <xdr:col>36</xdr:col>
      <xdr:colOff>165100</xdr:colOff>
      <xdr:row>63</xdr:row>
      <xdr:rowOff>159537</xdr:rowOff>
    </xdr:to>
    <xdr:sp macro="" textlink="">
      <xdr:nvSpPr>
        <xdr:cNvPr id="240" name="フローチャート: 判断 239">
          <a:extLst>
            <a:ext uri="{FF2B5EF4-FFF2-40B4-BE49-F238E27FC236}">
              <a16:creationId xmlns:a16="http://schemas.microsoft.com/office/drawing/2014/main" id="{71687098-CBD5-4DDB-BBCB-523BDA61B14E}"/>
            </a:ext>
          </a:extLst>
        </xdr:cNvPr>
        <xdr:cNvSpPr/>
      </xdr:nvSpPr>
      <xdr:spPr>
        <a:xfrm>
          <a:off x="6921500" y="1085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F6C61D5-A28C-4768-8EA2-C269FCBA488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5BC7ED8-736D-4581-AE77-664320608D0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BC7C913-97D2-47B5-BDD4-ACC3A912E85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44D96F4-97F5-49D7-A8ED-9D3E9F65FF7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B1355E1-0F94-4E62-8FA2-68C217C9891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89770</xdr:rowOff>
    </xdr:from>
    <xdr:to>
      <xdr:col>55</xdr:col>
      <xdr:colOff>50800</xdr:colOff>
      <xdr:row>63</xdr:row>
      <xdr:rowOff>19920</xdr:rowOff>
    </xdr:to>
    <xdr:sp macro="" textlink="">
      <xdr:nvSpPr>
        <xdr:cNvPr id="246" name="楕円 245">
          <a:extLst>
            <a:ext uri="{FF2B5EF4-FFF2-40B4-BE49-F238E27FC236}">
              <a16:creationId xmlns:a16="http://schemas.microsoft.com/office/drawing/2014/main" id="{D4D48BA4-B301-4FDC-A2F0-F0495C6763A7}"/>
            </a:ext>
          </a:extLst>
        </xdr:cNvPr>
        <xdr:cNvSpPr/>
      </xdr:nvSpPr>
      <xdr:spPr>
        <a:xfrm>
          <a:off x="10426700" y="1071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112647</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8FF5C0AF-C69C-4860-B9C0-27A1B996B2A0}"/>
            </a:ext>
          </a:extLst>
        </xdr:cNvPr>
        <xdr:cNvSpPr txBox="1"/>
      </xdr:nvSpPr>
      <xdr:spPr>
        <a:xfrm>
          <a:off x="10515600" y="1057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96379</xdr:rowOff>
    </xdr:from>
    <xdr:to>
      <xdr:col>50</xdr:col>
      <xdr:colOff>165100</xdr:colOff>
      <xdr:row>63</xdr:row>
      <xdr:rowOff>26529</xdr:rowOff>
    </xdr:to>
    <xdr:sp macro="" textlink="">
      <xdr:nvSpPr>
        <xdr:cNvPr id="248" name="楕円 247">
          <a:extLst>
            <a:ext uri="{FF2B5EF4-FFF2-40B4-BE49-F238E27FC236}">
              <a16:creationId xmlns:a16="http://schemas.microsoft.com/office/drawing/2014/main" id="{0AD5CD27-869E-46DB-82D8-6E1A2890E48F}"/>
            </a:ext>
          </a:extLst>
        </xdr:cNvPr>
        <xdr:cNvSpPr/>
      </xdr:nvSpPr>
      <xdr:spPr>
        <a:xfrm>
          <a:off x="9588500" y="1072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140570</xdr:rowOff>
    </xdr:from>
    <xdr:to>
      <xdr:col>55</xdr:col>
      <xdr:colOff>0</xdr:colOff>
      <xdr:row>62</xdr:row>
      <xdr:rowOff>147179</xdr:rowOff>
    </xdr:to>
    <xdr:cxnSp macro="">
      <xdr:nvCxnSpPr>
        <xdr:cNvPr id="249" name="直線コネクタ 248">
          <a:extLst>
            <a:ext uri="{FF2B5EF4-FFF2-40B4-BE49-F238E27FC236}">
              <a16:creationId xmlns:a16="http://schemas.microsoft.com/office/drawing/2014/main" id="{1635DA04-3FCA-4439-B22C-6D62676B3B00}"/>
            </a:ext>
          </a:extLst>
        </xdr:cNvPr>
        <xdr:cNvCxnSpPr/>
      </xdr:nvCxnSpPr>
      <xdr:spPr>
        <a:xfrm flipV="1">
          <a:off x="9639300" y="10770470"/>
          <a:ext cx="838200" cy="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103259</xdr:rowOff>
    </xdr:from>
    <xdr:to>
      <xdr:col>46</xdr:col>
      <xdr:colOff>38100</xdr:colOff>
      <xdr:row>63</xdr:row>
      <xdr:rowOff>33409</xdr:rowOff>
    </xdr:to>
    <xdr:sp macro="" textlink="">
      <xdr:nvSpPr>
        <xdr:cNvPr id="250" name="楕円 249">
          <a:extLst>
            <a:ext uri="{FF2B5EF4-FFF2-40B4-BE49-F238E27FC236}">
              <a16:creationId xmlns:a16="http://schemas.microsoft.com/office/drawing/2014/main" id="{8CA193FC-678E-4850-82E0-728E39BEE002}"/>
            </a:ext>
          </a:extLst>
        </xdr:cNvPr>
        <xdr:cNvSpPr/>
      </xdr:nvSpPr>
      <xdr:spPr>
        <a:xfrm>
          <a:off x="8699500" y="107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147179</xdr:rowOff>
    </xdr:from>
    <xdr:to>
      <xdr:col>50</xdr:col>
      <xdr:colOff>114300</xdr:colOff>
      <xdr:row>62</xdr:row>
      <xdr:rowOff>154059</xdr:rowOff>
    </xdr:to>
    <xdr:cxnSp macro="">
      <xdr:nvCxnSpPr>
        <xdr:cNvPr id="251" name="直線コネクタ 250">
          <a:extLst>
            <a:ext uri="{FF2B5EF4-FFF2-40B4-BE49-F238E27FC236}">
              <a16:creationId xmlns:a16="http://schemas.microsoft.com/office/drawing/2014/main" id="{26EE33D5-49FF-4D09-8CD3-492DB71BCB4E}"/>
            </a:ext>
          </a:extLst>
        </xdr:cNvPr>
        <xdr:cNvCxnSpPr/>
      </xdr:nvCxnSpPr>
      <xdr:spPr>
        <a:xfrm flipV="1">
          <a:off x="8750300" y="10777079"/>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112295</xdr:rowOff>
    </xdr:from>
    <xdr:to>
      <xdr:col>41</xdr:col>
      <xdr:colOff>101600</xdr:colOff>
      <xdr:row>63</xdr:row>
      <xdr:rowOff>42445</xdr:rowOff>
    </xdr:to>
    <xdr:sp macro="" textlink="">
      <xdr:nvSpPr>
        <xdr:cNvPr id="252" name="楕円 251">
          <a:extLst>
            <a:ext uri="{FF2B5EF4-FFF2-40B4-BE49-F238E27FC236}">
              <a16:creationId xmlns:a16="http://schemas.microsoft.com/office/drawing/2014/main" id="{C0F6A7F6-28B4-418C-87CA-A959F0B9C784}"/>
            </a:ext>
          </a:extLst>
        </xdr:cNvPr>
        <xdr:cNvSpPr/>
      </xdr:nvSpPr>
      <xdr:spPr>
        <a:xfrm>
          <a:off x="7810500" y="107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154059</xdr:rowOff>
    </xdr:from>
    <xdr:to>
      <xdr:col>45</xdr:col>
      <xdr:colOff>177800</xdr:colOff>
      <xdr:row>62</xdr:row>
      <xdr:rowOff>163095</xdr:rowOff>
    </xdr:to>
    <xdr:cxnSp macro="">
      <xdr:nvCxnSpPr>
        <xdr:cNvPr id="253" name="直線コネクタ 252">
          <a:extLst>
            <a:ext uri="{FF2B5EF4-FFF2-40B4-BE49-F238E27FC236}">
              <a16:creationId xmlns:a16="http://schemas.microsoft.com/office/drawing/2014/main" id="{9378E46C-F4A5-402B-9D4E-B9CD54ED5B57}"/>
            </a:ext>
          </a:extLst>
        </xdr:cNvPr>
        <xdr:cNvCxnSpPr/>
      </xdr:nvCxnSpPr>
      <xdr:spPr>
        <a:xfrm flipV="1">
          <a:off x="7861300" y="10783959"/>
          <a:ext cx="889000" cy="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119731</xdr:rowOff>
    </xdr:from>
    <xdr:to>
      <xdr:col>36</xdr:col>
      <xdr:colOff>165100</xdr:colOff>
      <xdr:row>63</xdr:row>
      <xdr:rowOff>49881</xdr:rowOff>
    </xdr:to>
    <xdr:sp macro="" textlink="">
      <xdr:nvSpPr>
        <xdr:cNvPr id="254" name="楕円 253">
          <a:extLst>
            <a:ext uri="{FF2B5EF4-FFF2-40B4-BE49-F238E27FC236}">
              <a16:creationId xmlns:a16="http://schemas.microsoft.com/office/drawing/2014/main" id="{5EE7FC49-8ED5-432C-B96E-467FB1B84762}"/>
            </a:ext>
          </a:extLst>
        </xdr:cNvPr>
        <xdr:cNvSpPr/>
      </xdr:nvSpPr>
      <xdr:spPr>
        <a:xfrm>
          <a:off x="6921500" y="1074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163095</xdr:rowOff>
    </xdr:from>
    <xdr:to>
      <xdr:col>41</xdr:col>
      <xdr:colOff>50800</xdr:colOff>
      <xdr:row>62</xdr:row>
      <xdr:rowOff>170531</xdr:rowOff>
    </xdr:to>
    <xdr:cxnSp macro="">
      <xdr:nvCxnSpPr>
        <xdr:cNvPr id="255" name="直線コネクタ 254">
          <a:extLst>
            <a:ext uri="{FF2B5EF4-FFF2-40B4-BE49-F238E27FC236}">
              <a16:creationId xmlns:a16="http://schemas.microsoft.com/office/drawing/2014/main" id="{A6823831-4324-4FC8-AC7C-55FD74E9CA37}"/>
            </a:ext>
          </a:extLst>
        </xdr:cNvPr>
        <xdr:cNvCxnSpPr/>
      </xdr:nvCxnSpPr>
      <xdr:spPr>
        <a:xfrm flipV="1">
          <a:off x="6972300" y="10792995"/>
          <a:ext cx="8890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66343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19209389-CEAB-43A4-BF7D-C784996E2B4F}"/>
            </a:ext>
          </a:extLst>
        </xdr:cNvPr>
        <xdr:cNvSpPr txBox="1"/>
      </xdr:nvSpPr>
      <xdr:spPr>
        <a:xfrm>
          <a:off x="9327095" y="1086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143604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1C5D5FAA-6FBF-4386-90E1-FBACB5A25535}"/>
            </a:ext>
          </a:extLst>
        </xdr:cNvPr>
        <xdr:cNvSpPr txBox="1"/>
      </xdr:nvSpPr>
      <xdr:spPr>
        <a:xfrm>
          <a:off x="8450795" y="1094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150902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170CDA71-1F17-4BFC-82FA-647DE00E725E}"/>
            </a:ext>
          </a:extLst>
        </xdr:cNvPr>
        <xdr:cNvSpPr txBox="1"/>
      </xdr:nvSpPr>
      <xdr:spPr>
        <a:xfrm>
          <a:off x="7561795" y="1095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150664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AB6F0E68-DC2B-48A5-9125-6DA02F4FDB4D}"/>
            </a:ext>
          </a:extLst>
        </xdr:cNvPr>
        <xdr:cNvSpPr txBox="1"/>
      </xdr:nvSpPr>
      <xdr:spPr>
        <a:xfrm>
          <a:off x="6672795" y="1095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43056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B35B0883-FDA5-47F0-8D80-56427B9AD7EC}"/>
            </a:ext>
          </a:extLst>
        </xdr:cNvPr>
        <xdr:cNvSpPr txBox="1"/>
      </xdr:nvSpPr>
      <xdr:spPr>
        <a:xfrm>
          <a:off x="9327095" y="1050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49936</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69B125E6-B917-4B07-B4EB-499E74969E12}"/>
            </a:ext>
          </a:extLst>
        </xdr:cNvPr>
        <xdr:cNvSpPr txBox="1"/>
      </xdr:nvSpPr>
      <xdr:spPr>
        <a:xfrm>
          <a:off x="8450795" y="1050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58972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E3FACE83-A86E-431F-A5DB-38B9936C2CDB}"/>
            </a:ext>
          </a:extLst>
        </xdr:cNvPr>
        <xdr:cNvSpPr txBox="1"/>
      </xdr:nvSpPr>
      <xdr:spPr>
        <a:xfrm>
          <a:off x="7561795" y="1051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66408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72EE99CF-A541-40BA-AC6B-A0301E69D8EE}"/>
            </a:ext>
          </a:extLst>
        </xdr:cNvPr>
        <xdr:cNvSpPr txBox="1"/>
      </xdr:nvSpPr>
      <xdr:spPr>
        <a:xfrm>
          <a:off x="6672795" y="1052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5A77756E-0E9F-4EB6-84B2-DC0B7E25A39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DF13B972-77B1-4A7E-8735-8729B0864DC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A5DE11D-7955-4F22-AE83-B9A2ED2B814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215A4F8-CB02-426F-BF47-708E4C7A699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AB206939-E841-490A-B167-78D6AAF128C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7CA5DF2-49D3-4ADC-A4C8-9FF1D246476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655F6F3D-B85C-43C5-A909-60032496F76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3E2601C-FC97-4D74-9D92-C23775D92CB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F82F3F84-A120-4580-A2E2-405F7F92242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9B3F2665-E8E8-4C09-B311-2ADC6BCB045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EB7A4746-D24E-4967-BEB8-75C36144E6C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2BA018D4-2328-445C-87F4-EE3DD7A7126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A9908179-8FBE-49EF-ABD5-AD5157CB2BD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65D15B07-158D-437B-8BCC-C0B830C6689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84749539-CDE5-4791-AD13-5F53328B538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F4DF0FE2-FF2D-4E49-8D8C-226944E13AD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CAF55B92-125B-42CF-904C-76A0ABE2C1E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1800B671-546C-4897-921C-206E90C1A55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15558E80-B44D-4B4F-8D90-9D94D0A393A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E08EAB81-8D1F-448C-A9EE-E260F204428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199CD508-9ECC-405E-A251-DEE9F66D2FC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B7820C9C-1821-4A7B-8F5B-7E7FE8484C1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46394D18-9361-4F05-A6F3-BE12481DF86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1321E87C-441D-4D70-BF84-399FAC85C83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21041E45-F620-42B7-8EBB-232CCF29F01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4F4503E1-EF6B-4797-AB31-0E4284593675}"/>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15A356D5-627F-4BD4-BC32-CBA9876F67D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D14EBE5E-EB66-4391-9513-9AA26D9DF96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122F1C1F-44E6-4481-B4BB-E01CB0289544}"/>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3993EE99-0DA1-478A-9421-95F3AFB1578D}"/>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C291A658-9861-4987-B937-32CFF932E5FA}"/>
            </a:ext>
          </a:extLst>
        </xdr:cNvPr>
        <xdr:cNvSpPr txBox="1"/>
      </xdr:nvSpPr>
      <xdr:spPr>
        <a:xfrm>
          <a:off x="46736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A8C2612E-42BC-474C-AA27-CBE21F13477E}"/>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62412</xdr:rowOff>
    </xdr:from>
    <xdr:to>
      <xdr:col>20</xdr:col>
      <xdr:colOff>38100</xdr:colOff>
      <xdr:row>83</xdr:row>
      <xdr:rowOff>164012</xdr:rowOff>
    </xdr:to>
    <xdr:sp macro="" textlink="">
      <xdr:nvSpPr>
        <xdr:cNvPr id="296" name="フローチャート: 判断 295">
          <a:extLst>
            <a:ext uri="{FF2B5EF4-FFF2-40B4-BE49-F238E27FC236}">
              <a16:creationId xmlns:a16="http://schemas.microsoft.com/office/drawing/2014/main" id="{9523206B-3DE2-4477-BE64-1B8A700950A2}"/>
            </a:ext>
          </a:extLst>
        </xdr:cNvPr>
        <xdr:cNvSpPr/>
      </xdr:nvSpPr>
      <xdr:spPr>
        <a:xfrm>
          <a:off x="3746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121194</xdr:rowOff>
    </xdr:from>
    <xdr:to>
      <xdr:col>15</xdr:col>
      <xdr:colOff>101600</xdr:colOff>
      <xdr:row>84</xdr:row>
      <xdr:rowOff>51344</xdr:rowOff>
    </xdr:to>
    <xdr:sp macro="" textlink="">
      <xdr:nvSpPr>
        <xdr:cNvPr id="297" name="フローチャート: 判断 296">
          <a:extLst>
            <a:ext uri="{FF2B5EF4-FFF2-40B4-BE49-F238E27FC236}">
              <a16:creationId xmlns:a16="http://schemas.microsoft.com/office/drawing/2014/main" id="{5CDAB383-1D0C-4758-95FE-D17D8E215741}"/>
            </a:ext>
          </a:extLst>
        </xdr:cNvPr>
        <xdr:cNvSpPr/>
      </xdr:nvSpPr>
      <xdr:spPr>
        <a:xfrm>
          <a:off x="2857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93436</xdr:rowOff>
    </xdr:from>
    <xdr:to>
      <xdr:col>10</xdr:col>
      <xdr:colOff>165100</xdr:colOff>
      <xdr:row>84</xdr:row>
      <xdr:rowOff>23586</xdr:rowOff>
    </xdr:to>
    <xdr:sp macro="" textlink="">
      <xdr:nvSpPr>
        <xdr:cNvPr id="298" name="フローチャート: 判断 297">
          <a:extLst>
            <a:ext uri="{FF2B5EF4-FFF2-40B4-BE49-F238E27FC236}">
              <a16:creationId xmlns:a16="http://schemas.microsoft.com/office/drawing/2014/main" id="{BC963E0C-C89F-44D6-9913-730145CC6C3B}"/>
            </a:ext>
          </a:extLst>
        </xdr:cNvPr>
        <xdr:cNvSpPr/>
      </xdr:nvSpPr>
      <xdr:spPr>
        <a:xfrm>
          <a:off x="1968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299" name="フローチャート: 判断 298">
          <a:extLst>
            <a:ext uri="{FF2B5EF4-FFF2-40B4-BE49-F238E27FC236}">
              <a16:creationId xmlns:a16="http://schemas.microsoft.com/office/drawing/2014/main" id="{CE9F8283-DAFA-4272-AFAD-7CECE9293BCE}"/>
            </a:ext>
          </a:extLst>
        </xdr:cNvPr>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66F8C75-1902-4939-AC0E-91BCEECC85F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89FB6E0-B29F-45E3-BAFF-0E17D3D5F9E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8C93F12-2FA8-4A6E-8B20-BF67E23A6C1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CFFB522-82A4-4647-9F5B-8DA65754AEB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AD940B8-1994-4FEB-9FCB-CBEEA049697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170180</xdr:rowOff>
    </xdr:from>
    <xdr:to>
      <xdr:col>24</xdr:col>
      <xdr:colOff>114300</xdr:colOff>
      <xdr:row>85</xdr:row>
      <xdr:rowOff>100330</xdr:rowOff>
    </xdr:to>
    <xdr:sp macro="" textlink="">
      <xdr:nvSpPr>
        <xdr:cNvPr id="305" name="楕円 304">
          <a:extLst>
            <a:ext uri="{FF2B5EF4-FFF2-40B4-BE49-F238E27FC236}">
              <a16:creationId xmlns:a16="http://schemas.microsoft.com/office/drawing/2014/main" id="{8A1299B3-64D1-4623-AB18-26A3CBFA55D6}"/>
            </a:ext>
          </a:extLst>
        </xdr:cNvPr>
        <xdr:cNvSpPr/>
      </xdr:nvSpPr>
      <xdr:spPr>
        <a:xfrm>
          <a:off x="4584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148607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BC544E18-A5C1-4D4D-B448-8C50937B1AF0}"/>
            </a:ext>
          </a:extLst>
        </xdr:cNvPr>
        <xdr:cNvSpPr txBox="1"/>
      </xdr:nvSpPr>
      <xdr:spPr>
        <a:xfrm>
          <a:off x="4673600"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144055</xdr:rowOff>
    </xdr:from>
    <xdr:to>
      <xdr:col>20</xdr:col>
      <xdr:colOff>38100</xdr:colOff>
      <xdr:row>85</xdr:row>
      <xdr:rowOff>74205</xdr:rowOff>
    </xdr:to>
    <xdr:sp macro="" textlink="">
      <xdr:nvSpPr>
        <xdr:cNvPr id="307" name="楕円 306">
          <a:extLst>
            <a:ext uri="{FF2B5EF4-FFF2-40B4-BE49-F238E27FC236}">
              <a16:creationId xmlns:a16="http://schemas.microsoft.com/office/drawing/2014/main" id="{DBE21F99-910F-49B6-8DC3-8F2B6ABE21AC}"/>
            </a:ext>
          </a:extLst>
        </xdr:cNvPr>
        <xdr:cNvSpPr/>
      </xdr:nvSpPr>
      <xdr:spPr>
        <a:xfrm>
          <a:off x="3746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23405</xdr:rowOff>
    </xdr:from>
    <xdr:to>
      <xdr:col>24</xdr:col>
      <xdr:colOff>63500</xdr:colOff>
      <xdr:row>85</xdr:row>
      <xdr:rowOff>49530</xdr:rowOff>
    </xdr:to>
    <xdr:cxnSp macro="">
      <xdr:nvCxnSpPr>
        <xdr:cNvPr id="308" name="直線コネクタ 307">
          <a:extLst>
            <a:ext uri="{FF2B5EF4-FFF2-40B4-BE49-F238E27FC236}">
              <a16:creationId xmlns:a16="http://schemas.microsoft.com/office/drawing/2014/main" id="{488F8723-90A1-44EB-B82B-BF653FCE15F0}"/>
            </a:ext>
          </a:extLst>
        </xdr:cNvPr>
        <xdr:cNvCxnSpPr/>
      </xdr:nvCxnSpPr>
      <xdr:spPr>
        <a:xfrm>
          <a:off x="3797300" y="1459665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122827</xdr:rowOff>
    </xdr:from>
    <xdr:to>
      <xdr:col>15</xdr:col>
      <xdr:colOff>101600</xdr:colOff>
      <xdr:row>85</xdr:row>
      <xdr:rowOff>52977</xdr:rowOff>
    </xdr:to>
    <xdr:sp macro="" textlink="">
      <xdr:nvSpPr>
        <xdr:cNvPr id="309" name="楕円 308">
          <a:extLst>
            <a:ext uri="{FF2B5EF4-FFF2-40B4-BE49-F238E27FC236}">
              <a16:creationId xmlns:a16="http://schemas.microsoft.com/office/drawing/2014/main" id="{C4358238-B293-473F-A8E8-861E29282B41}"/>
            </a:ext>
          </a:extLst>
        </xdr:cNvPr>
        <xdr:cNvSpPr/>
      </xdr:nvSpPr>
      <xdr:spPr>
        <a:xfrm>
          <a:off x="2857500" y="145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2177</xdr:rowOff>
    </xdr:from>
    <xdr:to>
      <xdr:col>19</xdr:col>
      <xdr:colOff>177800</xdr:colOff>
      <xdr:row>85</xdr:row>
      <xdr:rowOff>23405</xdr:rowOff>
    </xdr:to>
    <xdr:cxnSp macro="">
      <xdr:nvCxnSpPr>
        <xdr:cNvPr id="310" name="直線コネクタ 309">
          <a:extLst>
            <a:ext uri="{FF2B5EF4-FFF2-40B4-BE49-F238E27FC236}">
              <a16:creationId xmlns:a16="http://schemas.microsoft.com/office/drawing/2014/main" id="{CF8288EE-30FD-4D01-964B-DECB8CA6DE70}"/>
            </a:ext>
          </a:extLst>
        </xdr:cNvPr>
        <xdr:cNvCxnSpPr/>
      </xdr:nvCxnSpPr>
      <xdr:spPr>
        <a:xfrm>
          <a:off x="2908300" y="1457542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95069</xdr:rowOff>
    </xdr:from>
    <xdr:to>
      <xdr:col>10</xdr:col>
      <xdr:colOff>165100</xdr:colOff>
      <xdr:row>85</xdr:row>
      <xdr:rowOff>25219</xdr:rowOff>
    </xdr:to>
    <xdr:sp macro="" textlink="">
      <xdr:nvSpPr>
        <xdr:cNvPr id="311" name="楕円 310">
          <a:extLst>
            <a:ext uri="{FF2B5EF4-FFF2-40B4-BE49-F238E27FC236}">
              <a16:creationId xmlns:a16="http://schemas.microsoft.com/office/drawing/2014/main" id="{976ABC40-BA8B-4622-9A11-1391AEEAA3D1}"/>
            </a:ext>
          </a:extLst>
        </xdr:cNvPr>
        <xdr:cNvSpPr/>
      </xdr:nvSpPr>
      <xdr:spPr>
        <a:xfrm>
          <a:off x="1968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145869</xdr:rowOff>
    </xdr:from>
    <xdr:to>
      <xdr:col>15</xdr:col>
      <xdr:colOff>50800</xdr:colOff>
      <xdr:row>85</xdr:row>
      <xdr:rowOff>2177</xdr:rowOff>
    </xdr:to>
    <xdr:cxnSp macro="">
      <xdr:nvCxnSpPr>
        <xdr:cNvPr id="312" name="直線コネクタ 311">
          <a:extLst>
            <a:ext uri="{FF2B5EF4-FFF2-40B4-BE49-F238E27FC236}">
              <a16:creationId xmlns:a16="http://schemas.microsoft.com/office/drawing/2014/main" id="{0379AB55-FF46-4E73-8F2E-D4F727B39485}"/>
            </a:ext>
          </a:extLst>
        </xdr:cNvPr>
        <xdr:cNvCxnSpPr/>
      </xdr:nvCxnSpPr>
      <xdr:spPr>
        <a:xfrm>
          <a:off x="2019300" y="145476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73842</xdr:rowOff>
    </xdr:from>
    <xdr:to>
      <xdr:col>6</xdr:col>
      <xdr:colOff>38100</xdr:colOff>
      <xdr:row>85</xdr:row>
      <xdr:rowOff>3992</xdr:rowOff>
    </xdr:to>
    <xdr:sp macro="" textlink="">
      <xdr:nvSpPr>
        <xdr:cNvPr id="313" name="楕円 312">
          <a:extLst>
            <a:ext uri="{FF2B5EF4-FFF2-40B4-BE49-F238E27FC236}">
              <a16:creationId xmlns:a16="http://schemas.microsoft.com/office/drawing/2014/main" id="{597C838C-D724-47E6-BB2A-898F08B825E0}"/>
            </a:ext>
          </a:extLst>
        </xdr:cNvPr>
        <xdr:cNvSpPr/>
      </xdr:nvSpPr>
      <xdr:spPr>
        <a:xfrm>
          <a:off x="1079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124642</xdr:rowOff>
    </xdr:from>
    <xdr:to>
      <xdr:col>10</xdr:col>
      <xdr:colOff>114300</xdr:colOff>
      <xdr:row>84</xdr:row>
      <xdr:rowOff>145869</xdr:rowOff>
    </xdr:to>
    <xdr:cxnSp macro="">
      <xdr:nvCxnSpPr>
        <xdr:cNvPr id="314" name="直線コネクタ 313">
          <a:extLst>
            <a:ext uri="{FF2B5EF4-FFF2-40B4-BE49-F238E27FC236}">
              <a16:creationId xmlns:a16="http://schemas.microsoft.com/office/drawing/2014/main" id="{1389552A-56F5-4FE6-A515-FBEC047F3152}"/>
            </a:ext>
          </a:extLst>
        </xdr:cNvPr>
        <xdr:cNvCxnSpPr/>
      </xdr:nvCxnSpPr>
      <xdr:spPr>
        <a:xfrm>
          <a:off x="1130300" y="1452644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9089</xdr:rowOff>
    </xdr:from>
    <xdr:ext cx="405111" cy="259045"/>
    <xdr:sp macro="" textlink="">
      <xdr:nvSpPr>
        <xdr:cNvPr id="315" name="n_1aveValue【公営住宅】&#10;有形固定資産減価償却率">
          <a:extLst>
            <a:ext uri="{FF2B5EF4-FFF2-40B4-BE49-F238E27FC236}">
              <a16:creationId xmlns:a16="http://schemas.microsoft.com/office/drawing/2014/main" id="{E756E0B7-29A0-46E2-A111-0133B770CF6F}"/>
            </a:ext>
          </a:extLst>
        </xdr:cNvPr>
        <xdr:cNvSpPr txBox="1"/>
      </xdr:nvSpPr>
      <xdr:spPr>
        <a:xfrm>
          <a:off x="35820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67871</xdr:rowOff>
    </xdr:from>
    <xdr:ext cx="405111" cy="259045"/>
    <xdr:sp macro="" textlink="">
      <xdr:nvSpPr>
        <xdr:cNvPr id="316" name="n_2aveValue【公営住宅】&#10;有形固定資産減価償却率">
          <a:extLst>
            <a:ext uri="{FF2B5EF4-FFF2-40B4-BE49-F238E27FC236}">
              <a16:creationId xmlns:a16="http://schemas.microsoft.com/office/drawing/2014/main" id="{07103A0B-4A61-4F6A-A446-9282774A87ED}"/>
            </a:ext>
          </a:extLst>
        </xdr:cNvPr>
        <xdr:cNvSpPr txBox="1"/>
      </xdr:nvSpPr>
      <xdr:spPr>
        <a:xfrm>
          <a:off x="2705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40113</xdr:rowOff>
    </xdr:from>
    <xdr:ext cx="405111" cy="259045"/>
    <xdr:sp macro="" textlink="">
      <xdr:nvSpPr>
        <xdr:cNvPr id="317" name="n_3aveValue【公営住宅】&#10;有形固定資産減価償却率">
          <a:extLst>
            <a:ext uri="{FF2B5EF4-FFF2-40B4-BE49-F238E27FC236}">
              <a16:creationId xmlns:a16="http://schemas.microsoft.com/office/drawing/2014/main" id="{DC127853-941E-44FD-9E08-3455794FC9B4}"/>
            </a:ext>
          </a:extLst>
        </xdr:cNvPr>
        <xdr:cNvSpPr txBox="1"/>
      </xdr:nvSpPr>
      <xdr:spPr>
        <a:xfrm>
          <a:off x="1816744" y="1409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318" name="n_4aveValue【公営住宅】&#10;有形固定資産減価償却率">
          <a:extLst>
            <a:ext uri="{FF2B5EF4-FFF2-40B4-BE49-F238E27FC236}">
              <a16:creationId xmlns:a16="http://schemas.microsoft.com/office/drawing/2014/main" id="{0580D22C-367A-408F-9917-5458B7F48E61}"/>
            </a:ext>
          </a:extLst>
        </xdr:cNvPr>
        <xdr:cNvSpPr txBox="1"/>
      </xdr:nvSpPr>
      <xdr:spPr>
        <a:xfrm>
          <a:off x="927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65332</xdr:rowOff>
    </xdr:from>
    <xdr:ext cx="405111" cy="259045"/>
    <xdr:sp macro="" textlink="">
      <xdr:nvSpPr>
        <xdr:cNvPr id="319" name="n_1mainValue【公営住宅】&#10;有形固定資産減価償却率">
          <a:extLst>
            <a:ext uri="{FF2B5EF4-FFF2-40B4-BE49-F238E27FC236}">
              <a16:creationId xmlns:a16="http://schemas.microsoft.com/office/drawing/2014/main" id="{E1293E7C-346C-4C37-87DD-D28B75B8AADE}"/>
            </a:ext>
          </a:extLst>
        </xdr:cNvPr>
        <xdr:cNvSpPr txBox="1"/>
      </xdr:nvSpPr>
      <xdr:spPr>
        <a:xfrm>
          <a:off x="35820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44104</xdr:rowOff>
    </xdr:from>
    <xdr:ext cx="405111" cy="259045"/>
    <xdr:sp macro="" textlink="">
      <xdr:nvSpPr>
        <xdr:cNvPr id="320" name="n_2mainValue【公営住宅】&#10;有形固定資産減価償却率">
          <a:extLst>
            <a:ext uri="{FF2B5EF4-FFF2-40B4-BE49-F238E27FC236}">
              <a16:creationId xmlns:a16="http://schemas.microsoft.com/office/drawing/2014/main" id="{73ACF8A8-67E9-4D0E-9F33-C9DABB2D7D87}"/>
            </a:ext>
          </a:extLst>
        </xdr:cNvPr>
        <xdr:cNvSpPr txBox="1"/>
      </xdr:nvSpPr>
      <xdr:spPr>
        <a:xfrm>
          <a:off x="2705744" y="1461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16346</xdr:rowOff>
    </xdr:from>
    <xdr:ext cx="405111" cy="259045"/>
    <xdr:sp macro="" textlink="">
      <xdr:nvSpPr>
        <xdr:cNvPr id="321" name="n_3mainValue【公営住宅】&#10;有形固定資産減価償却率">
          <a:extLst>
            <a:ext uri="{FF2B5EF4-FFF2-40B4-BE49-F238E27FC236}">
              <a16:creationId xmlns:a16="http://schemas.microsoft.com/office/drawing/2014/main" id="{4074279C-3245-4751-A3B4-B5E2FBA390FC}"/>
            </a:ext>
          </a:extLst>
        </xdr:cNvPr>
        <xdr:cNvSpPr txBox="1"/>
      </xdr:nvSpPr>
      <xdr:spPr>
        <a:xfrm>
          <a:off x="1816744" y="145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166569</xdr:rowOff>
    </xdr:from>
    <xdr:ext cx="405111" cy="259045"/>
    <xdr:sp macro="" textlink="">
      <xdr:nvSpPr>
        <xdr:cNvPr id="322" name="n_4mainValue【公営住宅】&#10;有形固定資産減価償却率">
          <a:extLst>
            <a:ext uri="{FF2B5EF4-FFF2-40B4-BE49-F238E27FC236}">
              <a16:creationId xmlns:a16="http://schemas.microsoft.com/office/drawing/2014/main" id="{76814747-109A-4ED6-820B-381E50308866}"/>
            </a:ext>
          </a:extLst>
        </xdr:cNvPr>
        <xdr:cNvSpPr txBox="1"/>
      </xdr:nvSpPr>
      <xdr:spPr>
        <a:xfrm>
          <a:off x="9277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9FCB78C6-A274-4297-B004-9413B4F35F9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45D04899-E93B-4F40-9DEB-6EE3DF069A3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2A7012D-D17B-4F0F-9851-DF866B56D40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E580351B-DCED-48AF-80A4-8C88E9046B7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A65C8717-266E-467C-B792-7B0E8590584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63D6A3D3-CC19-4D08-A7A8-D885EAE895A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37E76FB7-FD08-4078-B8EB-0B6EBCEDDBB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97FD2E8C-1AA5-472A-8A6C-12EEDA73337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9E4B93CC-1ADD-45F4-B8F8-44EEE280E00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A8715D4D-DB4C-41C4-BEE1-1D4499F284A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4AB769F4-607F-4561-B92D-96C6201114E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A320FF0E-4695-4326-9810-11D776BA613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37E54381-0521-413A-AE62-0F21C3ED922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8EB9D7E5-449D-4EF5-92F7-0A24AB7026E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E31AE23C-4218-4DC6-8332-A96A1C6D425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E2C3669-D01E-43E0-A28F-CEC4F4CEF3E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F08DE906-B3BF-4D96-9060-B2ED9DB642A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1D7BB09F-BC59-4ED9-B388-1ACEC44966B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77CF2058-65E8-4E03-95F2-090107BFDE3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CC0B3CED-1FF5-42EE-9434-03745E9354C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2212A8-5756-4060-A1BB-ACBADD6F0A3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B4AC755C-5F21-4459-9778-E9EF3EF9202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7159EC4B-6DFF-4244-B437-49F894104A7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88AFF694-E5DB-4C1E-B755-A2F7D199C6B5}"/>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166BACC7-9A09-4637-B351-79FF5BED7F52}"/>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7FA51AD6-7D02-4368-9FD3-2CF5F7B72487}"/>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316B23F0-472E-4EEE-8E6E-FE9EB01300D3}"/>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E94EADAF-3882-4957-85DA-B31327091730}"/>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51" name="【公営住宅】&#10;一人当たり面積平均値テキスト">
          <a:extLst>
            <a:ext uri="{FF2B5EF4-FFF2-40B4-BE49-F238E27FC236}">
              <a16:creationId xmlns:a16="http://schemas.microsoft.com/office/drawing/2014/main" id="{9BCBD1DD-D9D0-446C-9902-CB05AC46D75C}"/>
            </a:ext>
          </a:extLst>
        </xdr:cNvPr>
        <xdr:cNvSpPr txBox="1"/>
      </xdr:nvSpPr>
      <xdr:spPr>
        <a:xfrm>
          <a:off x="10515600" y="14416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D3C74D06-BB22-41C5-B5FB-00AF2E6AD60C}"/>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127318</xdr:rowOff>
    </xdr:from>
    <xdr:to>
      <xdr:col>50</xdr:col>
      <xdr:colOff>165100</xdr:colOff>
      <xdr:row>85</xdr:row>
      <xdr:rowOff>57468</xdr:rowOff>
    </xdr:to>
    <xdr:sp macro="" textlink="">
      <xdr:nvSpPr>
        <xdr:cNvPr id="353" name="フローチャート: 判断 352">
          <a:extLst>
            <a:ext uri="{FF2B5EF4-FFF2-40B4-BE49-F238E27FC236}">
              <a16:creationId xmlns:a16="http://schemas.microsoft.com/office/drawing/2014/main" id="{CF97F0F7-9F73-4EF0-A5D8-DDC0B1A8DE9B}"/>
            </a:ext>
          </a:extLst>
        </xdr:cNvPr>
        <xdr:cNvSpPr/>
      </xdr:nvSpPr>
      <xdr:spPr>
        <a:xfrm>
          <a:off x="9588500" y="1452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85217</xdr:rowOff>
    </xdr:from>
    <xdr:to>
      <xdr:col>46</xdr:col>
      <xdr:colOff>38100</xdr:colOff>
      <xdr:row>86</xdr:row>
      <xdr:rowOff>15367</xdr:rowOff>
    </xdr:to>
    <xdr:sp macro="" textlink="">
      <xdr:nvSpPr>
        <xdr:cNvPr id="354" name="フローチャート: 判断 353">
          <a:extLst>
            <a:ext uri="{FF2B5EF4-FFF2-40B4-BE49-F238E27FC236}">
              <a16:creationId xmlns:a16="http://schemas.microsoft.com/office/drawing/2014/main" id="{4EFA1791-28CA-4D6A-AF43-E842530E7F42}"/>
            </a:ext>
          </a:extLst>
        </xdr:cNvPr>
        <xdr:cNvSpPr/>
      </xdr:nvSpPr>
      <xdr:spPr>
        <a:xfrm>
          <a:off x="8699500" y="1465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82169</xdr:rowOff>
    </xdr:from>
    <xdr:to>
      <xdr:col>41</xdr:col>
      <xdr:colOff>101600</xdr:colOff>
      <xdr:row>86</xdr:row>
      <xdr:rowOff>12319</xdr:rowOff>
    </xdr:to>
    <xdr:sp macro="" textlink="">
      <xdr:nvSpPr>
        <xdr:cNvPr id="355" name="フローチャート: 判断 354">
          <a:extLst>
            <a:ext uri="{FF2B5EF4-FFF2-40B4-BE49-F238E27FC236}">
              <a16:creationId xmlns:a16="http://schemas.microsoft.com/office/drawing/2014/main" id="{48F7692B-D152-42EF-BBE3-A6B61AAE61C0}"/>
            </a:ext>
          </a:extLst>
        </xdr:cNvPr>
        <xdr:cNvSpPr/>
      </xdr:nvSpPr>
      <xdr:spPr>
        <a:xfrm>
          <a:off x="7810500" y="1465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83313</xdr:rowOff>
    </xdr:from>
    <xdr:to>
      <xdr:col>36</xdr:col>
      <xdr:colOff>165100</xdr:colOff>
      <xdr:row>86</xdr:row>
      <xdr:rowOff>13463</xdr:rowOff>
    </xdr:to>
    <xdr:sp macro="" textlink="">
      <xdr:nvSpPr>
        <xdr:cNvPr id="356" name="フローチャート: 判断 355">
          <a:extLst>
            <a:ext uri="{FF2B5EF4-FFF2-40B4-BE49-F238E27FC236}">
              <a16:creationId xmlns:a16="http://schemas.microsoft.com/office/drawing/2014/main" id="{854428F4-96A0-443C-BC5B-D026FD2B4AEC}"/>
            </a:ext>
          </a:extLst>
        </xdr:cNvPr>
        <xdr:cNvSpPr/>
      </xdr:nvSpPr>
      <xdr:spPr>
        <a:xfrm>
          <a:off x="6921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4A3863D-8F25-477E-91CD-3094B632B1D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2617F51-3C2B-41C7-91B2-160E4A5DDF1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A28F0F2-E1BB-4309-90BD-EB8A47073A2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068EC18-D0FD-49DF-8504-7686B22159F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D99635-32E0-4CDF-84C3-83CE7AE1CB6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42735</xdr:rowOff>
    </xdr:from>
    <xdr:to>
      <xdr:col>55</xdr:col>
      <xdr:colOff>50800</xdr:colOff>
      <xdr:row>82</xdr:row>
      <xdr:rowOff>144335</xdr:rowOff>
    </xdr:to>
    <xdr:sp macro="" textlink="">
      <xdr:nvSpPr>
        <xdr:cNvPr id="362" name="楕円 361">
          <a:extLst>
            <a:ext uri="{FF2B5EF4-FFF2-40B4-BE49-F238E27FC236}">
              <a16:creationId xmlns:a16="http://schemas.microsoft.com/office/drawing/2014/main" id="{9924E529-1677-4AD1-A22F-CD9DA1B77F07}"/>
            </a:ext>
          </a:extLst>
        </xdr:cNvPr>
        <xdr:cNvSpPr/>
      </xdr:nvSpPr>
      <xdr:spPr>
        <a:xfrm>
          <a:off x="10426700" y="1410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65612</xdr:rowOff>
    </xdr:from>
    <xdr:ext cx="469744" cy="259045"/>
    <xdr:sp macro="" textlink="">
      <xdr:nvSpPr>
        <xdr:cNvPr id="363" name="【公営住宅】&#10;一人当たり面積該当値テキスト">
          <a:extLst>
            <a:ext uri="{FF2B5EF4-FFF2-40B4-BE49-F238E27FC236}">
              <a16:creationId xmlns:a16="http://schemas.microsoft.com/office/drawing/2014/main" id="{050A069B-993F-4A2D-A50C-B3260602A3C3}"/>
            </a:ext>
          </a:extLst>
        </xdr:cNvPr>
        <xdr:cNvSpPr txBox="1"/>
      </xdr:nvSpPr>
      <xdr:spPr>
        <a:xfrm>
          <a:off x="10515600" y="1395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53403</xdr:rowOff>
    </xdr:from>
    <xdr:to>
      <xdr:col>50</xdr:col>
      <xdr:colOff>165100</xdr:colOff>
      <xdr:row>82</xdr:row>
      <xdr:rowOff>155003</xdr:rowOff>
    </xdr:to>
    <xdr:sp macro="" textlink="">
      <xdr:nvSpPr>
        <xdr:cNvPr id="364" name="楕円 363">
          <a:extLst>
            <a:ext uri="{FF2B5EF4-FFF2-40B4-BE49-F238E27FC236}">
              <a16:creationId xmlns:a16="http://schemas.microsoft.com/office/drawing/2014/main" id="{0B15BB32-C6E0-4905-A766-EEA9966C5716}"/>
            </a:ext>
          </a:extLst>
        </xdr:cNvPr>
        <xdr:cNvSpPr/>
      </xdr:nvSpPr>
      <xdr:spPr>
        <a:xfrm>
          <a:off x="9588500" y="1411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93535</xdr:rowOff>
    </xdr:from>
    <xdr:to>
      <xdr:col>55</xdr:col>
      <xdr:colOff>0</xdr:colOff>
      <xdr:row>82</xdr:row>
      <xdr:rowOff>104203</xdr:rowOff>
    </xdr:to>
    <xdr:cxnSp macro="">
      <xdr:nvCxnSpPr>
        <xdr:cNvPr id="365" name="直線コネクタ 364">
          <a:extLst>
            <a:ext uri="{FF2B5EF4-FFF2-40B4-BE49-F238E27FC236}">
              <a16:creationId xmlns:a16="http://schemas.microsoft.com/office/drawing/2014/main" id="{100A4F8C-471F-40FB-B481-EC471702C89D}"/>
            </a:ext>
          </a:extLst>
        </xdr:cNvPr>
        <xdr:cNvCxnSpPr/>
      </xdr:nvCxnSpPr>
      <xdr:spPr>
        <a:xfrm flipV="1">
          <a:off x="9639300" y="14152435"/>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69025</xdr:rowOff>
    </xdr:from>
    <xdr:to>
      <xdr:col>46</xdr:col>
      <xdr:colOff>38100</xdr:colOff>
      <xdr:row>82</xdr:row>
      <xdr:rowOff>170625</xdr:rowOff>
    </xdr:to>
    <xdr:sp macro="" textlink="">
      <xdr:nvSpPr>
        <xdr:cNvPr id="366" name="楕円 365">
          <a:extLst>
            <a:ext uri="{FF2B5EF4-FFF2-40B4-BE49-F238E27FC236}">
              <a16:creationId xmlns:a16="http://schemas.microsoft.com/office/drawing/2014/main" id="{61989D32-AEE5-4A40-B00F-468A26612A3D}"/>
            </a:ext>
          </a:extLst>
        </xdr:cNvPr>
        <xdr:cNvSpPr/>
      </xdr:nvSpPr>
      <xdr:spPr>
        <a:xfrm>
          <a:off x="8699500" y="1412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104203</xdr:rowOff>
    </xdr:from>
    <xdr:to>
      <xdr:col>50</xdr:col>
      <xdr:colOff>114300</xdr:colOff>
      <xdr:row>82</xdr:row>
      <xdr:rowOff>119825</xdr:rowOff>
    </xdr:to>
    <xdr:cxnSp macro="">
      <xdr:nvCxnSpPr>
        <xdr:cNvPr id="367" name="直線コネクタ 366">
          <a:extLst>
            <a:ext uri="{FF2B5EF4-FFF2-40B4-BE49-F238E27FC236}">
              <a16:creationId xmlns:a16="http://schemas.microsoft.com/office/drawing/2014/main" id="{2DE518C1-84F8-4750-9F25-8DBC596773E4}"/>
            </a:ext>
          </a:extLst>
        </xdr:cNvPr>
        <xdr:cNvCxnSpPr/>
      </xdr:nvCxnSpPr>
      <xdr:spPr>
        <a:xfrm flipV="1">
          <a:off x="8750300" y="14163103"/>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84074</xdr:rowOff>
    </xdr:from>
    <xdr:to>
      <xdr:col>41</xdr:col>
      <xdr:colOff>101600</xdr:colOff>
      <xdr:row>83</xdr:row>
      <xdr:rowOff>14224</xdr:rowOff>
    </xdr:to>
    <xdr:sp macro="" textlink="">
      <xdr:nvSpPr>
        <xdr:cNvPr id="368" name="楕円 367">
          <a:extLst>
            <a:ext uri="{FF2B5EF4-FFF2-40B4-BE49-F238E27FC236}">
              <a16:creationId xmlns:a16="http://schemas.microsoft.com/office/drawing/2014/main" id="{7DD6DE79-0408-4D52-9AC7-292394BD3D7C}"/>
            </a:ext>
          </a:extLst>
        </xdr:cNvPr>
        <xdr:cNvSpPr/>
      </xdr:nvSpPr>
      <xdr:spPr>
        <a:xfrm>
          <a:off x="7810500" y="141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119825</xdr:rowOff>
    </xdr:from>
    <xdr:to>
      <xdr:col>45</xdr:col>
      <xdr:colOff>177800</xdr:colOff>
      <xdr:row>82</xdr:row>
      <xdr:rowOff>134874</xdr:rowOff>
    </xdr:to>
    <xdr:cxnSp macro="">
      <xdr:nvCxnSpPr>
        <xdr:cNvPr id="369" name="直線コネクタ 368">
          <a:extLst>
            <a:ext uri="{FF2B5EF4-FFF2-40B4-BE49-F238E27FC236}">
              <a16:creationId xmlns:a16="http://schemas.microsoft.com/office/drawing/2014/main" id="{969EDF47-03BC-4793-8489-EB79F366F5AF}"/>
            </a:ext>
          </a:extLst>
        </xdr:cNvPr>
        <xdr:cNvCxnSpPr/>
      </xdr:nvCxnSpPr>
      <xdr:spPr>
        <a:xfrm flipV="1">
          <a:off x="7861300" y="14178725"/>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101028</xdr:rowOff>
    </xdr:from>
    <xdr:to>
      <xdr:col>36</xdr:col>
      <xdr:colOff>165100</xdr:colOff>
      <xdr:row>83</xdr:row>
      <xdr:rowOff>31178</xdr:rowOff>
    </xdr:to>
    <xdr:sp macro="" textlink="">
      <xdr:nvSpPr>
        <xdr:cNvPr id="370" name="楕円 369">
          <a:extLst>
            <a:ext uri="{FF2B5EF4-FFF2-40B4-BE49-F238E27FC236}">
              <a16:creationId xmlns:a16="http://schemas.microsoft.com/office/drawing/2014/main" id="{EA8EDE3B-5E88-410A-819E-B51070E1C3AE}"/>
            </a:ext>
          </a:extLst>
        </xdr:cNvPr>
        <xdr:cNvSpPr/>
      </xdr:nvSpPr>
      <xdr:spPr>
        <a:xfrm>
          <a:off x="6921500" y="141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134874</xdr:rowOff>
    </xdr:from>
    <xdr:to>
      <xdr:col>41</xdr:col>
      <xdr:colOff>50800</xdr:colOff>
      <xdr:row>82</xdr:row>
      <xdr:rowOff>151828</xdr:rowOff>
    </xdr:to>
    <xdr:cxnSp macro="">
      <xdr:nvCxnSpPr>
        <xdr:cNvPr id="371" name="直線コネクタ 370">
          <a:extLst>
            <a:ext uri="{FF2B5EF4-FFF2-40B4-BE49-F238E27FC236}">
              <a16:creationId xmlns:a16="http://schemas.microsoft.com/office/drawing/2014/main" id="{DCDAC6BB-CAB2-4593-B75E-5E1C5DD21D36}"/>
            </a:ext>
          </a:extLst>
        </xdr:cNvPr>
        <xdr:cNvCxnSpPr/>
      </xdr:nvCxnSpPr>
      <xdr:spPr>
        <a:xfrm flipV="1">
          <a:off x="6972300" y="14193774"/>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48595</xdr:rowOff>
    </xdr:from>
    <xdr:ext cx="469744" cy="259045"/>
    <xdr:sp macro="" textlink="">
      <xdr:nvSpPr>
        <xdr:cNvPr id="372" name="n_1aveValue【公営住宅】&#10;一人当たり面積">
          <a:extLst>
            <a:ext uri="{FF2B5EF4-FFF2-40B4-BE49-F238E27FC236}">
              <a16:creationId xmlns:a16="http://schemas.microsoft.com/office/drawing/2014/main" id="{CE9356F4-51A4-4530-A1E7-30B7DF8297C8}"/>
            </a:ext>
          </a:extLst>
        </xdr:cNvPr>
        <xdr:cNvSpPr txBox="1"/>
      </xdr:nvSpPr>
      <xdr:spPr>
        <a:xfrm>
          <a:off x="9391727" y="1462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6494</xdr:rowOff>
    </xdr:from>
    <xdr:ext cx="469744" cy="259045"/>
    <xdr:sp macro="" textlink="">
      <xdr:nvSpPr>
        <xdr:cNvPr id="373" name="n_2aveValue【公営住宅】&#10;一人当たり面積">
          <a:extLst>
            <a:ext uri="{FF2B5EF4-FFF2-40B4-BE49-F238E27FC236}">
              <a16:creationId xmlns:a16="http://schemas.microsoft.com/office/drawing/2014/main" id="{F4354D3D-3305-455B-B83D-39813F0E9A9B}"/>
            </a:ext>
          </a:extLst>
        </xdr:cNvPr>
        <xdr:cNvSpPr txBox="1"/>
      </xdr:nvSpPr>
      <xdr:spPr>
        <a:xfrm>
          <a:off x="8515427" y="1475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3446</xdr:rowOff>
    </xdr:from>
    <xdr:ext cx="469744" cy="259045"/>
    <xdr:sp macro="" textlink="">
      <xdr:nvSpPr>
        <xdr:cNvPr id="374" name="n_3aveValue【公営住宅】&#10;一人当たり面積">
          <a:extLst>
            <a:ext uri="{FF2B5EF4-FFF2-40B4-BE49-F238E27FC236}">
              <a16:creationId xmlns:a16="http://schemas.microsoft.com/office/drawing/2014/main" id="{D68E4DC8-1E75-4AF3-AE30-166588F2739D}"/>
            </a:ext>
          </a:extLst>
        </xdr:cNvPr>
        <xdr:cNvSpPr txBox="1"/>
      </xdr:nvSpPr>
      <xdr:spPr>
        <a:xfrm>
          <a:off x="7626427" y="1474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4590</xdr:rowOff>
    </xdr:from>
    <xdr:ext cx="469744" cy="259045"/>
    <xdr:sp macro="" textlink="">
      <xdr:nvSpPr>
        <xdr:cNvPr id="375" name="n_4aveValue【公営住宅】&#10;一人当たり面積">
          <a:extLst>
            <a:ext uri="{FF2B5EF4-FFF2-40B4-BE49-F238E27FC236}">
              <a16:creationId xmlns:a16="http://schemas.microsoft.com/office/drawing/2014/main" id="{4209A3A9-D4FF-4EDA-92A5-51D8EEF80226}"/>
            </a:ext>
          </a:extLst>
        </xdr:cNvPr>
        <xdr:cNvSpPr txBox="1"/>
      </xdr:nvSpPr>
      <xdr:spPr>
        <a:xfrm>
          <a:off x="67374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80</xdr:rowOff>
    </xdr:from>
    <xdr:ext cx="469744" cy="259045"/>
    <xdr:sp macro="" textlink="">
      <xdr:nvSpPr>
        <xdr:cNvPr id="376" name="n_1mainValue【公営住宅】&#10;一人当たり面積">
          <a:extLst>
            <a:ext uri="{FF2B5EF4-FFF2-40B4-BE49-F238E27FC236}">
              <a16:creationId xmlns:a16="http://schemas.microsoft.com/office/drawing/2014/main" id="{66D9B3D7-587F-48E9-AA68-D814DAAA8636}"/>
            </a:ext>
          </a:extLst>
        </xdr:cNvPr>
        <xdr:cNvSpPr txBox="1"/>
      </xdr:nvSpPr>
      <xdr:spPr>
        <a:xfrm>
          <a:off x="9391727" y="1388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15702</xdr:rowOff>
    </xdr:from>
    <xdr:ext cx="469744" cy="259045"/>
    <xdr:sp macro="" textlink="">
      <xdr:nvSpPr>
        <xdr:cNvPr id="377" name="n_2mainValue【公営住宅】&#10;一人当たり面積">
          <a:extLst>
            <a:ext uri="{FF2B5EF4-FFF2-40B4-BE49-F238E27FC236}">
              <a16:creationId xmlns:a16="http://schemas.microsoft.com/office/drawing/2014/main" id="{D23F0DE6-390C-4850-A38B-4B700F9B879A}"/>
            </a:ext>
          </a:extLst>
        </xdr:cNvPr>
        <xdr:cNvSpPr txBox="1"/>
      </xdr:nvSpPr>
      <xdr:spPr>
        <a:xfrm>
          <a:off x="8515427" y="1390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30751</xdr:rowOff>
    </xdr:from>
    <xdr:ext cx="469744" cy="259045"/>
    <xdr:sp macro="" textlink="">
      <xdr:nvSpPr>
        <xdr:cNvPr id="378" name="n_3mainValue【公営住宅】&#10;一人当たり面積">
          <a:extLst>
            <a:ext uri="{FF2B5EF4-FFF2-40B4-BE49-F238E27FC236}">
              <a16:creationId xmlns:a16="http://schemas.microsoft.com/office/drawing/2014/main" id="{4DB084DA-9A04-4D5D-A62E-24EEA0CB2C2B}"/>
            </a:ext>
          </a:extLst>
        </xdr:cNvPr>
        <xdr:cNvSpPr txBox="1"/>
      </xdr:nvSpPr>
      <xdr:spPr>
        <a:xfrm>
          <a:off x="7626427" y="1391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47705</xdr:rowOff>
    </xdr:from>
    <xdr:ext cx="469744" cy="259045"/>
    <xdr:sp macro="" textlink="">
      <xdr:nvSpPr>
        <xdr:cNvPr id="379" name="n_4mainValue【公営住宅】&#10;一人当たり面積">
          <a:extLst>
            <a:ext uri="{FF2B5EF4-FFF2-40B4-BE49-F238E27FC236}">
              <a16:creationId xmlns:a16="http://schemas.microsoft.com/office/drawing/2014/main" id="{2F8B9347-2BB0-4980-847D-C31AEB25D00E}"/>
            </a:ext>
          </a:extLst>
        </xdr:cNvPr>
        <xdr:cNvSpPr txBox="1"/>
      </xdr:nvSpPr>
      <xdr:spPr>
        <a:xfrm>
          <a:off x="6737427" y="1393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8DD5ECCD-59EF-448E-B8A8-4B35BE07285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E9004164-BAF8-4F5B-936F-92DA85DA55E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EB903D98-A4BD-4E91-9DFE-B881C66EC27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8E34FD8E-4FFE-4D41-A9FF-4468DE19797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62595974-E3F3-45FD-B250-386F2652D33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7107D67B-F814-4876-980D-83A60447ABD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9FB99BE9-1257-4873-AE98-253783FFB87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D6950299-7C44-4189-855E-85EFD060659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EB65A6D9-5093-4C19-975C-4A8584FE17C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5EF0E5DE-25AB-4200-A18C-1BC8602AFC2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AE741BD8-2CEF-4522-9045-5C91DD44BAC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B0E35EC4-7870-49AD-B3CE-8119DBFDA46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83CE49D9-351B-4BF7-9923-463B4A18B91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3FD3CE41-F461-4E33-BEB2-6ED7241B666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B9F36CE7-738E-477C-8D3A-6548A22216C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B3B503EC-C4A3-4135-9710-200FB0EB9AC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2C18E99B-1078-4267-8B9A-E4CD42057DB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4919C34F-6379-4EC7-8C9C-F41AF5AD3FE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4ECBA666-0AC1-4D3B-AA1A-D0252CB43F3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8BB2AEAF-C0CB-452B-98D8-CC3F57CA7D3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84134708-E5FA-41F7-A343-2E2272AA414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7CABAAD4-EEB6-4D99-8FA9-B4022E5E351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A55EDCBD-5553-43BC-8A18-EDC2BA6046E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26CD978C-AB0B-44FE-B716-060CFCDA134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14FE3A4A-F411-4D94-8103-4C89CB12BAE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5CD2CF83-ACB6-4873-8F90-7EFE8AAB227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E275D15D-7D71-40DA-8D1E-B1781604C85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62AA0D33-659D-40BA-8567-0C4AD161CD5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89DD470F-C7EB-417B-BA9E-69D05749602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D2DD2F3B-580B-44A6-B7A1-59770A03734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B4142BA7-0484-462C-8D06-25E6C3414CA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B3DEAA42-94F6-4CC0-833D-40577AC1CFE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34B575FB-CFD4-4118-817D-C119A216392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98F40EEC-AC15-4FD8-B492-695EBA71CA3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A335D61F-99E2-40B4-A525-4AB438AC87D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1658BA47-A61B-4B8E-9155-F662644D4E1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49E2571A-FCD1-4626-829F-59AD49F292F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ED9C6293-2E2B-4966-BC9D-CF8CA634941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732E661C-4FE2-4170-9BD0-6319B79D122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E265A5A3-5587-4412-BDAB-49C46540EAE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4BD9EA68-672C-4C99-A63E-BC3F33FBD1A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B0F71840-C97B-4FA7-B81B-073F71FB9A4B}"/>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93A19A98-E7DE-4353-9835-BC8DD250A3A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EF9D2E74-BB3E-4FB5-82D5-A49707499D6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67FC751F-2790-4E02-9F78-D1D4EEBF17F9}"/>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2471EC0F-E1F1-4E98-B260-6387921D09D5}"/>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94B96C5A-4C2F-43D0-B144-AC3512F11DB9}"/>
            </a:ext>
          </a:extLst>
        </xdr:cNvPr>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6773FBE7-93C3-4666-B480-DF2E86CEEA1D}"/>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8" name="フローチャート: 判断 427">
          <a:extLst>
            <a:ext uri="{FF2B5EF4-FFF2-40B4-BE49-F238E27FC236}">
              <a16:creationId xmlns:a16="http://schemas.microsoft.com/office/drawing/2014/main" id="{96C0955D-3476-43EA-BE11-DFF6390CF7E9}"/>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29" name="フローチャート: 判断 428">
          <a:extLst>
            <a:ext uri="{FF2B5EF4-FFF2-40B4-BE49-F238E27FC236}">
              <a16:creationId xmlns:a16="http://schemas.microsoft.com/office/drawing/2014/main" id="{C5A104F8-3874-4931-A4A4-E48B08E4B002}"/>
            </a:ext>
          </a:extLst>
        </xdr:cNvPr>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30" name="フローチャート: 判断 429">
          <a:extLst>
            <a:ext uri="{FF2B5EF4-FFF2-40B4-BE49-F238E27FC236}">
              <a16:creationId xmlns:a16="http://schemas.microsoft.com/office/drawing/2014/main" id="{40D1C411-20F1-455B-A180-E75C7FFD3A77}"/>
            </a:ext>
          </a:extLst>
        </xdr:cNvPr>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1" name="フローチャート: 判断 430">
          <a:extLst>
            <a:ext uri="{FF2B5EF4-FFF2-40B4-BE49-F238E27FC236}">
              <a16:creationId xmlns:a16="http://schemas.microsoft.com/office/drawing/2014/main" id="{A447E23A-292E-4EE4-8EB5-B77A5F8F39D9}"/>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F8C547A-AADE-4FAF-BCB1-0965C25B8D5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217276C-AB60-4F11-A8D5-C1A1D050733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4E1DA53-B17C-4E4B-A98B-DBFFC9D8827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FDE7F993-97FC-47E7-A6BD-BC9C6D4CE5A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AC826DC5-6CF8-417C-BB09-2529B8D1EFD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23767</xdr:rowOff>
    </xdr:from>
    <xdr:to>
      <xdr:col>85</xdr:col>
      <xdr:colOff>177800</xdr:colOff>
      <xdr:row>41</xdr:row>
      <xdr:rowOff>125367</xdr:rowOff>
    </xdr:to>
    <xdr:sp macro="" textlink="">
      <xdr:nvSpPr>
        <xdr:cNvPr id="437" name="楕円 436">
          <a:extLst>
            <a:ext uri="{FF2B5EF4-FFF2-40B4-BE49-F238E27FC236}">
              <a16:creationId xmlns:a16="http://schemas.microsoft.com/office/drawing/2014/main" id="{2C62AFA5-B5DB-4786-9FB1-1D291B2BFED7}"/>
            </a:ext>
          </a:extLst>
        </xdr:cNvPr>
        <xdr:cNvSpPr/>
      </xdr:nvSpPr>
      <xdr:spPr>
        <a:xfrm>
          <a:off x="162687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2194</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E4DBB159-BDE9-4C09-86B8-BC7F655B4368}"/>
            </a:ext>
          </a:extLst>
        </xdr:cNvPr>
        <xdr:cNvSpPr txBox="1"/>
      </xdr:nvSpPr>
      <xdr:spPr>
        <a:xfrm>
          <a:off x="16357600"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157662</xdr:rowOff>
    </xdr:from>
    <xdr:to>
      <xdr:col>81</xdr:col>
      <xdr:colOff>101600</xdr:colOff>
      <xdr:row>41</xdr:row>
      <xdr:rowOff>87812</xdr:rowOff>
    </xdr:to>
    <xdr:sp macro="" textlink="">
      <xdr:nvSpPr>
        <xdr:cNvPr id="439" name="楕円 438">
          <a:extLst>
            <a:ext uri="{FF2B5EF4-FFF2-40B4-BE49-F238E27FC236}">
              <a16:creationId xmlns:a16="http://schemas.microsoft.com/office/drawing/2014/main" id="{A3EA2547-6B41-47E9-8BC0-AD632D3E13F7}"/>
            </a:ext>
          </a:extLst>
        </xdr:cNvPr>
        <xdr:cNvSpPr/>
      </xdr:nvSpPr>
      <xdr:spPr>
        <a:xfrm>
          <a:off x="154305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37012</xdr:rowOff>
    </xdr:from>
    <xdr:to>
      <xdr:col>85</xdr:col>
      <xdr:colOff>127000</xdr:colOff>
      <xdr:row>41</xdr:row>
      <xdr:rowOff>74567</xdr:rowOff>
    </xdr:to>
    <xdr:cxnSp macro="">
      <xdr:nvCxnSpPr>
        <xdr:cNvPr id="440" name="直線コネクタ 439">
          <a:extLst>
            <a:ext uri="{FF2B5EF4-FFF2-40B4-BE49-F238E27FC236}">
              <a16:creationId xmlns:a16="http://schemas.microsoft.com/office/drawing/2014/main" id="{C943817B-9761-43B8-812F-FB76EE9CE11E}"/>
            </a:ext>
          </a:extLst>
        </xdr:cNvPr>
        <xdr:cNvCxnSpPr/>
      </xdr:nvCxnSpPr>
      <xdr:spPr>
        <a:xfrm>
          <a:off x="15481300" y="706646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123372</xdr:rowOff>
    </xdr:from>
    <xdr:to>
      <xdr:col>76</xdr:col>
      <xdr:colOff>165100</xdr:colOff>
      <xdr:row>41</xdr:row>
      <xdr:rowOff>53522</xdr:rowOff>
    </xdr:to>
    <xdr:sp macro="" textlink="">
      <xdr:nvSpPr>
        <xdr:cNvPr id="441" name="楕円 440">
          <a:extLst>
            <a:ext uri="{FF2B5EF4-FFF2-40B4-BE49-F238E27FC236}">
              <a16:creationId xmlns:a16="http://schemas.microsoft.com/office/drawing/2014/main" id="{333F47BE-171E-4800-A517-DBEB589792F9}"/>
            </a:ext>
          </a:extLst>
        </xdr:cNvPr>
        <xdr:cNvSpPr/>
      </xdr:nvSpPr>
      <xdr:spPr>
        <a:xfrm>
          <a:off x="14541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2722</xdr:rowOff>
    </xdr:from>
    <xdr:to>
      <xdr:col>81</xdr:col>
      <xdr:colOff>50800</xdr:colOff>
      <xdr:row>41</xdr:row>
      <xdr:rowOff>37012</xdr:rowOff>
    </xdr:to>
    <xdr:cxnSp macro="">
      <xdr:nvCxnSpPr>
        <xdr:cNvPr id="442" name="直線コネクタ 441">
          <a:extLst>
            <a:ext uri="{FF2B5EF4-FFF2-40B4-BE49-F238E27FC236}">
              <a16:creationId xmlns:a16="http://schemas.microsoft.com/office/drawing/2014/main" id="{DC83A7E4-556A-4F4C-92F8-8A38C4C19683}"/>
            </a:ext>
          </a:extLst>
        </xdr:cNvPr>
        <xdr:cNvCxnSpPr/>
      </xdr:nvCxnSpPr>
      <xdr:spPr>
        <a:xfrm>
          <a:off x="14592300" y="703217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121738</xdr:rowOff>
    </xdr:from>
    <xdr:to>
      <xdr:col>72</xdr:col>
      <xdr:colOff>38100</xdr:colOff>
      <xdr:row>41</xdr:row>
      <xdr:rowOff>51888</xdr:rowOff>
    </xdr:to>
    <xdr:sp macro="" textlink="">
      <xdr:nvSpPr>
        <xdr:cNvPr id="443" name="楕円 442">
          <a:extLst>
            <a:ext uri="{FF2B5EF4-FFF2-40B4-BE49-F238E27FC236}">
              <a16:creationId xmlns:a16="http://schemas.microsoft.com/office/drawing/2014/main" id="{9ED02C44-3E88-43DA-B0DC-37FCA870E7EB}"/>
            </a:ext>
          </a:extLst>
        </xdr:cNvPr>
        <xdr:cNvSpPr/>
      </xdr:nvSpPr>
      <xdr:spPr>
        <a:xfrm>
          <a:off x="136525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1088</xdr:rowOff>
    </xdr:from>
    <xdr:to>
      <xdr:col>76</xdr:col>
      <xdr:colOff>114300</xdr:colOff>
      <xdr:row>41</xdr:row>
      <xdr:rowOff>2722</xdr:rowOff>
    </xdr:to>
    <xdr:cxnSp macro="">
      <xdr:nvCxnSpPr>
        <xdr:cNvPr id="444" name="直線コネクタ 443">
          <a:extLst>
            <a:ext uri="{FF2B5EF4-FFF2-40B4-BE49-F238E27FC236}">
              <a16:creationId xmlns:a16="http://schemas.microsoft.com/office/drawing/2014/main" id="{55BC94BF-F626-4127-9DF3-57253C6DE47B}"/>
            </a:ext>
          </a:extLst>
        </xdr:cNvPr>
        <xdr:cNvCxnSpPr/>
      </xdr:nvCxnSpPr>
      <xdr:spPr>
        <a:xfrm>
          <a:off x="13703300" y="703053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69487</xdr:rowOff>
    </xdr:from>
    <xdr:to>
      <xdr:col>67</xdr:col>
      <xdr:colOff>101600</xdr:colOff>
      <xdr:row>40</xdr:row>
      <xdr:rowOff>171087</xdr:rowOff>
    </xdr:to>
    <xdr:sp macro="" textlink="">
      <xdr:nvSpPr>
        <xdr:cNvPr id="445" name="楕円 444">
          <a:extLst>
            <a:ext uri="{FF2B5EF4-FFF2-40B4-BE49-F238E27FC236}">
              <a16:creationId xmlns:a16="http://schemas.microsoft.com/office/drawing/2014/main" id="{C03DD974-CDEE-42A2-A325-3277732A69A1}"/>
            </a:ext>
          </a:extLst>
        </xdr:cNvPr>
        <xdr:cNvSpPr/>
      </xdr:nvSpPr>
      <xdr:spPr>
        <a:xfrm>
          <a:off x="12763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120287</xdr:rowOff>
    </xdr:from>
    <xdr:to>
      <xdr:col>71</xdr:col>
      <xdr:colOff>177800</xdr:colOff>
      <xdr:row>41</xdr:row>
      <xdr:rowOff>1088</xdr:rowOff>
    </xdr:to>
    <xdr:cxnSp macro="">
      <xdr:nvCxnSpPr>
        <xdr:cNvPr id="446" name="直線コネクタ 445">
          <a:extLst>
            <a:ext uri="{FF2B5EF4-FFF2-40B4-BE49-F238E27FC236}">
              <a16:creationId xmlns:a16="http://schemas.microsoft.com/office/drawing/2014/main" id="{3BB16913-93AF-4E8A-BC76-07FDF8C43251}"/>
            </a:ext>
          </a:extLst>
        </xdr:cNvPr>
        <xdr:cNvCxnSpPr/>
      </xdr:nvCxnSpPr>
      <xdr:spPr>
        <a:xfrm>
          <a:off x="12814300" y="697828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61D75833-CFB8-480B-B564-7E121FF46F73}"/>
            </a:ext>
          </a:extLst>
        </xdr:cNvPr>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3AE77A3-C353-4B4E-93B4-487208EF0D29}"/>
            </a:ext>
          </a:extLst>
        </xdr:cNvPr>
        <xdr:cNvSpPr txBox="1"/>
      </xdr:nvSpPr>
      <xdr:spPr>
        <a:xfrm>
          <a:off x="14389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E6E288D4-2255-4EDD-BEFD-005898D123BF}"/>
            </a:ext>
          </a:extLst>
        </xdr:cNvPr>
        <xdr:cNvSpPr txBox="1"/>
      </xdr:nvSpPr>
      <xdr:spPr>
        <a:xfrm>
          <a:off x="13500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30A82C84-4597-4700-8774-A0A05555E8EC}"/>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78939</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1DCDA736-895E-4AEA-AB0E-0FE06B4FC01F}"/>
            </a:ext>
          </a:extLst>
        </xdr:cNvPr>
        <xdr:cNvSpPr txBox="1"/>
      </xdr:nvSpPr>
      <xdr:spPr>
        <a:xfrm>
          <a:off x="15266044" y="710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44649</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188B173D-6298-47AC-8CA4-56714BFD348F}"/>
            </a:ext>
          </a:extLst>
        </xdr:cNvPr>
        <xdr:cNvSpPr txBox="1"/>
      </xdr:nvSpPr>
      <xdr:spPr>
        <a:xfrm>
          <a:off x="14389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43015</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91A6EDB-5A71-4D09-A01D-9A5322407A3B}"/>
            </a:ext>
          </a:extLst>
        </xdr:cNvPr>
        <xdr:cNvSpPr txBox="1"/>
      </xdr:nvSpPr>
      <xdr:spPr>
        <a:xfrm>
          <a:off x="13500744"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162214</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4D76B834-8594-4D37-9A9C-ADF7D945B3F2}"/>
            </a:ext>
          </a:extLst>
        </xdr:cNvPr>
        <xdr:cNvSpPr txBox="1"/>
      </xdr:nvSpPr>
      <xdr:spPr>
        <a:xfrm>
          <a:off x="126117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BA52991F-82B6-41E5-82E4-786AC804C6F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543B8716-820D-48E1-A1CC-B26A53EA185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C95C2EAD-24E1-4B0C-9E50-25076D345F4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D72D85FF-C541-40BB-BD7B-C18F5F52A39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B1DA309B-5520-49CA-A492-56AE2636014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48BE0D0C-430D-497B-87EA-AF5387177F8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A8F9B22B-6CC4-4E8E-9CB4-06ECBA9A7AB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8DD15D8-42EE-4981-8157-9CB1BEE4366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F3550887-D486-41E4-9D44-0CE55DF44A2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748958FF-C485-43F2-A20C-1EDAE253572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1B39CD04-1491-40E8-BC52-6597BC778EB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517169A7-5B32-4B10-8511-FF64276E0582}"/>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4BF52827-F684-423C-A3F1-65CC50A77FA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2BA82F7C-1EA7-4067-9597-EC2001F2D79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C2AA2BC2-D3BE-4ABC-8B21-B619A7427CE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205AD8E6-2F5B-49C8-8E44-5AF6671404E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A1C10079-0D73-4533-B43B-B74176F9E50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6E4D99E8-CF27-4AAE-855D-FC78CD93DAF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3954AF39-2BE1-4C2C-861A-B845EA12C18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84F7D672-B009-4A71-BBC8-F6FCAE559CE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B3242D89-0FF3-4E2B-A5E5-61A0F9DA0F4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955E53F9-031D-4746-AF8F-8481D61668A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A5818E63-39EF-4FF0-87F8-ABE6875E5D0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92B31DA9-350F-407C-9B69-754C5571EC8B}"/>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88B3D628-ECC9-4E5B-9C51-31C70F2D2601}"/>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3EA6A9D5-84A9-41F8-9285-AD7627D8A610}"/>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66F945D0-E4DE-435D-8C6E-DDD8DBD29AA7}"/>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79D8351D-316F-4CEB-89F8-CA266B7DB33B}"/>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8BCB120E-A4B1-407D-A420-68F431F55C5A}"/>
            </a:ext>
          </a:extLst>
        </xdr:cNvPr>
        <xdr:cNvSpPr txBox="1"/>
      </xdr:nvSpPr>
      <xdr:spPr>
        <a:xfrm>
          <a:off x="22199600" y="663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3A67BD5B-6A3B-42CD-9692-A85E52FCB0AC}"/>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85" name="フローチャート: 判断 484">
          <a:extLst>
            <a:ext uri="{FF2B5EF4-FFF2-40B4-BE49-F238E27FC236}">
              <a16:creationId xmlns:a16="http://schemas.microsoft.com/office/drawing/2014/main" id="{3B6E115B-99BA-47F6-B28E-D0BD5A506A94}"/>
            </a:ext>
          </a:extLst>
        </xdr:cNvPr>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114300</xdr:rowOff>
    </xdr:from>
    <xdr:to>
      <xdr:col>107</xdr:col>
      <xdr:colOff>101600</xdr:colOff>
      <xdr:row>40</xdr:row>
      <xdr:rowOff>44450</xdr:rowOff>
    </xdr:to>
    <xdr:sp macro="" textlink="">
      <xdr:nvSpPr>
        <xdr:cNvPr id="486" name="フローチャート: 判断 485">
          <a:extLst>
            <a:ext uri="{FF2B5EF4-FFF2-40B4-BE49-F238E27FC236}">
              <a16:creationId xmlns:a16="http://schemas.microsoft.com/office/drawing/2014/main" id="{E94BE145-3563-4B06-9BF3-77A0F261A32B}"/>
            </a:ext>
          </a:extLst>
        </xdr:cNvPr>
        <xdr:cNvSpPr/>
      </xdr:nvSpPr>
      <xdr:spPr>
        <a:xfrm>
          <a:off x="203835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487" name="フローチャート: 判断 486">
          <a:extLst>
            <a:ext uri="{FF2B5EF4-FFF2-40B4-BE49-F238E27FC236}">
              <a16:creationId xmlns:a16="http://schemas.microsoft.com/office/drawing/2014/main" id="{36F48CEC-750F-40CE-BF95-EF17C8438F38}"/>
            </a:ext>
          </a:extLst>
        </xdr:cNvPr>
        <xdr:cNvSpPr/>
      </xdr:nvSpPr>
      <xdr:spPr>
        <a:xfrm>
          <a:off x="19494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137160</xdr:rowOff>
    </xdr:from>
    <xdr:to>
      <xdr:col>98</xdr:col>
      <xdr:colOff>38100</xdr:colOff>
      <xdr:row>40</xdr:row>
      <xdr:rowOff>67310</xdr:rowOff>
    </xdr:to>
    <xdr:sp macro="" textlink="">
      <xdr:nvSpPr>
        <xdr:cNvPr id="488" name="フローチャート: 判断 487">
          <a:extLst>
            <a:ext uri="{FF2B5EF4-FFF2-40B4-BE49-F238E27FC236}">
              <a16:creationId xmlns:a16="http://schemas.microsoft.com/office/drawing/2014/main" id="{024D14DD-7AB7-422E-8C4C-5BBCFA57D97E}"/>
            </a:ext>
          </a:extLst>
        </xdr:cNvPr>
        <xdr:cNvSpPr/>
      </xdr:nvSpPr>
      <xdr:spPr>
        <a:xfrm>
          <a:off x="18605500" y="682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88BA868-C544-47EB-9CFA-72A77A122A7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F7F7FAC-D370-4080-9C5B-153DC3A615F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AF428F3-2C34-43C6-BC6D-F2DCA6C981D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2EBE8C3-36F4-4ECF-B3A4-6DAB5758651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F456D35E-85B5-4982-8FE4-4179E383372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92710</xdr:rowOff>
    </xdr:from>
    <xdr:to>
      <xdr:col>116</xdr:col>
      <xdr:colOff>114300</xdr:colOff>
      <xdr:row>42</xdr:row>
      <xdr:rowOff>22860</xdr:rowOff>
    </xdr:to>
    <xdr:sp macro="" textlink="">
      <xdr:nvSpPr>
        <xdr:cNvPr id="494" name="楕円 493">
          <a:extLst>
            <a:ext uri="{FF2B5EF4-FFF2-40B4-BE49-F238E27FC236}">
              <a16:creationId xmlns:a16="http://schemas.microsoft.com/office/drawing/2014/main" id="{5A85FDEB-FD08-46AB-B40A-EFE329B5E941}"/>
            </a:ext>
          </a:extLst>
        </xdr:cNvPr>
        <xdr:cNvSpPr/>
      </xdr:nvSpPr>
      <xdr:spPr>
        <a:xfrm>
          <a:off x="22110700" y="7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7637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AECEDAA1-86F6-458E-AC5A-231E5F06E6C3}"/>
            </a:ext>
          </a:extLst>
        </xdr:cNvPr>
        <xdr:cNvSpPr txBox="1"/>
      </xdr:nvSpPr>
      <xdr:spPr>
        <a:xfrm>
          <a:off x="22199600"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92710</xdr:rowOff>
    </xdr:from>
    <xdr:to>
      <xdr:col>112</xdr:col>
      <xdr:colOff>38100</xdr:colOff>
      <xdr:row>42</xdr:row>
      <xdr:rowOff>22860</xdr:rowOff>
    </xdr:to>
    <xdr:sp macro="" textlink="">
      <xdr:nvSpPr>
        <xdr:cNvPr id="496" name="楕円 495">
          <a:extLst>
            <a:ext uri="{FF2B5EF4-FFF2-40B4-BE49-F238E27FC236}">
              <a16:creationId xmlns:a16="http://schemas.microsoft.com/office/drawing/2014/main" id="{73C71E41-1381-41B8-8FAB-2201135169D4}"/>
            </a:ext>
          </a:extLst>
        </xdr:cNvPr>
        <xdr:cNvSpPr/>
      </xdr:nvSpPr>
      <xdr:spPr>
        <a:xfrm>
          <a:off x="21272500" y="7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143510</xdr:rowOff>
    </xdr:from>
    <xdr:to>
      <xdr:col>116</xdr:col>
      <xdr:colOff>63500</xdr:colOff>
      <xdr:row>41</xdr:row>
      <xdr:rowOff>143510</xdr:rowOff>
    </xdr:to>
    <xdr:cxnSp macro="">
      <xdr:nvCxnSpPr>
        <xdr:cNvPr id="497" name="直線コネクタ 496">
          <a:extLst>
            <a:ext uri="{FF2B5EF4-FFF2-40B4-BE49-F238E27FC236}">
              <a16:creationId xmlns:a16="http://schemas.microsoft.com/office/drawing/2014/main" id="{C52EE314-AA43-46AC-A325-5A7599CCC419}"/>
            </a:ext>
          </a:extLst>
        </xdr:cNvPr>
        <xdr:cNvCxnSpPr/>
      </xdr:nvCxnSpPr>
      <xdr:spPr>
        <a:xfrm>
          <a:off x="21323300" y="7172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95250</xdr:rowOff>
    </xdr:from>
    <xdr:to>
      <xdr:col>107</xdr:col>
      <xdr:colOff>101600</xdr:colOff>
      <xdr:row>42</xdr:row>
      <xdr:rowOff>25400</xdr:rowOff>
    </xdr:to>
    <xdr:sp macro="" textlink="">
      <xdr:nvSpPr>
        <xdr:cNvPr id="498" name="楕円 497">
          <a:extLst>
            <a:ext uri="{FF2B5EF4-FFF2-40B4-BE49-F238E27FC236}">
              <a16:creationId xmlns:a16="http://schemas.microsoft.com/office/drawing/2014/main" id="{80CD2E70-D6E5-4396-AAB3-59DFDBD5FE96}"/>
            </a:ext>
          </a:extLst>
        </xdr:cNvPr>
        <xdr:cNvSpPr/>
      </xdr:nvSpPr>
      <xdr:spPr>
        <a:xfrm>
          <a:off x="203835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143510</xdr:rowOff>
    </xdr:from>
    <xdr:to>
      <xdr:col>111</xdr:col>
      <xdr:colOff>177800</xdr:colOff>
      <xdr:row>41</xdr:row>
      <xdr:rowOff>146050</xdr:rowOff>
    </xdr:to>
    <xdr:cxnSp macro="">
      <xdr:nvCxnSpPr>
        <xdr:cNvPr id="499" name="直線コネクタ 498">
          <a:extLst>
            <a:ext uri="{FF2B5EF4-FFF2-40B4-BE49-F238E27FC236}">
              <a16:creationId xmlns:a16="http://schemas.microsoft.com/office/drawing/2014/main" id="{F721C71F-4B23-4760-A189-2A08228D81D4}"/>
            </a:ext>
          </a:extLst>
        </xdr:cNvPr>
        <xdr:cNvCxnSpPr/>
      </xdr:nvCxnSpPr>
      <xdr:spPr>
        <a:xfrm flipV="1">
          <a:off x="20434300" y="71729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96520</xdr:rowOff>
    </xdr:from>
    <xdr:to>
      <xdr:col>102</xdr:col>
      <xdr:colOff>165100</xdr:colOff>
      <xdr:row>42</xdr:row>
      <xdr:rowOff>26670</xdr:rowOff>
    </xdr:to>
    <xdr:sp macro="" textlink="">
      <xdr:nvSpPr>
        <xdr:cNvPr id="500" name="楕円 499">
          <a:extLst>
            <a:ext uri="{FF2B5EF4-FFF2-40B4-BE49-F238E27FC236}">
              <a16:creationId xmlns:a16="http://schemas.microsoft.com/office/drawing/2014/main" id="{C0D15E3A-2650-48B9-B383-AD4E06D302FE}"/>
            </a:ext>
          </a:extLst>
        </xdr:cNvPr>
        <xdr:cNvSpPr/>
      </xdr:nvSpPr>
      <xdr:spPr>
        <a:xfrm>
          <a:off x="19494500" y="71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146050</xdr:rowOff>
    </xdr:from>
    <xdr:to>
      <xdr:col>107</xdr:col>
      <xdr:colOff>50800</xdr:colOff>
      <xdr:row>41</xdr:row>
      <xdr:rowOff>147320</xdr:rowOff>
    </xdr:to>
    <xdr:cxnSp macro="">
      <xdr:nvCxnSpPr>
        <xdr:cNvPr id="501" name="直線コネクタ 500">
          <a:extLst>
            <a:ext uri="{FF2B5EF4-FFF2-40B4-BE49-F238E27FC236}">
              <a16:creationId xmlns:a16="http://schemas.microsoft.com/office/drawing/2014/main" id="{D902DC43-472F-4B4A-9339-BDE82E08D1FE}"/>
            </a:ext>
          </a:extLst>
        </xdr:cNvPr>
        <xdr:cNvCxnSpPr/>
      </xdr:nvCxnSpPr>
      <xdr:spPr>
        <a:xfrm flipV="1">
          <a:off x="19545300" y="71755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97790</xdr:rowOff>
    </xdr:from>
    <xdr:to>
      <xdr:col>98</xdr:col>
      <xdr:colOff>38100</xdr:colOff>
      <xdr:row>42</xdr:row>
      <xdr:rowOff>27940</xdr:rowOff>
    </xdr:to>
    <xdr:sp macro="" textlink="">
      <xdr:nvSpPr>
        <xdr:cNvPr id="502" name="楕円 501">
          <a:extLst>
            <a:ext uri="{FF2B5EF4-FFF2-40B4-BE49-F238E27FC236}">
              <a16:creationId xmlns:a16="http://schemas.microsoft.com/office/drawing/2014/main" id="{4B035F16-4A76-49F7-9781-C1D5D66A4BC3}"/>
            </a:ext>
          </a:extLst>
        </xdr:cNvPr>
        <xdr:cNvSpPr/>
      </xdr:nvSpPr>
      <xdr:spPr>
        <a:xfrm>
          <a:off x="18605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147320</xdr:rowOff>
    </xdr:from>
    <xdr:to>
      <xdr:col>102</xdr:col>
      <xdr:colOff>114300</xdr:colOff>
      <xdr:row>41</xdr:row>
      <xdr:rowOff>148590</xdr:rowOff>
    </xdr:to>
    <xdr:cxnSp macro="">
      <xdr:nvCxnSpPr>
        <xdr:cNvPr id="503" name="直線コネクタ 502">
          <a:extLst>
            <a:ext uri="{FF2B5EF4-FFF2-40B4-BE49-F238E27FC236}">
              <a16:creationId xmlns:a16="http://schemas.microsoft.com/office/drawing/2014/main" id="{EA9DD54C-619E-42B7-87F1-8E0C09B1ED5E}"/>
            </a:ext>
          </a:extLst>
        </xdr:cNvPr>
        <xdr:cNvCxnSpPr/>
      </xdr:nvCxnSpPr>
      <xdr:spPr>
        <a:xfrm flipV="1">
          <a:off x="18656300" y="71767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4880E1B1-AA81-4A3E-8FEC-CC10EE154FED}"/>
            </a:ext>
          </a:extLst>
        </xdr:cNvPr>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60977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F24AFE05-A730-46C9-B648-2D3E376C5159}"/>
            </a:ext>
          </a:extLst>
        </xdr:cNvPr>
        <xdr:cNvSpPr txBox="1"/>
      </xdr:nvSpPr>
      <xdr:spPr>
        <a:xfrm>
          <a:off x="20199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82567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F076D149-C4F8-4925-8ECF-CA0BD7A61562}"/>
            </a:ext>
          </a:extLst>
        </xdr:cNvPr>
        <xdr:cNvSpPr txBox="1"/>
      </xdr:nvSpPr>
      <xdr:spPr>
        <a:xfrm>
          <a:off x="193104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83837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950F2AA2-DEF8-441B-BB51-C67F37DA829B}"/>
            </a:ext>
          </a:extLst>
        </xdr:cNvPr>
        <xdr:cNvSpPr txBox="1"/>
      </xdr:nvSpPr>
      <xdr:spPr>
        <a:xfrm>
          <a:off x="184214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13987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15956595-1EC4-4D5F-BC90-A257E24FD87A}"/>
            </a:ext>
          </a:extLst>
        </xdr:cNvPr>
        <xdr:cNvSpPr txBox="1"/>
      </xdr:nvSpPr>
      <xdr:spPr>
        <a:xfrm>
          <a:off x="21075727" y="7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16527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CC0C157-804F-4E14-AB92-FA53B5503D47}"/>
            </a:ext>
          </a:extLst>
        </xdr:cNvPr>
        <xdr:cNvSpPr txBox="1"/>
      </xdr:nvSpPr>
      <xdr:spPr>
        <a:xfrm>
          <a:off x="20199427"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17797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F682AFD2-D168-44E5-8312-09FE2A4C9DDC}"/>
            </a:ext>
          </a:extLst>
        </xdr:cNvPr>
        <xdr:cNvSpPr txBox="1"/>
      </xdr:nvSpPr>
      <xdr:spPr>
        <a:xfrm>
          <a:off x="19310427" y="721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19067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7FDBB0F0-763D-4684-8F57-6BB8AF7B772C}"/>
            </a:ext>
          </a:extLst>
        </xdr:cNvPr>
        <xdr:cNvSpPr txBox="1"/>
      </xdr:nvSpPr>
      <xdr:spPr>
        <a:xfrm>
          <a:off x="18421427"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BC093026-6422-4397-B53D-CE7280ED743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324DA89-E775-408A-880D-367FDCBE63E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F25992F8-6CB8-4C17-9AD2-B4255CC840C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95BAAAE7-C499-4262-ACB0-7752F512997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897A029E-5480-4B85-A9AA-EC784E327EA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56228617-4EC7-44E5-89E0-79D988691F1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CD246EF3-23AD-4DF6-A4A1-9B8785A32DE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2962905C-1C60-4379-9DD4-A8E84E864BA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987CD14F-69E8-4EF0-ACFF-472B8CE4390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A438DA89-A090-41F6-A354-56C6F4013CA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40B51237-6E99-4A15-BCA2-5505012F759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1FE49710-C584-4163-832F-B66C0D90C65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09E59CFD-9FFA-46CA-85F0-FFF5548EE26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4D5B14FE-D664-4973-8BBC-708B5640580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950CA2F3-AA29-404B-AA36-8A11AAE3F68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D2B6D36F-6DE2-4629-B8DF-F8526157C88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69179533-6648-472E-ACC4-218D4418ABA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49522D3A-BEE1-4994-8D6C-A81CCE2B64C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750AA38E-602D-4586-B081-3D5FA0ED96E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7ADA8E2C-FB9D-4559-95B7-C39BFE95666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524FE410-6659-427D-BEB6-741AF5D726F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FFD4FE58-6404-4896-89DF-7124AB3D1FF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4F9354D0-4127-4598-9388-68EE997B2AC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CA2800B0-AACF-44F2-94ED-90DF53D491C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AA429F89-392C-464D-A66E-8E0621E330C0}"/>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2451402F-9956-4961-BA4E-97718DC6B183}"/>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34CDC792-360F-4F22-97BD-536D114B3B47}"/>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94B96F42-BF97-4C24-852F-7EEACDF62F6C}"/>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6D9EC925-14DE-43D9-9676-81A951E8017F}"/>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0F168F7F-6984-45CE-8402-546A815C818A}"/>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7ACEEC58-6317-47C6-98FF-4576B942C363}"/>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3" name="フローチャート: 判断 542">
          <a:extLst>
            <a:ext uri="{FF2B5EF4-FFF2-40B4-BE49-F238E27FC236}">
              <a16:creationId xmlns:a16="http://schemas.microsoft.com/office/drawing/2014/main" id="{BE447E7B-BB65-448F-A118-99B2A6F2CD2C}"/>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4" name="フローチャート: 判断 543">
          <a:extLst>
            <a:ext uri="{FF2B5EF4-FFF2-40B4-BE49-F238E27FC236}">
              <a16:creationId xmlns:a16="http://schemas.microsoft.com/office/drawing/2014/main" id="{0FF9BDF2-C8E9-452D-91CD-5881C6FE5436}"/>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5" name="フローチャート: 判断 544">
          <a:extLst>
            <a:ext uri="{FF2B5EF4-FFF2-40B4-BE49-F238E27FC236}">
              <a16:creationId xmlns:a16="http://schemas.microsoft.com/office/drawing/2014/main" id="{5A964CAF-942B-41D5-9818-36DCEE4F4C5E}"/>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6" name="フローチャート: 判断 545">
          <a:extLst>
            <a:ext uri="{FF2B5EF4-FFF2-40B4-BE49-F238E27FC236}">
              <a16:creationId xmlns:a16="http://schemas.microsoft.com/office/drawing/2014/main" id="{13116720-1D5D-41D4-B065-21CA35F0C0E6}"/>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83408826-0EA1-48DB-B204-EF7B7D029F9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CAF8AD1-C4E9-44D3-9E62-C0B88451012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F7FD0AC-0867-44E3-8B30-47D984D2FED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61C1A1FD-F1A2-48CF-AC5C-61B97A24482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4988BE8A-41DF-494B-9ACD-79F383766B3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128270</xdr:rowOff>
    </xdr:from>
    <xdr:to>
      <xdr:col>85</xdr:col>
      <xdr:colOff>177800</xdr:colOff>
      <xdr:row>61</xdr:row>
      <xdr:rowOff>58420</xdr:rowOff>
    </xdr:to>
    <xdr:sp macro="" textlink="">
      <xdr:nvSpPr>
        <xdr:cNvPr id="552" name="楕円 551">
          <a:extLst>
            <a:ext uri="{FF2B5EF4-FFF2-40B4-BE49-F238E27FC236}">
              <a16:creationId xmlns:a16="http://schemas.microsoft.com/office/drawing/2014/main" id="{F4E1C7D6-DCB8-4E75-9C11-ECF8AD7978AE}"/>
            </a:ext>
          </a:extLst>
        </xdr:cNvPr>
        <xdr:cNvSpPr/>
      </xdr:nvSpPr>
      <xdr:spPr>
        <a:xfrm>
          <a:off x="16268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106697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2CFD9930-2AD2-4463-AD31-967713E33571}"/>
            </a:ext>
          </a:extLst>
        </xdr:cNvPr>
        <xdr:cNvSpPr txBox="1"/>
      </xdr:nvSpPr>
      <xdr:spPr>
        <a:xfrm>
          <a:off x="163576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99695</xdr:rowOff>
    </xdr:from>
    <xdr:to>
      <xdr:col>81</xdr:col>
      <xdr:colOff>101600</xdr:colOff>
      <xdr:row>61</xdr:row>
      <xdr:rowOff>29845</xdr:rowOff>
    </xdr:to>
    <xdr:sp macro="" textlink="">
      <xdr:nvSpPr>
        <xdr:cNvPr id="554" name="楕円 553">
          <a:extLst>
            <a:ext uri="{FF2B5EF4-FFF2-40B4-BE49-F238E27FC236}">
              <a16:creationId xmlns:a16="http://schemas.microsoft.com/office/drawing/2014/main" id="{8BC6EAB9-1B8D-49E7-985F-39AA92DE6789}"/>
            </a:ext>
          </a:extLst>
        </xdr:cNvPr>
        <xdr:cNvSpPr/>
      </xdr:nvSpPr>
      <xdr:spPr>
        <a:xfrm>
          <a:off x="15430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150495</xdr:rowOff>
    </xdr:from>
    <xdr:to>
      <xdr:col>85</xdr:col>
      <xdr:colOff>127000</xdr:colOff>
      <xdr:row>61</xdr:row>
      <xdr:rowOff>7620</xdr:rowOff>
    </xdr:to>
    <xdr:cxnSp macro="">
      <xdr:nvCxnSpPr>
        <xdr:cNvPr id="555" name="直線コネクタ 554">
          <a:extLst>
            <a:ext uri="{FF2B5EF4-FFF2-40B4-BE49-F238E27FC236}">
              <a16:creationId xmlns:a16="http://schemas.microsoft.com/office/drawing/2014/main" id="{F49393A1-C39B-46B0-8DD0-BA60E2AEF133}"/>
            </a:ext>
          </a:extLst>
        </xdr:cNvPr>
        <xdr:cNvCxnSpPr/>
      </xdr:nvCxnSpPr>
      <xdr:spPr>
        <a:xfrm>
          <a:off x="15481300" y="104374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135890</xdr:rowOff>
    </xdr:from>
    <xdr:to>
      <xdr:col>76</xdr:col>
      <xdr:colOff>165100</xdr:colOff>
      <xdr:row>61</xdr:row>
      <xdr:rowOff>66040</xdr:rowOff>
    </xdr:to>
    <xdr:sp macro="" textlink="">
      <xdr:nvSpPr>
        <xdr:cNvPr id="556" name="楕円 555">
          <a:extLst>
            <a:ext uri="{FF2B5EF4-FFF2-40B4-BE49-F238E27FC236}">
              <a16:creationId xmlns:a16="http://schemas.microsoft.com/office/drawing/2014/main" id="{FFFB0B18-480B-4D0F-AD82-3EC680974FC5}"/>
            </a:ext>
          </a:extLst>
        </xdr:cNvPr>
        <xdr:cNvSpPr/>
      </xdr:nvSpPr>
      <xdr:spPr>
        <a:xfrm>
          <a:off x="14541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150495</xdr:rowOff>
    </xdr:from>
    <xdr:to>
      <xdr:col>81</xdr:col>
      <xdr:colOff>50800</xdr:colOff>
      <xdr:row>61</xdr:row>
      <xdr:rowOff>15240</xdr:rowOff>
    </xdr:to>
    <xdr:cxnSp macro="">
      <xdr:nvCxnSpPr>
        <xdr:cNvPr id="557" name="直線コネクタ 556">
          <a:extLst>
            <a:ext uri="{FF2B5EF4-FFF2-40B4-BE49-F238E27FC236}">
              <a16:creationId xmlns:a16="http://schemas.microsoft.com/office/drawing/2014/main" id="{B416C248-5073-4B0C-8397-6E8DFAECA22B}"/>
            </a:ext>
          </a:extLst>
        </xdr:cNvPr>
        <xdr:cNvCxnSpPr/>
      </xdr:nvCxnSpPr>
      <xdr:spPr>
        <a:xfrm flipV="1">
          <a:off x="14592300" y="104374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158750</xdr:rowOff>
    </xdr:from>
    <xdr:to>
      <xdr:col>72</xdr:col>
      <xdr:colOff>38100</xdr:colOff>
      <xdr:row>61</xdr:row>
      <xdr:rowOff>88900</xdr:rowOff>
    </xdr:to>
    <xdr:sp macro="" textlink="">
      <xdr:nvSpPr>
        <xdr:cNvPr id="558" name="楕円 557">
          <a:extLst>
            <a:ext uri="{FF2B5EF4-FFF2-40B4-BE49-F238E27FC236}">
              <a16:creationId xmlns:a16="http://schemas.microsoft.com/office/drawing/2014/main" id="{BA3FF6F6-D477-47BC-9EC4-67D97075241F}"/>
            </a:ext>
          </a:extLst>
        </xdr:cNvPr>
        <xdr:cNvSpPr/>
      </xdr:nvSpPr>
      <xdr:spPr>
        <a:xfrm>
          <a:off x="13652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15240</xdr:rowOff>
    </xdr:from>
    <xdr:to>
      <xdr:col>76</xdr:col>
      <xdr:colOff>114300</xdr:colOff>
      <xdr:row>61</xdr:row>
      <xdr:rowOff>38100</xdr:rowOff>
    </xdr:to>
    <xdr:cxnSp macro="">
      <xdr:nvCxnSpPr>
        <xdr:cNvPr id="559" name="直線コネクタ 558">
          <a:extLst>
            <a:ext uri="{FF2B5EF4-FFF2-40B4-BE49-F238E27FC236}">
              <a16:creationId xmlns:a16="http://schemas.microsoft.com/office/drawing/2014/main" id="{16266C90-EB14-41D9-8AA0-2AA8B21AA2F0}"/>
            </a:ext>
          </a:extLst>
        </xdr:cNvPr>
        <xdr:cNvCxnSpPr/>
      </xdr:nvCxnSpPr>
      <xdr:spPr>
        <a:xfrm flipV="1">
          <a:off x="13703300" y="104736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132080</xdr:rowOff>
    </xdr:from>
    <xdr:to>
      <xdr:col>67</xdr:col>
      <xdr:colOff>101600</xdr:colOff>
      <xdr:row>61</xdr:row>
      <xdr:rowOff>62230</xdr:rowOff>
    </xdr:to>
    <xdr:sp macro="" textlink="">
      <xdr:nvSpPr>
        <xdr:cNvPr id="560" name="楕円 559">
          <a:extLst>
            <a:ext uri="{FF2B5EF4-FFF2-40B4-BE49-F238E27FC236}">
              <a16:creationId xmlns:a16="http://schemas.microsoft.com/office/drawing/2014/main" id="{A455788C-C68E-43CF-A925-7ACA236379F3}"/>
            </a:ext>
          </a:extLst>
        </xdr:cNvPr>
        <xdr:cNvSpPr/>
      </xdr:nvSpPr>
      <xdr:spPr>
        <a:xfrm>
          <a:off x="12763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xdr:rowOff>
    </xdr:from>
    <xdr:to>
      <xdr:col>71</xdr:col>
      <xdr:colOff>177800</xdr:colOff>
      <xdr:row>61</xdr:row>
      <xdr:rowOff>38100</xdr:rowOff>
    </xdr:to>
    <xdr:cxnSp macro="">
      <xdr:nvCxnSpPr>
        <xdr:cNvPr id="561" name="直線コネクタ 560">
          <a:extLst>
            <a:ext uri="{FF2B5EF4-FFF2-40B4-BE49-F238E27FC236}">
              <a16:creationId xmlns:a16="http://schemas.microsoft.com/office/drawing/2014/main" id="{6C8BAC98-B5E2-4379-89B4-F8A846885425}"/>
            </a:ext>
          </a:extLst>
        </xdr:cNvPr>
        <xdr:cNvCxnSpPr/>
      </xdr:nvCxnSpPr>
      <xdr:spPr>
        <a:xfrm>
          <a:off x="12814300" y="104698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62" name="n_1aveValue【学校施設】&#10;有形固定資産減価償却率">
          <a:extLst>
            <a:ext uri="{FF2B5EF4-FFF2-40B4-BE49-F238E27FC236}">
              <a16:creationId xmlns:a16="http://schemas.microsoft.com/office/drawing/2014/main" id="{8F52CB8F-344A-4541-AC2B-352FC5CF3034}"/>
            </a:ext>
          </a:extLst>
        </xdr:cNvPr>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63" name="n_2aveValue【学校施設】&#10;有形固定資産減価償却率">
          <a:extLst>
            <a:ext uri="{FF2B5EF4-FFF2-40B4-BE49-F238E27FC236}">
              <a16:creationId xmlns:a16="http://schemas.microsoft.com/office/drawing/2014/main" id="{F25D8A30-5AAE-491E-BABB-EFEEE301C9C6}"/>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4" name="n_3aveValue【学校施設】&#10;有形固定資産減価償却率">
          <a:extLst>
            <a:ext uri="{FF2B5EF4-FFF2-40B4-BE49-F238E27FC236}">
              <a16:creationId xmlns:a16="http://schemas.microsoft.com/office/drawing/2014/main" id="{9736256A-365B-488B-BBDC-1A3CE2D2B786}"/>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565" name="n_4aveValue【学校施設】&#10;有形固定資産減価償却率">
          <a:extLst>
            <a:ext uri="{FF2B5EF4-FFF2-40B4-BE49-F238E27FC236}">
              <a16:creationId xmlns:a16="http://schemas.microsoft.com/office/drawing/2014/main" id="{5282910A-73AE-4815-A742-C4E3EDC6083D}"/>
            </a:ext>
          </a:extLst>
        </xdr:cNvPr>
        <xdr:cNvSpPr txBox="1"/>
      </xdr:nvSpPr>
      <xdr:spPr>
        <a:xfrm>
          <a:off x="12611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20972</xdr:rowOff>
    </xdr:from>
    <xdr:ext cx="405111" cy="259045"/>
    <xdr:sp macro="" textlink="">
      <xdr:nvSpPr>
        <xdr:cNvPr id="566" name="n_1mainValue【学校施設】&#10;有形固定資産減価償却率">
          <a:extLst>
            <a:ext uri="{FF2B5EF4-FFF2-40B4-BE49-F238E27FC236}">
              <a16:creationId xmlns:a16="http://schemas.microsoft.com/office/drawing/2014/main" id="{39FBEA70-C582-420F-BF43-926BE52B4BFA}"/>
            </a:ext>
          </a:extLst>
        </xdr:cNvPr>
        <xdr:cNvSpPr txBox="1"/>
      </xdr:nvSpPr>
      <xdr:spPr>
        <a:xfrm>
          <a:off x="152660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57167</xdr:rowOff>
    </xdr:from>
    <xdr:ext cx="405111" cy="259045"/>
    <xdr:sp macro="" textlink="">
      <xdr:nvSpPr>
        <xdr:cNvPr id="567" name="n_2mainValue【学校施設】&#10;有形固定資産減価償却率">
          <a:extLst>
            <a:ext uri="{FF2B5EF4-FFF2-40B4-BE49-F238E27FC236}">
              <a16:creationId xmlns:a16="http://schemas.microsoft.com/office/drawing/2014/main" id="{D9BDADC6-A467-470E-B21F-A95A86CF95FF}"/>
            </a:ext>
          </a:extLst>
        </xdr:cNvPr>
        <xdr:cNvSpPr txBox="1"/>
      </xdr:nvSpPr>
      <xdr:spPr>
        <a:xfrm>
          <a:off x="14389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80027</xdr:rowOff>
    </xdr:from>
    <xdr:ext cx="405111" cy="259045"/>
    <xdr:sp macro="" textlink="">
      <xdr:nvSpPr>
        <xdr:cNvPr id="568" name="n_3mainValue【学校施設】&#10;有形固定資産減価償却率">
          <a:extLst>
            <a:ext uri="{FF2B5EF4-FFF2-40B4-BE49-F238E27FC236}">
              <a16:creationId xmlns:a16="http://schemas.microsoft.com/office/drawing/2014/main" id="{1F32C575-1D66-40C6-AD30-6F16547A00BC}"/>
            </a:ext>
          </a:extLst>
        </xdr:cNvPr>
        <xdr:cNvSpPr txBox="1"/>
      </xdr:nvSpPr>
      <xdr:spPr>
        <a:xfrm>
          <a:off x="13500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53357</xdr:rowOff>
    </xdr:from>
    <xdr:ext cx="405111" cy="259045"/>
    <xdr:sp macro="" textlink="">
      <xdr:nvSpPr>
        <xdr:cNvPr id="569" name="n_4mainValue【学校施設】&#10;有形固定資産減価償却率">
          <a:extLst>
            <a:ext uri="{FF2B5EF4-FFF2-40B4-BE49-F238E27FC236}">
              <a16:creationId xmlns:a16="http://schemas.microsoft.com/office/drawing/2014/main" id="{70041C70-9549-4D2E-83E6-0FDAFB105734}"/>
            </a:ext>
          </a:extLst>
        </xdr:cNvPr>
        <xdr:cNvSpPr txBox="1"/>
      </xdr:nvSpPr>
      <xdr:spPr>
        <a:xfrm>
          <a:off x="12611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ABF08C6B-A613-4FBB-83BE-E3AC5CE61B1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B1A3E1F2-A06C-40A4-B0B1-1907D1038C8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37557620-E0E7-49F4-BA2D-3399DF4784E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24EA2BAB-65FE-40EF-845C-C09FE09359B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445240EC-A203-4187-972F-40C6003F98A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E51FC789-7F85-4BAF-9603-EB7CEAE6BA8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62256909-5C33-4BD5-9F0B-D332BBCD355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2842317A-753E-441D-8B63-630D58C0C1F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4AB322E3-6465-401C-B25B-30271CA29C0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EF39D802-FDB7-45F3-8409-D552244FAAC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17F8C99D-D8F3-4FE0-AB46-77EB9FFE989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CFC88BA0-A0AB-4F1E-BD1F-AF7B4D4A039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CE75EF46-03C1-4668-BB5E-D5AC9C50465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7B1BB45E-F65C-4747-9913-F074E819D08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53E57F99-F6E2-47C3-890B-0B3F0155DF3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419533BE-2825-486A-B5C6-3A432B2A31B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6890A830-CF17-4CD1-9CE5-71F844AE0B7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513A2CF3-D8D5-4382-B833-EED478AAABB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AD87F6B6-9B3B-41CD-A54D-B85EE058434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62DE5B59-4F72-406C-A98B-3585D9641FC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6F54DB88-0F96-4B51-B315-1CEAC495EC6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390380DB-7C67-41D4-B1FE-BBEBE578264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DB5ECF57-73CF-4948-A10A-98CDA2F7847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1476F5C5-1E57-465F-B8DA-53B9E83BE00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A74EF945-8336-47AC-BEA1-F2A330E1008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0FD001BA-9499-4E27-82D8-0DA4FA4A6CF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E03B85C4-3C98-4660-892A-8744395D7882}"/>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F4BFA871-26EE-4293-815E-2FF5B4F96F3C}"/>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446FE867-6D30-42D7-8DD8-5E8BF0150906}"/>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A92288F9-F2E1-49BF-A1CC-A6996998DB08}"/>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86765BA3-B048-47BF-B332-CAF818910CFA}"/>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601" name="【学校施設】&#10;一人当たり面積平均値テキスト">
          <a:extLst>
            <a:ext uri="{FF2B5EF4-FFF2-40B4-BE49-F238E27FC236}">
              <a16:creationId xmlns:a16="http://schemas.microsoft.com/office/drawing/2014/main" id="{63138CDC-45A7-4A5A-B61E-FFCCECC4BB59}"/>
            </a:ext>
          </a:extLst>
        </xdr:cNvPr>
        <xdr:cNvSpPr txBox="1"/>
      </xdr:nvSpPr>
      <xdr:spPr>
        <a:xfrm>
          <a:off x="22199600" y="1056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05FDCEAD-243B-49A2-B21A-C1ECE4794FA8}"/>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82441</xdr:rowOff>
    </xdr:from>
    <xdr:to>
      <xdr:col>112</xdr:col>
      <xdr:colOff>38100</xdr:colOff>
      <xdr:row>62</xdr:row>
      <xdr:rowOff>12591</xdr:rowOff>
    </xdr:to>
    <xdr:sp macro="" textlink="">
      <xdr:nvSpPr>
        <xdr:cNvPr id="603" name="フローチャート: 判断 602">
          <a:extLst>
            <a:ext uri="{FF2B5EF4-FFF2-40B4-BE49-F238E27FC236}">
              <a16:creationId xmlns:a16="http://schemas.microsoft.com/office/drawing/2014/main" id="{4C749363-0B96-4FEE-82ED-FB1A39F523DC}"/>
            </a:ext>
          </a:extLst>
        </xdr:cNvPr>
        <xdr:cNvSpPr/>
      </xdr:nvSpPr>
      <xdr:spPr>
        <a:xfrm>
          <a:off x="21272500" y="1054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1778</xdr:rowOff>
    </xdr:from>
    <xdr:to>
      <xdr:col>107</xdr:col>
      <xdr:colOff>101600</xdr:colOff>
      <xdr:row>62</xdr:row>
      <xdr:rowOff>103378</xdr:rowOff>
    </xdr:to>
    <xdr:sp macro="" textlink="">
      <xdr:nvSpPr>
        <xdr:cNvPr id="604" name="フローチャート: 判断 603">
          <a:extLst>
            <a:ext uri="{FF2B5EF4-FFF2-40B4-BE49-F238E27FC236}">
              <a16:creationId xmlns:a16="http://schemas.microsoft.com/office/drawing/2014/main" id="{3C6A7C0A-CCDB-4A60-8F46-299D6DBE0A81}"/>
            </a:ext>
          </a:extLst>
        </xdr:cNvPr>
        <xdr:cNvSpPr/>
      </xdr:nvSpPr>
      <xdr:spPr>
        <a:xfrm>
          <a:off x="20383500" y="106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21046</xdr:rowOff>
    </xdr:from>
    <xdr:to>
      <xdr:col>102</xdr:col>
      <xdr:colOff>165100</xdr:colOff>
      <xdr:row>62</xdr:row>
      <xdr:rowOff>122646</xdr:rowOff>
    </xdr:to>
    <xdr:sp macro="" textlink="">
      <xdr:nvSpPr>
        <xdr:cNvPr id="605" name="フローチャート: 判断 604">
          <a:extLst>
            <a:ext uri="{FF2B5EF4-FFF2-40B4-BE49-F238E27FC236}">
              <a16:creationId xmlns:a16="http://schemas.microsoft.com/office/drawing/2014/main" id="{E047ED7B-6D23-41D3-B3F3-DD3D51BBEFF7}"/>
            </a:ext>
          </a:extLst>
        </xdr:cNvPr>
        <xdr:cNvSpPr/>
      </xdr:nvSpPr>
      <xdr:spPr>
        <a:xfrm>
          <a:off x="19494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39987</xdr:rowOff>
    </xdr:from>
    <xdr:to>
      <xdr:col>98</xdr:col>
      <xdr:colOff>38100</xdr:colOff>
      <xdr:row>62</xdr:row>
      <xdr:rowOff>141587</xdr:rowOff>
    </xdr:to>
    <xdr:sp macro="" textlink="">
      <xdr:nvSpPr>
        <xdr:cNvPr id="606" name="フローチャート: 判断 605">
          <a:extLst>
            <a:ext uri="{FF2B5EF4-FFF2-40B4-BE49-F238E27FC236}">
              <a16:creationId xmlns:a16="http://schemas.microsoft.com/office/drawing/2014/main" id="{5674D6DE-CDDA-40D6-8ADC-A07F690FD02D}"/>
            </a:ext>
          </a:extLst>
        </xdr:cNvPr>
        <xdr:cNvSpPr/>
      </xdr:nvSpPr>
      <xdr:spPr>
        <a:xfrm>
          <a:off x="18605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CE97D41D-54DB-4647-9872-191A4AD63E1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69941B3-7AD0-4BA9-AD94-FD7A838A28F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4968D6B1-39FE-4B98-A1F7-FDA5E4616C3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4985C38C-CBA2-436B-BCC5-536F318755B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46F71D72-DCE3-4116-BA6E-E007B2F5C28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612" name="楕円 611">
          <a:extLst>
            <a:ext uri="{FF2B5EF4-FFF2-40B4-BE49-F238E27FC236}">
              <a16:creationId xmlns:a16="http://schemas.microsoft.com/office/drawing/2014/main" id="{96421164-E4D6-400C-AE71-FB863B6CFB87}"/>
            </a:ext>
          </a:extLst>
        </xdr:cNvPr>
        <xdr:cNvSpPr/>
      </xdr:nvSpPr>
      <xdr:spPr>
        <a:xfrm>
          <a:off x="22110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63517</xdr:rowOff>
    </xdr:from>
    <xdr:ext cx="469744" cy="259045"/>
    <xdr:sp macro="" textlink="">
      <xdr:nvSpPr>
        <xdr:cNvPr id="613" name="【学校施設】&#10;一人当たり面積該当値テキスト">
          <a:extLst>
            <a:ext uri="{FF2B5EF4-FFF2-40B4-BE49-F238E27FC236}">
              <a16:creationId xmlns:a16="http://schemas.microsoft.com/office/drawing/2014/main" id="{EFC601BD-941E-463C-AC06-7C825FA3A8C7}"/>
            </a:ext>
          </a:extLst>
        </xdr:cNvPr>
        <xdr:cNvSpPr txBox="1"/>
      </xdr:nvSpPr>
      <xdr:spPr>
        <a:xfrm>
          <a:off x="22199600"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53703</xdr:rowOff>
    </xdr:from>
    <xdr:to>
      <xdr:col>112</xdr:col>
      <xdr:colOff>38100</xdr:colOff>
      <xdr:row>61</xdr:row>
      <xdr:rowOff>155303</xdr:rowOff>
    </xdr:to>
    <xdr:sp macro="" textlink="">
      <xdr:nvSpPr>
        <xdr:cNvPr id="614" name="楕円 613">
          <a:extLst>
            <a:ext uri="{FF2B5EF4-FFF2-40B4-BE49-F238E27FC236}">
              <a16:creationId xmlns:a16="http://schemas.microsoft.com/office/drawing/2014/main" id="{E771F455-B716-4E9D-A0BE-5C0EF25612C3}"/>
            </a:ext>
          </a:extLst>
        </xdr:cNvPr>
        <xdr:cNvSpPr/>
      </xdr:nvSpPr>
      <xdr:spPr>
        <a:xfrm>
          <a:off x="21272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91440</xdr:rowOff>
    </xdr:from>
    <xdr:to>
      <xdr:col>116</xdr:col>
      <xdr:colOff>63500</xdr:colOff>
      <xdr:row>61</xdr:row>
      <xdr:rowOff>104503</xdr:rowOff>
    </xdr:to>
    <xdr:cxnSp macro="">
      <xdr:nvCxnSpPr>
        <xdr:cNvPr id="615" name="直線コネクタ 614">
          <a:extLst>
            <a:ext uri="{FF2B5EF4-FFF2-40B4-BE49-F238E27FC236}">
              <a16:creationId xmlns:a16="http://schemas.microsoft.com/office/drawing/2014/main" id="{94740DA7-2F05-4F54-B06D-45C10B5C1933}"/>
            </a:ext>
          </a:extLst>
        </xdr:cNvPr>
        <xdr:cNvCxnSpPr/>
      </xdr:nvCxnSpPr>
      <xdr:spPr>
        <a:xfrm flipV="1">
          <a:off x="21323300" y="1054989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83748</xdr:rowOff>
    </xdr:from>
    <xdr:to>
      <xdr:col>107</xdr:col>
      <xdr:colOff>101600</xdr:colOff>
      <xdr:row>62</xdr:row>
      <xdr:rowOff>13898</xdr:rowOff>
    </xdr:to>
    <xdr:sp macro="" textlink="">
      <xdr:nvSpPr>
        <xdr:cNvPr id="616" name="楕円 615">
          <a:extLst>
            <a:ext uri="{FF2B5EF4-FFF2-40B4-BE49-F238E27FC236}">
              <a16:creationId xmlns:a16="http://schemas.microsoft.com/office/drawing/2014/main" id="{D94EEDEF-43F1-438D-9715-D2417F3C14F0}"/>
            </a:ext>
          </a:extLst>
        </xdr:cNvPr>
        <xdr:cNvSpPr/>
      </xdr:nvSpPr>
      <xdr:spPr>
        <a:xfrm>
          <a:off x="20383500" y="1054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104503</xdr:rowOff>
    </xdr:from>
    <xdr:to>
      <xdr:col>111</xdr:col>
      <xdr:colOff>177800</xdr:colOff>
      <xdr:row>61</xdr:row>
      <xdr:rowOff>134548</xdr:rowOff>
    </xdr:to>
    <xdr:cxnSp macro="">
      <xdr:nvCxnSpPr>
        <xdr:cNvPr id="617" name="直線コネクタ 616">
          <a:extLst>
            <a:ext uri="{FF2B5EF4-FFF2-40B4-BE49-F238E27FC236}">
              <a16:creationId xmlns:a16="http://schemas.microsoft.com/office/drawing/2014/main" id="{FA47A4F9-5AD1-4514-A48D-6415D96B78DB}"/>
            </a:ext>
          </a:extLst>
        </xdr:cNvPr>
        <xdr:cNvCxnSpPr/>
      </xdr:nvCxnSpPr>
      <xdr:spPr>
        <a:xfrm flipV="1">
          <a:off x="20434300" y="10562953"/>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64153</xdr:rowOff>
    </xdr:from>
    <xdr:to>
      <xdr:col>102</xdr:col>
      <xdr:colOff>165100</xdr:colOff>
      <xdr:row>61</xdr:row>
      <xdr:rowOff>165753</xdr:rowOff>
    </xdr:to>
    <xdr:sp macro="" textlink="">
      <xdr:nvSpPr>
        <xdr:cNvPr id="618" name="楕円 617">
          <a:extLst>
            <a:ext uri="{FF2B5EF4-FFF2-40B4-BE49-F238E27FC236}">
              <a16:creationId xmlns:a16="http://schemas.microsoft.com/office/drawing/2014/main" id="{81BDBF85-EF9C-4059-985A-F27378FCF37D}"/>
            </a:ext>
          </a:extLst>
        </xdr:cNvPr>
        <xdr:cNvSpPr/>
      </xdr:nvSpPr>
      <xdr:spPr>
        <a:xfrm>
          <a:off x="19494500" y="1052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114953</xdr:rowOff>
    </xdr:from>
    <xdr:to>
      <xdr:col>107</xdr:col>
      <xdr:colOff>50800</xdr:colOff>
      <xdr:row>61</xdr:row>
      <xdr:rowOff>134548</xdr:rowOff>
    </xdr:to>
    <xdr:cxnSp macro="">
      <xdr:nvCxnSpPr>
        <xdr:cNvPr id="619" name="直線コネクタ 618">
          <a:extLst>
            <a:ext uri="{FF2B5EF4-FFF2-40B4-BE49-F238E27FC236}">
              <a16:creationId xmlns:a16="http://schemas.microsoft.com/office/drawing/2014/main" id="{7D242657-7CD8-421B-B1E8-967663D75970}"/>
            </a:ext>
          </a:extLst>
        </xdr:cNvPr>
        <xdr:cNvCxnSpPr/>
      </xdr:nvCxnSpPr>
      <xdr:spPr>
        <a:xfrm>
          <a:off x="19545300" y="1057340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87013</xdr:rowOff>
    </xdr:from>
    <xdr:to>
      <xdr:col>98</xdr:col>
      <xdr:colOff>38100</xdr:colOff>
      <xdr:row>62</xdr:row>
      <xdr:rowOff>17163</xdr:rowOff>
    </xdr:to>
    <xdr:sp macro="" textlink="">
      <xdr:nvSpPr>
        <xdr:cNvPr id="620" name="楕円 619">
          <a:extLst>
            <a:ext uri="{FF2B5EF4-FFF2-40B4-BE49-F238E27FC236}">
              <a16:creationId xmlns:a16="http://schemas.microsoft.com/office/drawing/2014/main" id="{7213824E-1B52-4B48-9622-A46DCFB8EAB5}"/>
            </a:ext>
          </a:extLst>
        </xdr:cNvPr>
        <xdr:cNvSpPr/>
      </xdr:nvSpPr>
      <xdr:spPr>
        <a:xfrm>
          <a:off x="18605500" y="105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114953</xdr:rowOff>
    </xdr:from>
    <xdr:to>
      <xdr:col>102</xdr:col>
      <xdr:colOff>114300</xdr:colOff>
      <xdr:row>61</xdr:row>
      <xdr:rowOff>137813</xdr:rowOff>
    </xdr:to>
    <xdr:cxnSp macro="">
      <xdr:nvCxnSpPr>
        <xdr:cNvPr id="621" name="直線コネクタ 620">
          <a:extLst>
            <a:ext uri="{FF2B5EF4-FFF2-40B4-BE49-F238E27FC236}">
              <a16:creationId xmlns:a16="http://schemas.microsoft.com/office/drawing/2014/main" id="{2071728F-153D-4CF1-9FB7-D39B9141BF10}"/>
            </a:ext>
          </a:extLst>
        </xdr:cNvPr>
        <xdr:cNvCxnSpPr/>
      </xdr:nvCxnSpPr>
      <xdr:spPr>
        <a:xfrm flipV="1">
          <a:off x="18656300" y="105734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3718</xdr:rowOff>
    </xdr:from>
    <xdr:ext cx="469744" cy="259045"/>
    <xdr:sp macro="" textlink="">
      <xdr:nvSpPr>
        <xdr:cNvPr id="622" name="n_1aveValue【学校施設】&#10;一人当たり面積">
          <a:extLst>
            <a:ext uri="{FF2B5EF4-FFF2-40B4-BE49-F238E27FC236}">
              <a16:creationId xmlns:a16="http://schemas.microsoft.com/office/drawing/2014/main" id="{200C83DC-A00E-4975-870D-786339DCB09F}"/>
            </a:ext>
          </a:extLst>
        </xdr:cNvPr>
        <xdr:cNvSpPr txBox="1"/>
      </xdr:nvSpPr>
      <xdr:spPr>
        <a:xfrm>
          <a:off x="21075727" y="1063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94505</xdr:rowOff>
    </xdr:from>
    <xdr:ext cx="469744" cy="259045"/>
    <xdr:sp macro="" textlink="">
      <xdr:nvSpPr>
        <xdr:cNvPr id="623" name="n_2aveValue【学校施設】&#10;一人当たり面積">
          <a:extLst>
            <a:ext uri="{FF2B5EF4-FFF2-40B4-BE49-F238E27FC236}">
              <a16:creationId xmlns:a16="http://schemas.microsoft.com/office/drawing/2014/main" id="{65F667CD-D5F7-48DE-9AFA-00A9BE651934}"/>
            </a:ext>
          </a:extLst>
        </xdr:cNvPr>
        <xdr:cNvSpPr txBox="1"/>
      </xdr:nvSpPr>
      <xdr:spPr>
        <a:xfrm>
          <a:off x="2019942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113773</xdr:rowOff>
    </xdr:from>
    <xdr:ext cx="469744" cy="259045"/>
    <xdr:sp macro="" textlink="">
      <xdr:nvSpPr>
        <xdr:cNvPr id="624" name="n_3aveValue【学校施設】&#10;一人当たり面積">
          <a:extLst>
            <a:ext uri="{FF2B5EF4-FFF2-40B4-BE49-F238E27FC236}">
              <a16:creationId xmlns:a16="http://schemas.microsoft.com/office/drawing/2014/main" id="{7831EB9E-218D-4E5A-A6BB-68EDF3263ABA}"/>
            </a:ext>
          </a:extLst>
        </xdr:cNvPr>
        <xdr:cNvSpPr txBox="1"/>
      </xdr:nvSpPr>
      <xdr:spPr>
        <a:xfrm>
          <a:off x="19310427" y="107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132714</xdr:rowOff>
    </xdr:from>
    <xdr:ext cx="469744" cy="259045"/>
    <xdr:sp macro="" textlink="">
      <xdr:nvSpPr>
        <xdr:cNvPr id="625" name="n_4aveValue【学校施設】&#10;一人当たり面積">
          <a:extLst>
            <a:ext uri="{FF2B5EF4-FFF2-40B4-BE49-F238E27FC236}">
              <a16:creationId xmlns:a16="http://schemas.microsoft.com/office/drawing/2014/main" id="{B8959D96-E327-4BEF-B0CD-0C88D7FC68A0}"/>
            </a:ext>
          </a:extLst>
        </xdr:cNvPr>
        <xdr:cNvSpPr txBox="1"/>
      </xdr:nvSpPr>
      <xdr:spPr>
        <a:xfrm>
          <a:off x="18421427" y="1076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380</xdr:rowOff>
    </xdr:from>
    <xdr:ext cx="469744" cy="259045"/>
    <xdr:sp macro="" textlink="">
      <xdr:nvSpPr>
        <xdr:cNvPr id="626" name="n_1mainValue【学校施設】&#10;一人当たり面積">
          <a:extLst>
            <a:ext uri="{FF2B5EF4-FFF2-40B4-BE49-F238E27FC236}">
              <a16:creationId xmlns:a16="http://schemas.microsoft.com/office/drawing/2014/main" id="{A30FD1FA-3006-408A-B349-959B10EB1E48}"/>
            </a:ext>
          </a:extLst>
        </xdr:cNvPr>
        <xdr:cNvSpPr txBox="1"/>
      </xdr:nvSpPr>
      <xdr:spPr>
        <a:xfrm>
          <a:off x="21075727" y="1028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30425</xdr:rowOff>
    </xdr:from>
    <xdr:ext cx="469744" cy="259045"/>
    <xdr:sp macro="" textlink="">
      <xdr:nvSpPr>
        <xdr:cNvPr id="627" name="n_2mainValue【学校施設】&#10;一人当たり面積">
          <a:extLst>
            <a:ext uri="{FF2B5EF4-FFF2-40B4-BE49-F238E27FC236}">
              <a16:creationId xmlns:a16="http://schemas.microsoft.com/office/drawing/2014/main" id="{20F6ECA7-7C32-4348-B054-FA0CD40837C9}"/>
            </a:ext>
          </a:extLst>
        </xdr:cNvPr>
        <xdr:cNvSpPr txBox="1"/>
      </xdr:nvSpPr>
      <xdr:spPr>
        <a:xfrm>
          <a:off x="20199427" y="1031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10830</xdr:rowOff>
    </xdr:from>
    <xdr:ext cx="469744" cy="259045"/>
    <xdr:sp macro="" textlink="">
      <xdr:nvSpPr>
        <xdr:cNvPr id="628" name="n_3mainValue【学校施設】&#10;一人当たり面積">
          <a:extLst>
            <a:ext uri="{FF2B5EF4-FFF2-40B4-BE49-F238E27FC236}">
              <a16:creationId xmlns:a16="http://schemas.microsoft.com/office/drawing/2014/main" id="{734242DC-93DE-4333-BDA2-8160B38B26BA}"/>
            </a:ext>
          </a:extLst>
        </xdr:cNvPr>
        <xdr:cNvSpPr txBox="1"/>
      </xdr:nvSpPr>
      <xdr:spPr>
        <a:xfrm>
          <a:off x="19310427" y="1029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33690</xdr:rowOff>
    </xdr:from>
    <xdr:ext cx="469744" cy="259045"/>
    <xdr:sp macro="" textlink="">
      <xdr:nvSpPr>
        <xdr:cNvPr id="629" name="n_4mainValue【学校施設】&#10;一人当たり面積">
          <a:extLst>
            <a:ext uri="{FF2B5EF4-FFF2-40B4-BE49-F238E27FC236}">
              <a16:creationId xmlns:a16="http://schemas.microsoft.com/office/drawing/2014/main" id="{6ACF7A1E-3C9D-4A69-87E3-BE5ACBA048BE}"/>
            </a:ext>
          </a:extLst>
        </xdr:cNvPr>
        <xdr:cNvSpPr txBox="1"/>
      </xdr:nvSpPr>
      <xdr:spPr>
        <a:xfrm>
          <a:off x="18421427" y="103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2DE36839-3C4C-44E7-8475-49CF7425C7B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9A2ABFA7-307F-46B9-A681-C2DF704AA8D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C0BDA52C-97F5-440C-BBA2-7A807ADB549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2F15B3EC-B4E3-4774-B32A-A4319DFA59F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DD2D0D87-7263-40EA-B564-C8E029FA984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699B76A6-0FE2-4E4A-81B4-6B14D5466CE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27A40EDD-222B-482C-9E7F-2C09A01FF8B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DC0CEFE9-72E3-46B3-AF37-71BF8931E7F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3948FAF0-8DC1-474C-A6B7-CFC8B877729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8FB40E02-7C86-4D24-9776-EAA22E0A0DD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3DFE1A09-45D6-4E98-90E1-9E318310F17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05D91B43-12A1-4140-9E2A-60F2E699FD3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277578E4-A2D9-4574-A02C-1E93492B496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9E056C55-15F1-4172-9660-4D00E0C0C2A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88A0886C-637E-41A9-8D94-490355BF4EB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8715E71E-62E4-49A7-828D-DBD4CD646DD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45C9DA33-5CFB-4425-B90B-0E23ACF1F58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C676D21D-E416-44C7-81BA-74739DB7C36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FE76EF77-B3BA-4F37-AA3B-F0180790B0D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D98560D1-468A-4570-86C5-395AF6781C9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28D6FE94-A4CE-4B82-8A12-AE011C78E36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22E2BD53-6694-43C0-A823-FFC169ECBE0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EF70836B-63DC-45A2-8C5E-7AE4397586B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5240407F-44D5-4DC0-A835-1254C81AA5F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3440EC2F-5556-4345-A414-2B43BB6674A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69456F04-60E5-4D1C-8FD1-7C1AFE64939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A310B29C-5937-4041-AF0B-6C1EF0E6AA1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443983F1-BC65-45BB-A697-4B284E4FD8E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20367FDA-A07B-4008-A7AC-6259D0DBEFB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95A61BCF-8640-4D00-B741-13F7932233C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4D9CD8C0-B9D8-489E-96BC-7CA4FF66153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47441EA4-B41F-4943-9881-96391C4DDEE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B6A25299-9A45-4423-B514-3ADA58F383D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5CD74CAB-B0AB-4468-829C-10A8BA895BC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54D8456C-704E-430B-B4C5-A03E82F9AEA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8E58D0A6-F03C-4A23-8E8C-62FA14546B4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036620BF-FC73-4B2F-95A6-FC9CB2926C3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DB17F9D1-4CE1-4CC6-9E7B-D69198981B6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a16="http://schemas.microsoft.com/office/drawing/2014/main" id="{92F80ECE-5C5F-4E83-B899-3438C5B36AC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976B4551-A7B9-4FAF-B3BA-4EC74736CE3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86843A6A-E89E-470D-820F-6917BC9B05B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671" name="直線コネクタ 670">
          <a:extLst>
            <a:ext uri="{FF2B5EF4-FFF2-40B4-BE49-F238E27FC236}">
              <a16:creationId xmlns:a16="http://schemas.microsoft.com/office/drawing/2014/main" id="{BB882A90-ECC5-4C09-9492-224F23A55D69}"/>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a:extLst>
            <a:ext uri="{FF2B5EF4-FFF2-40B4-BE49-F238E27FC236}">
              <a16:creationId xmlns:a16="http://schemas.microsoft.com/office/drawing/2014/main" id="{8F2B727D-EB57-40AA-B4F1-BF486004D6A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a:extLst>
            <a:ext uri="{FF2B5EF4-FFF2-40B4-BE49-F238E27FC236}">
              <a16:creationId xmlns:a16="http://schemas.microsoft.com/office/drawing/2014/main" id="{538E0CCB-29B7-4AFE-A4AC-D6AFB8000B3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674" name="【公民館】&#10;有形固定資産減価償却率最大値テキスト">
          <a:extLst>
            <a:ext uri="{FF2B5EF4-FFF2-40B4-BE49-F238E27FC236}">
              <a16:creationId xmlns:a16="http://schemas.microsoft.com/office/drawing/2014/main" id="{64E25831-7953-4F06-A55A-DC903C230371}"/>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675" name="直線コネクタ 674">
          <a:extLst>
            <a:ext uri="{FF2B5EF4-FFF2-40B4-BE49-F238E27FC236}">
              <a16:creationId xmlns:a16="http://schemas.microsoft.com/office/drawing/2014/main" id="{689DD126-E8BC-4CF9-8107-9990947CF397}"/>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676" name="【公民館】&#10;有形固定資産減価償却率平均値テキスト">
          <a:extLst>
            <a:ext uri="{FF2B5EF4-FFF2-40B4-BE49-F238E27FC236}">
              <a16:creationId xmlns:a16="http://schemas.microsoft.com/office/drawing/2014/main" id="{4D425BC9-D194-4C6B-BAF7-FC08C0F6B1F4}"/>
            </a:ext>
          </a:extLst>
        </xdr:cNvPr>
        <xdr:cNvSpPr txBox="1"/>
      </xdr:nvSpPr>
      <xdr:spPr>
        <a:xfrm>
          <a:off x="1635760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77" name="フローチャート: 判断 676">
          <a:extLst>
            <a:ext uri="{FF2B5EF4-FFF2-40B4-BE49-F238E27FC236}">
              <a16:creationId xmlns:a16="http://schemas.microsoft.com/office/drawing/2014/main" id="{7758B009-5C9B-4AE7-8529-79886EF0D25A}"/>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105411</xdr:rowOff>
    </xdr:from>
    <xdr:to>
      <xdr:col>81</xdr:col>
      <xdr:colOff>101600</xdr:colOff>
      <xdr:row>106</xdr:row>
      <xdr:rowOff>35561</xdr:rowOff>
    </xdr:to>
    <xdr:sp macro="" textlink="">
      <xdr:nvSpPr>
        <xdr:cNvPr id="678" name="フローチャート: 判断 677">
          <a:extLst>
            <a:ext uri="{FF2B5EF4-FFF2-40B4-BE49-F238E27FC236}">
              <a16:creationId xmlns:a16="http://schemas.microsoft.com/office/drawing/2014/main" id="{B29BB297-3A1A-4C62-9F32-67C796287258}"/>
            </a:ext>
          </a:extLst>
        </xdr:cNvPr>
        <xdr:cNvSpPr/>
      </xdr:nvSpPr>
      <xdr:spPr>
        <a:xfrm>
          <a:off x="15430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679" name="フローチャート: 判断 678">
          <a:extLst>
            <a:ext uri="{FF2B5EF4-FFF2-40B4-BE49-F238E27FC236}">
              <a16:creationId xmlns:a16="http://schemas.microsoft.com/office/drawing/2014/main" id="{CB4FB80C-3983-46F4-8909-914BDBF3426C}"/>
            </a:ext>
          </a:extLst>
        </xdr:cNvPr>
        <xdr:cNvSpPr/>
      </xdr:nvSpPr>
      <xdr:spPr>
        <a:xfrm>
          <a:off x="1454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680" name="フローチャート: 判断 679">
          <a:extLst>
            <a:ext uri="{FF2B5EF4-FFF2-40B4-BE49-F238E27FC236}">
              <a16:creationId xmlns:a16="http://schemas.microsoft.com/office/drawing/2014/main" id="{C0190689-1E7A-4A3D-968F-CB8FC7751A95}"/>
            </a:ext>
          </a:extLst>
        </xdr:cNvPr>
        <xdr:cNvSpPr/>
      </xdr:nvSpPr>
      <xdr:spPr>
        <a:xfrm>
          <a:off x="13652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681" name="フローチャート: 判断 680">
          <a:extLst>
            <a:ext uri="{FF2B5EF4-FFF2-40B4-BE49-F238E27FC236}">
              <a16:creationId xmlns:a16="http://schemas.microsoft.com/office/drawing/2014/main" id="{32A2EE2A-38BF-4A42-9818-A59DE4F0F9DC}"/>
            </a:ext>
          </a:extLst>
        </xdr:cNvPr>
        <xdr:cNvSpPr/>
      </xdr:nvSpPr>
      <xdr:spPr>
        <a:xfrm>
          <a:off x="12763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7AF17CC0-09F7-40AE-B54C-1D526891046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1CB28AAB-09B5-46AB-8EDA-6130E90423D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C3370D40-1758-4B9C-97DD-E224B82800F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CD62D844-F4D2-4F4D-B099-F38720D51F9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BDEB2BC3-AD55-44AC-B55C-7BC725A70C1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151130</xdr:rowOff>
    </xdr:from>
    <xdr:to>
      <xdr:col>85</xdr:col>
      <xdr:colOff>177800</xdr:colOff>
      <xdr:row>108</xdr:row>
      <xdr:rowOff>81280</xdr:rowOff>
    </xdr:to>
    <xdr:sp macro="" textlink="">
      <xdr:nvSpPr>
        <xdr:cNvPr id="687" name="楕円 686">
          <a:extLst>
            <a:ext uri="{FF2B5EF4-FFF2-40B4-BE49-F238E27FC236}">
              <a16:creationId xmlns:a16="http://schemas.microsoft.com/office/drawing/2014/main" id="{9C331946-E293-4139-B741-981CCF735FC1}"/>
            </a:ext>
          </a:extLst>
        </xdr:cNvPr>
        <xdr:cNvSpPr/>
      </xdr:nvSpPr>
      <xdr:spPr>
        <a:xfrm>
          <a:off x="16268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129557</xdr:rowOff>
    </xdr:from>
    <xdr:ext cx="405111" cy="259045"/>
    <xdr:sp macro="" textlink="">
      <xdr:nvSpPr>
        <xdr:cNvPr id="688" name="【公民館】&#10;有形固定資産減価償却率該当値テキスト">
          <a:extLst>
            <a:ext uri="{FF2B5EF4-FFF2-40B4-BE49-F238E27FC236}">
              <a16:creationId xmlns:a16="http://schemas.microsoft.com/office/drawing/2014/main" id="{9659D4CD-6B99-4040-ACCC-97AF2D740DFC}"/>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128270</xdr:rowOff>
    </xdr:from>
    <xdr:to>
      <xdr:col>81</xdr:col>
      <xdr:colOff>101600</xdr:colOff>
      <xdr:row>108</xdr:row>
      <xdr:rowOff>58420</xdr:rowOff>
    </xdr:to>
    <xdr:sp macro="" textlink="">
      <xdr:nvSpPr>
        <xdr:cNvPr id="689" name="楕円 688">
          <a:extLst>
            <a:ext uri="{FF2B5EF4-FFF2-40B4-BE49-F238E27FC236}">
              <a16:creationId xmlns:a16="http://schemas.microsoft.com/office/drawing/2014/main" id="{D3C1709C-6CED-461F-995F-25A5D00060A0}"/>
            </a:ext>
          </a:extLst>
        </xdr:cNvPr>
        <xdr:cNvSpPr/>
      </xdr:nvSpPr>
      <xdr:spPr>
        <a:xfrm>
          <a:off x="15430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xdr:rowOff>
    </xdr:from>
    <xdr:to>
      <xdr:col>85</xdr:col>
      <xdr:colOff>127000</xdr:colOff>
      <xdr:row>108</xdr:row>
      <xdr:rowOff>30480</xdr:rowOff>
    </xdr:to>
    <xdr:cxnSp macro="">
      <xdr:nvCxnSpPr>
        <xdr:cNvPr id="690" name="直線コネクタ 689">
          <a:extLst>
            <a:ext uri="{FF2B5EF4-FFF2-40B4-BE49-F238E27FC236}">
              <a16:creationId xmlns:a16="http://schemas.microsoft.com/office/drawing/2014/main" id="{DB2EF74D-39E1-41F3-AB1F-EBDACBC873D7}"/>
            </a:ext>
          </a:extLst>
        </xdr:cNvPr>
        <xdr:cNvCxnSpPr/>
      </xdr:nvCxnSpPr>
      <xdr:spPr>
        <a:xfrm>
          <a:off x="15481300" y="18524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133169</xdr:rowOff>
    </xdr:from>
    <xdr:to>
      <xdr:col>76</xdr:col>
      <xdr:colOff>165100</xdr:colOff>
      <xdr:row>108</xdr:row>
      <xdr:rowOff>63319</xdr:rowOff>
    </xdr:to>
    <xdr:sp macro="" textlink="">
      <xdr:nvSpPr>
        <xdr:cNvPr id="691" name="楕円 690">
          <a:extLst>
            <a:ext uri="{FF2B5EF4-FFF2-40B4-BE49-F238E27FC236}">
              <a16:creationId xmlns:a16="http://schemas.microsoft.com/office/drawing/2014/main" id="{5DC93A24-AB43-452C-B8DC-6FD622699C80}"/>
            </a:ext>
          </a:extLst>
        </xdr:cNvPr>
        <xdr:cNvSpPr/>
      </xdr:nvSpPr>
      <xdr:spPr>
        <a:xfrm>
          <a:off x="14541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xdr:rowOff>
    </xdr:from>
    <xdr:to>
      <xdr:col>81</xdr:col>
      <xdr:colOff>50800</xdr:colOff>
      <xdr:row>108</xdr:row>
      <xdr:rowOff>12519</xdr:rowOff>
    </xdr:to>
    <xdr:cxnSp macro="">
      <xdr:nvCxnSpPr>
        <xdr:cNvPr id="692" name="直線コネクタ 691">
          <a:extLst>
            <a:ext uri="{FF2B5EF4-FFF2-40B4-BE49-F238E27FC236}">
              <a16:creationId xmlns:a16="http://schemas.microsoft.com/office/drawing/2014/main" id="{1C03F1F1-94FA-410E-85B0-027534910265}"/>
            </a:ext>
          </a:extLst>
        </xdr:cNvPr>
        <xdr:cNvCxnSpPr/>
      </xdr:nvCxnSpPr>
      <xdr:spPr>
        <a:xfrm flipV="1">
          <a:off x="14592300" y="185242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107043</xdr:rowOff>
    </xdr:from>
    <xdr:to>
      <xdr:col>72</xdr:col>
      <xdr:colOff>38100</xdr:colOff>
      <xdr:row>108</xdr:row>
      <xdr:rowOff>37193</xdr:rowOff>
    </xdr:to>
    <xdr:sp macro="" textlink="">
      <xdr:nvSpPr>
        <xdr:cNvPr id="693" name="楕円 692">
          <a:extLst>
            <a:ext uri="{FF2B5EF4-FFF2-40B4-BE49-F238E27FC236}">
              <a16:creationId xmlns:a16="http://schemas.microsoft.com/office/drawing/2014/main" id="{D0A86264-3A88-4A42-92DF-277084497390}"/>
            </a:ext>
          </a:extLst>
        </xdr:cNvPr>
        <xdr:cNvSpPr/>
      </xdr:nvSpPr>
      <xdr:spPr>
        <a:xfrm>
          <a:off x="13652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157843</xdr:rowOff>
    </xdr:from>
    <xdr:to>
      <xdr:col>76</xdr:col>
      <xdr:colOff>114300</xdr:colOff>
      <xdr:row>108</xdr:row>
      <xdr:rowOff>12519</xdr:rowOff>
    </xdr:to>
    <xdr:cxnSp macro="">
      <xdr:nvCxnSpPr>
        <xdr:cNvPr id="694" name="直線コネクタ 693">
          <a:extLst>
            <a:ext uri="{FF2B5EF4-FFF2-40B4-BE49-F238E27FC236}">
              <a16:creationId xmlns:a16="http://schemas.microsoft.com/office/drawing/2014/main" id="{B781CA0E-F0F9-48F9-ABBE-E47638C70B7C}"/>
            </a:ext>
          </a:extLst>
        </xdr:cNvPr>
        <xdr:cNvCxnSpPr/>
      </xdr:nvCxnSpPr>
      <xdr:spPr>
        <a:xfrm>
          <a:off x="13703300" y="185029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79284</xdr:rowOff>
    </xdr:from>
    <xdr:to>
      <xdr:col>67</xdr:col>
      <xdr:colOff>101600</xdr:colOff>
      <xdr:row>108</xdr:row>
      <xdr:rowOff>9434</xdr:rowOff>
    </xdr:to>
    <xdr:sp macro="" textlink="">
      <xdr:nvSpPr>
        <xdr:cNvPr id="695" name="楕円 694">
          <a:extLst>
            <a:ext uri="{FF2B5EF4-FFF2-40B4-BE49-F238E27FC236}">
              <a16:creationId xmlns:a16="http://schemas.microsoft.com/office/drawing/2014/main" id="{9AC8FBA8-B4B8-47EA-9028-39DA8CFB9294}"/>
            </a:ext>
          </a:extLst>
        </xdr:cNvPr>
        <xdr:cNvSpPr/>
      </xdr:nvSpPr>
      <xdr:spPr>
        <a:xfrm>
          <a:off x="12763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130084</xdr:rowOff>
    </xdr:from>
    <xdr:to>
      <xdr:col>71</xdr:col>
      <xdr:colOff>177800</xdr:colOff>
      <xdr:row>107</xdr:row>
      <xdr:rowOff>157843</xdr:rowOff>
    </xdr:to>
    <xdr:cxnSp macro="">
      <xdr:nvCxnSpPr>
        <xdr:cNvPr id="696" name="直線コネクタ 695">
          <a:extLst>
            <a:ext uri="{FF2B5EF4-FFF2-40B4-BE49-F238E27FC236}">
              <a16:creationId xmlns:a16="http://schemas.microsoft.com/office/drawing/2014/main" id="{DC546BCB-667A-4811-B252-81BF0E2CC8ED}"/>
            </a:ext>
          </a:extLst>
        </xdr:cNvPr>
        <xdr:cNvCxnSpPr/>
      </xdr:nvCxnSpPr>
      <xdr:spPr>
        <a:xfrm>
          <a:off x="12814300" y="184752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52088</xdr:rowOff>
    </xdr:from>
    <xdr:ext cx="405111" cy="259045"/>
    <xdr:sp macro="" textlink="">
      <xdr:nvSpPr>
        <xdr:cNvPr id="697" name="n_1aveValue【公民館】&#10;有形固定資産減価償却率">
          <a:extLst>
            <a:ext uri="{FF2B5EF4-FFF2-40B4-BE49-F238E27FC236}">
              <a16:creationId xmlns:a16="http://schemas.microsoft.com/office/drawing/2014/main" id="{2686A00E-3D57-4BB4-A4A9-E1BBF1EBF6C2}"/>
            </a:ext>
          </a:extLst>
        </xdr:cNvPr>
        <xdr:cNvSpPr txBox="1"/>
      </xdr:nvSpPr>
      <xdr:spPr>
        <a:xfrm>
          <a:off x="152660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71682</xdr:rowOff>
    </xdr:from>
    <xdr:ext cx="405111" cy="259045"/>
    <xdr:sp macro="" textlink="">
      <xdr:nvSpPr>
        <xdr:cNvPr id="698" name="n_2aveValue【公民館】&#10;有形固定資産減価償却率">
          <a:extLst>
            <a:ext uri="{FF2B5EF4-FFF2-40B4-BE49-F238E27FC236}">
              <a16:creationId xmlns:a16="http://schemas.microsoft.com/office/drawing/2014/main" id="{2CD67441-AD67-44C8-94C1-8D8E7BD24B0E}"/>
            </a:ext>
          </a:extLst>
        </xdr:cNvPr>
        <xdr:cNvSpPr txBox="1"/>
      </xdr:nvSpPr>
      <xdr:spPr>
        <a:xfrm>
          <a:off x="14389744" y="1790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119034</xdr:rowOff>
    </xdr:from>
    <xdr:ext cx="405111" cy="259045"/>
    <xdr:sp macro="" textlink="">
      <xdr:nvSpPr>
        <xdr:cNvPr id="699" name="n_3aveValue【公民館】&#10;有形固定資産減価償却率">
          <a:extLst>
            <a:ext uri="{FF2B5EF4-FFF2-40B4-BE49-F238E27FC236}">
              <a16:creationId xmlns:a16="http://schemas.microsoft.com/office/drawing/2014/main" id="{A7494C52-A609-403C-989D-A7BDF9D4FD82}"/>
            </a:ext>
          </a:extLst>
        </xdr:cNvPr>
        <xdr:cNvSpPr txBox="1"/>
      </xdr:nvSpPr>
      <xdr:spPr>
        <a:xfrm>
          <a:off x="13500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91276</xdr:rowOff>
    </xdr:from>
    <xdr:ext cx="405111" cy="259045"/>
    <xdr:sp macro="" textlink="">
      <xdr:nvSpPr>
        <xdr:cNvPr id="700" name="n_4aveValue【公民館】&#10;有形固定資産減価償却率">
          <a:extLst>
            <a:ext uri="{FF2B5EF4-FFF2-40B4-BE49-F238E27FC236}">
              <a16:creationId xmlns:a16="http://schemas.microsoft.com/office/drawing/2014/main" id="{2A73BD63-C470-4C98-92B1-C4BD051E6DA8}"/>
            </a:ext>
          </a:extLst>
        </xdr:cNvPr>
        <xdr:cNvSpPr txBox="1"/>
      </xdr:nvSpPr>
      <xdr:spPr>
        <a:xfrm>
          <a:off x="12611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49547</xdr:rowOff>
    </xdr:from>
    <xdr:ext cx="405111" cy="259045"/>
    <xdr:sp macro="" textlink="">
      <xdr:nvSpPr>
        <xdr:cNvPr id="701" name="n_1mainValue【公民館】&#10;有形固定資産減価償却率">
          <a:extLst>
            <a:ext uri="{FF2B5EF4-FFF2-40B4-BE49-F238E27FC236}">
              <a16:creationId xmlns:a16="http://schemas.microsoft.com/office/drawing/2014/main" id="{D37A7919-9341-4DF2-B8DA-9C4831A609AA}"/>
            </a:ext>
          </a:extLst>
        </xdr:cNvPr>
        <xdr:cNvSpPr txBox="1"/>
      </xdr:nvSpPr>
      <xdr:spPr>
        <a:xfrm>
          <a:off x="15266044"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54446</xdr:rowOff>
    </xdr:from>
    <xdr:ext cx="405111" cy="259045"/>
    <xdr:sp macro="" textlink="">
      <xdr:nvSpPr>
        <xdr:cNvPr id="702" name="n_2mainValue【公民館】&#10;有形固定資産減価償却率">
          <a:extLst>
            <a:ext uri="{FF2B5EF4-FFF2-40B4-BE49-F238E27FC236}">
              <a16:creationId xmlns:a16="http://schemas.microsoft.com/office/drawing/2014/main" id="{88827AA9-C822-4E2A-818D-D0DCD0BC3FFA}"/>
            </a:ext>
          </a:extLst>
        </xdr:cNvPr>
        <xdr:cNvSpPr txBox="1"/>
      </xdr:nvSpPr>
      <xdr:spPr>
        <a:xfrm>
          <a:off x="14389744" y="185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28320</xdr:rowOff>
    </xdr:from>
    <xdr:ext cx="405111" cy="259045"/>
    <xdr:sp macro="" textlink="">
      <xdr:nvSpPr>
        <xdr:cNvPr id="703" name="n_3mainValue【公民館】&#10;有形固定資産減価償却率">
          <a:extLst>
            <a:ext uri="{FF2B5EF4-FFF2-40B4-BE49-F238E27FC236}">
              <a16:creationId xmlns:a16="http://schemas.microsoft.com/office/drawing/2014/main" id="{B0B70068-91B4-48ED-ACE8-B12968BFAFF5}"/>
            </a:ext>
          </a:extLst>
        </xdr:cNvPr>
        <xdr:cNvSpPr txBox="1"/>
      </xdr:nvSpPr>
      <xdr:spPr>
        <a:xfrm>
          <a:off x="13500744" y="185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561</xdr:rowOff>
    </xdr:from>
    <xdr:ext cx="405111" cy="259045"/>
    <xdr:sp macro="" textlink="">
      <xdr:nvSpPr>
        <xdr:cNvPr id="704" name="n_4mainValue【公民館】&#10;有形固定資産減価償却率">
          <a:extLst>
            <a:ext uri="{FF2B5EF4-FFF2-40B4-BE49-F238E27FC236}">
              <a16:creationId xmlns:a16="http://schemas.microsoft.com/office/drawing/2014/main" id="{585726D2-814D-41C2-9E5F-B3DD507DC70E}"/>
            </a:ext>
          </a:extLst>
        </xdr:cNvPr>
        <xdr:cNvSpPr txBox="1"/>
      </xdr:nvSpPr>
      <xdr:spPr>
        <a:xfrm>
          <a:off x="126117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94035D6F-12AC-4BB6-82C1-52E7382E5BC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FDE89727-93DF-49F3-955A-55E60784589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E9DF1DFF-2C8F-4B92-B4F9-04E75DB93D0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240E4CC0-4875-4D22-85C0-3BD9699304F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25C123DE-560E-46B1-A8B6-D4B8DAC6336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B171B239-95DA-41FC-9AA0-5F39A83C868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29F8A768-8B00-4820-909F-D7B3101CB06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9B2BCA4A-986A-42DC-A3BE-4B4998430EB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D3158FE2-D417-459D-8A7C-D7AC2D0876D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167D9E41-3C7D-46B6-BAC4-0126BA06F33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a:extLst>
            <a:ext uri="{FF2B5EF4-FFF2-40B4-BE49-F238E27FC236}">
              <a16:creationId xmlns:a16="http://schemas.microsoft.com/office/drawing/2014/main" id="{4ABF8AF0-9734-48BE-955F-E5495644A1A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059CDD08-8E5F-4B47-A69B-C1AF4036F22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a:extLst>
            <a:ext uri="{FF2B5EF4-FFF2-40B4-BE49-F238E27FC236}">
              <a16:creationId xmlns:a16="http://schemas.microsoft.com/office/drawing/2014/main" id="{7441AEC5-5429-4D66-A748-FFE201C3D71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a:extLst>
            <a:ext uri="{FF2B5EF4-FFF2-40B4-BE49-F238E27FC236}">
              <a16:creationId xmlns:a16="http://schemas.microsoft.com/office/drawing/2014/main" id="{AF32A89B-F09C-4C78-8B98-28678119DAC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a:extLst>
            <a:ext uri="{FF2B5EF4-FFF2-40B4-BE49-F238E27FC236}">
              <a16:creationId xmlns:a16="http://schemas.microsoft.com/office/drawing/2014/main" id="{24A7621E-9AE5-46B7-B99D-75E7AE06F59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a:extLst>
            <a:ext uri="{FF2B5EF4-FFF2-40B4-BE49-F238E27FC236}">
              <a16:creationId xmlns:a16="http://schemas.microsoft.com/office/drawing/2014/main" id="{5A9D3620-CCC9-4B27-91D7-3E1BBF72A84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a:extLst>
            <a:ext uri="{FF2B5EF4-FFF2-40B4-BE49-F238E27FC236}">
              <a16:creationId xmlns:a16="http://schemas.microsoft.com/office/drawing/2014/main" id="{7DEB65F0-5264-434C-8A3B-4D433003541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a:extLst>
            <a:ext uri="{FF2B5EF4-FFF2-40B4-BE49-F238E27FC236}">
              <a16:creationId xmlns:a16="http://schemas.microsoft.com/office/drawing/2014/main" id="{0B4E41C8-4C90-4C33-A440-8118E376CC7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a:extLst>
            <a:ext uri="{FF2B5EF4-FFF2-40B4-BE49-F238E27FC236}">
              <a16:creationId xmlns:a16="http://schemas.microsoft.com/office/drawing/2014/main" id="{587F70DA-319E-404F-99CD-CDFB3AE61E9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a:extLst>
            <a:ext uri="{FF2B5EF4-FFF2-40B4-BE49-F238E27FC236}">
              <a16:creationId xmlns:a16="http://schemas.microsoft.com/office/drawing/2014/main" id="{486EECDE-C908-42C2-8E06-E0555FEC4BB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a:extLst>
            <a:ext uri="{FF2B5EF4-FFF2-40B4-BE49-F238E27FC236}">
              <a16:creationId xmlns:a16="http://schemas.microsoft.com/office/drawing/2014/main" id="{DCF1E5AE-1596-4C1A-9D51-47AEDD45E8F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a:extLst>
            <a:ext uri="{FF2B5EF4-FFF2-40B4-BE49-F238E27FC236}">
              <a16:creationId xmlns:a16="http://schemas.microsoft.com/office/drawing/2014/main" id="{796AF56E-7610-471A-9636-288EA847273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a16="http://schemas.microsoft.com/office/drawing/2014/main" id="{8F27E6B2-981A-4D86-91E1-DA218BA24C0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a:extLst>
            <a:ext uri="{FF2B5EF4-FFF2-40B4-BE49-F238E27FC236}">
              <a16:creationId xmlns:a16="http://schemas.microsoft.com/office/drawing/2014/main" id="{C0D40B27-37EB-44CF-96C1-C3D7BF2C703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a:extLst>
            <a:ext uri="{FF2B5EF4-FFF2-40B4-BE49-F238E27FC236}">
              <a16:creationId xmlns:a16="http://schemas.microsoft.com/office/drawing/2014/main" id="{E27CD8F7-C696-4004-9919-8404D871B85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730" name="直線コネクタ 729">
          <a:extLst>
            <a:ext uri="{FF2B5EF4-FFF2-40B4-BE49-F238E27FC236}">
              <a16:creationId xmlns:a16="http://schemas.microsoft.com/office/drawing/2014/main" id="{E0D462BE-2E51-4D8E-A59F-FC60AAF9029D}"/>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731" name="【公民館】&#10;一人当たり面積最小値テキスト">
          <a:extLst>
            <a:ext uri="{FF2B5EF4-FFF2-40B4-BE49-F238E27FC236}">
              <a16:creationId xmlns:a16="http://schemas.microsoft.com/office/drawing/2014/main" id="{F53C0FB8-A865-4322-81FA-DB9DD7825A19}"/>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732" name="直線コネクタ 731">
          <a:extLst>
            <a:ext uri="{FF2B5EF4-FFF2-40B4-BE49-F238E27FC236}">
              <a16:creationId xmlns:a16="http://schemas.microsoft.com/office/drawing/2014/main" id="{A935BE4C-5A81-4B36-9074-53F6EFD38142}"/>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733" name="【公民館】&#10;一人当たり面積最大値テキスト">
          <a:extLst>
            <a:ext uri="{FF2B5EF4-FFF2-40B4-BE49-F238E27FC236}">
              <a16:creationId xmlns:a16="http://schemas.microsoft.com/office/drawing/2014/main" id="{2037D350-021B-403D-A225-7DCC9D907477}"/>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734" name="直線コネクタ 733">
          <a:extLst>
            <a:ext uri="{FF2B5EF4-FFF2-40B4-BE49-F238E27FC236}">
              <a16:creationId xmlns:a16="http://schemas.microsoft.com/office/drawing/2014/main" id="{E62C54D6-B8B8-4E56-86FB-932B0321DC39}"/>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65876</xdr:rowOff>
    </xdr:from>
    <xdr:ext cx="469744" cy="259045"/>
    <xdr:sp macro="" textlink="">
      <xdr:nvSpPr>
        <xdr:cNvPr id="735" name="【公民館】&#10;一人当たり面積平均値テキスト">
          <a:extLst>
            <a:ext uri="{FF2B5EF4-FFF2-40B4-BE49-F238E27FC236}">
              <a16:creationId xmlns:a16="http://schemas.microsoft.com/office/drawing/2014/main" id="{DE6A50B4-FE6D-4F2E-AC65-0079CBEE1B46}"/>
            </a:ext>
          </a:extLst>
        </xdr:cNvPr>
        <xdr:cNvSpPr txBox="1"/>
      </xdr:nvSpPr>
      <xdr:spPr>
        <a:xfrm>
          <a:off x="22199600" y="1823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736" name="フローチャート: 判断 735">
          <a:extLst>
            <a:ext uri="{FF2B5EF4-FFF2-40B4-BE49-F238E27FC236}">
              <a16:creationId xmlns:a16="http://schemas.microsoft.com/office/drawing/2014/main" id="{E05B339B-856D-4470-923F-FC50BBD2C6CA}"/>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11249</xdr:rowOff>
    </xdr:from>
    <xdr:to>
      <xdr:col>112</xdr:col>
      <xdr:colOff>38100</xdr:colOff>
      <xdr:row>106</xdr:row>
      <xdr:rowOff>112849</xdr:rowOff>
    </xdr:to>
    <xdr:sp macro="" textlink="">
      <xdr:nvSpPr>
        <xdr:cNvPr id="737" name="フローチャート: 判断 736">
          <a:extLst>
            <a:ext uri="{FF2B5EF4-FFF2-40B4-BE49-F238E27FC236}">
              <a16:creationId xmlns:a16="http://schemas.microsoft.com/office/drawing/2014/main" id="{E2886AD0-5DFA-4F40-A172-60845FDF79B3}"/>
            </a:ext>
          </a:extLst>
        </xdr:cNvPr>
        <xdr:cNvSpPr/>
      </xdr:nvSpPr>
      <xdr:spPr>
        <a:xfrm>
          <a:off x="21272500" y="1818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738" name="フローチャート: 判断 737">
          <a:extLst>
            <a:ext uri="{FF2B5EF4-FFF2-40B4-BE49-F238E27FC236}">
              <a16:creationId xmlns:a16="http://schemas.microsoft.com/office/drawing/2014/main" id="{56D14AF7-EBE5-4151-896E-D92778682031}"/>
            </a:ext>
          </a:extLst>
        </xdr:cNvPr>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39" name="フローチャート: 判断 738">
          <a:extLst>
            <a:ext uri="{FF2B5EF4-FFF2-40B4-BE49-F238E27FC236}">
              <a16:creationId xmlns:a16="http://schemas.microsoft.com/office/drawing/2014/main" id="{530B4C14-A0A3-42B0-9CE8-952146A983F5}"/>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740" name="フローチャート: 判断 739">
          <a:extLst>
            <a:ext uri="{FF2B5EF4-FFF2-40B4-BE49-F238E27FC236}">
              <a16:creationId xmlns:a16="http://schemas.microsoft.com/office/drawing/2014/main" id="{A438E539-6B78-4982-99EF-A7584DB238A9}"/>
            </a:ext>
          </a:extLst>
        </xdr:cNvPr>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F16B52F2-4527-4356-90D5-A9EB85A02D3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8346D990-0577-43BA-A566-F13C9B3AF7D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D68409EC-6DCD-40B1-8973-DDC4AE38F45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5AF52B63-DAEC-446E-9459-179283A9290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962FB015-BC92-4C97-838D-7BA19EB5486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746" name="楕円 745">
          <a:extLst>
            <a:ext uri="{FF2B5EF4-FFF2-40B4-BE49-F238E27FC236}">
              <a16:creationId xmlns:a16="http://schemas.microsoft.com/office/drawing/2014/main" id="{275D4DD7-38D0-4160-9DCD-386876007A28}"/>
            </a:ext>
          </a:extLst>
        </xdr:cNvPr>
        <xdr:cNvSpPr/>
      </xdr:nvSpPr>
      <xdr:spPr>
        <a:xfrm>
          <a:off x="221107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101616</xdr:rowOff>
    </xdr:from>
    <xdr:ext cx="469744" cy="259045"/>
    <xdr:sp macro="" textlink="">
      <xdr:nvSpPr>
        <xdr:cNvPr id="747" name="【公民館】&#10;一人当たり面積該当値テキスト">
          <a:extLst>
            <a:ext uri="{FF2B5EF4-FFF2-40B4-BE49-F238E27FC236}">
              <a16:creationId xmlns:a16="http://schemas.microsoft.com/office/drawing/2014/main" id="{A59A8122-81B8-4065-9E22-8BA2114BC6EA}"/>
            </a:ext>
          </a:extLst>
        </xdr:cNvPr>
        <xdr:cNvSpPr txBox="1"/>
      </xdr:nvSpPr>
      <xdr:spPr>
        <a:xfrm>
          <a:off x="22199600" y="181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85271</xdr:rowOff>
    </xdr:from>
    <xdr:to>
      <xdr:col>112</xdr:col>
      <xdr:colOff>38100</xdr:colOff>
      <xdr:row>107</xdr:row>
      <xdr:rowOff>15421</xdr:rowOff>
    </xdr:to>
    <xdr:sp macro="" textlink="">
      <xdr:nvSpPr>
        <xdr:cNvPr id="748" name="楕円 747">
          <a:extLst>
            <a:ext uri="{FF2B5EF4-FFF2-40B4-BE49-F238E27FC236}">
              <a16:creationId xmlns:a16="http://schemas.microsoft.com/office/drawing/2014/main" id="{B53E6B8D-41DC-44F1-A647-640AC823E5CA}"/>
            </a:ext>
          </a:extLst>
        </xdr:cNvPr>
        <xdr:cNvSpPr/>
      </xdr:nvSpPr>
      <xdr:spPr>
        <a:xfrm>
          <a:off x="21272500" y="182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129539</xdr:rowOff>
    </xdr:from>
    <xdr:to>
      <xdr:col>116</xdr:col>
      <xdr:colOff>63500</xdr:colOff>
      <xdr:row>106</xdr:row>
      <xdr:rowOff>136071</xdr:rowOff>
    </xdr:to>
    <xdr:cxnSp macro="">
      <xdr:nvCxnSpPr>
        <xdr:cNvPr id="749" name="直線コネクタ 748">
          <a:extLst>
            <a:ext uri="{FF2B5EF4-FFF2-40B4-BE49-F238E27FC236}">
              <a16:creationId xmlns:a16="http://schemas.microsoft.com/office/drawing/2014/main" id="{E68503FB-FCE4-4CEC-A3D6-EEFF96C63562}"/>
            </a:ext>
          </a:extLst>
        </xdr:cNvPr>
        <xdr:cNvCxnSpPr/>
      </xdr:nvCxnSpPr>
      <xdr:spPr>
        <a:xfrm flipV="1">
          <a:off x="21323300" y="1830323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750" name="楕円 749">
          <a:extLst>
            <a:ext uri="{FF2B5EF4-FFF2-40B4-BE49-F238E27FC236}">
              <a16:creationId xmlns:a16="http://schemas.microsoft.com/office/drawing/2014/main" id="{806753E4-40A9-422B-A6C6-6A3B661695A3}"/>
            </a:ext>
          </a:extLst>
        </xdr:cNvPr>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136071</xdr:rowOff>
    </xdr:from>
    <xdr:to>
      <xdr:col>111</xdr:col>
      <xdr:colOff>177800</xdr:colOff>
      <xdr:row>106</xdr:row>
      <xdr:rowOff>144780</xdr:rowOff>
    </xdr:to>
    <xdr:cxnSp macro="">
      <xdr:nvCxnSpPr>
        <xdr:cNvPr id="751" name="直線コネクタ 750">
          <a:extLst>
            <a:ext uri="{FF2B5EF4-FFF2-40B4-BE49-F238E27FC236}">
              <a16:creationId xmlns:a16="http://schemas.microsoft.com/office/drawing/2014/main" id="{3CE29F98-47E3-413D-8062-22DE19D67507}"/>
            </a:ext>
          </a:extLst>
        </xdr:cNvPr>
        <xdr:cNvCxnSpPr/>
      </xdr:nvCxnSpPr>
      <xdr:spPr>
        <a:xfrm flipV="1">
          <a:off x="20434300" y="18309771"/>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113030</xdr:rowOff>
    </xdr:from>
    <xdr:to>
      <xdr:col>102</xdr:col>
      <xdr:colOff>165100</xdr:colOff>
      <xdr:row>106</xdr:row>
      <xdr:rowOff>43180</xdr:rowOff>
    </xdr:to>
    <xdr:sp macro="" textlink="">
      <xdr:nvSpPr>
        <xdr:cNvPr id="752" name="楕円 751">
          <a:extLst>
            <a:ext uri="{FF2B5EF4-FFF2-40B4-BE49-F238E27FC236}">
              <a16:creationId xmlns:a16="http://schemas.microsoft.com/office/drawing/2014/main" id="{0DDE56E2-A556-400C-A9D1-16C132562F93}"/>
            </a:ext>
          </a:extLst>
        </xdr:cNvPr>
        <xdr:cNvSpPr/>
      </xdr:nvSpPr>
      <xdr:spPr>
        <a:xfrm>
          <a:off x="19494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163830</xdr:rowOff>
    </xdr:from>
    <xdr:to>
      <xdr:col>107</xdr:col>
      <xdr:colOff>50800</xdr:colOff>
      <xdr:row>106</xdr:row>
      <xdr:rowOff>144780</xdr:rowOff>
    </xdr:to>
    <xdr:cxnSp macro="">
      <xdr:nvCxnSpPr>
        <xdr:cNvPr id="753" name="直線コネクタ 752">
          <a:extLst>
            <a:ext uri="{FF2B5EF4-FFF2-40B4-BE49-F238E27FC236}">
              <a16:creationId xmlns:a16="http://schemas.microsoft.com/office/drawing/2014/main" id="{FF6AA4BB-A926-4FB3-9E60-26F1B4F065F1}"/>
            </a:ext>
          </a:extLst>
        </xdr:cNvPr>
        <xdr:cNvCxnSpPr/>
      </xdr:nvCxnSpPr>
      <xdr:spPr>
        <a:xfrm>
          <a:off x="19545300" y="181660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127181</xdr:rowOff>
    </xdr:from>
    <xdr:to>
      <xdr:col>98</xdr:col>
      <xdr:colOff>38100</xdr:colOff>
      <xdr:row>106</xdr:row>
      <xdr:rowOff>57331</xdr:rowOff>
    </xdr:to>
    <xdr:sp macro="" textlink="">
      <xdr:nvSpPr>
        <xdr:cNvPr id="754" name="楕円 753">
          <a:extLst>
            <a:ext uri="{FF2B5EF4-FFF2-40B4-BE49-F238E27FC236}">
              <a16:creationId xmlns:a16="http://schemas.microsoft.com/office/drawing/2014/main" id="{6ACA7169-AAFD-4937-8ABB-7E767F003E0A}"/>
            </a:ext>
          </a:extLst>
        </xdr:cNvPr>
        <xdr:cNvSpPr/>
      </xdr:nvSpPr>
      <xdr:spPr>
        <a:xfrm>
          <a:off x="18605500" y="181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163830</xdr:rowOff>
    </xdr:from>
    <xdr:to>
      <xdr:col>102</xdr:col>
      <xdr:colOff>114300</xdr:colOff>
      <xdr:row>106</xdr:row>
      <xdr:rowOff>6531</xdr:rowOff>
    </xdr:to>
    <xdr:cxnSp macro="">
      <xdr:nvCxnSpPr>
        <xdr:cNvPr id="755" name="直線コネクタ 754">
          <a:extLst>
            <a:ext uri="{FF2B5EF4-FFF2-40B4-BE49-F238E27FC236}">
              <a16:creationId xmlns:a16="http://schemas.microsoft.com/office/drawing/2014/main" id="{5CF0A01E-5523-47C7-AA71-653B10884415}"/>
            </a:ext>
          </a:extLst>
        </xdr:cNvPr>
        <xdr:cNvCxnSpPr/>
      </xdr:nvCxnSpPr>
      <xdr:spPr>
        <a:xfrm flipV="1">
          <a:off x="18656300" y="18166080"/>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129376</xdr:rowOff>
    </xdr:from>
    <xdr:ext cx="469744" cy="259045"/>
    <xdr:sp macro="" textlink="">
      <xdr:nvSpPr>
        <xdr:cNvPr id="756" name="n_1aveValue【公民館】&#10;一人当たり面積">
          <a:extLst>
            <a:ext uri="{FF2B5EF4-FFF2-40B4-BE49-F238E27FC236}">
              <a16:creationId xmlns:a16="http://schemas.microsoft.com/office/drawing/2014/main" id="{BFA7E7A7-2603-49FC-9959-AEE611530AF5}"/>
            </a:ext>
          </a:extLst>
        </xdr:cNvPr>
        <xdr:cNvSpPr txBox="1"/>
      </xdr:nvSpPr>
      <xdr:spPr>
        <a:xfrm>
          <a:off x="21075727" y="1796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102343</xdr:rowOff>
    </xdr:from>
    <xdr:ext cx="469744" cy="259045"/>
    <xdr:sp macro="" textlink="">
      <xdr:nvSpPr>
        <xdr:cNvPr id="757" name="n_2aveValue【公民館】&#10;一人当たり面積">
          <a:extLst>
            <a:ext uri="{FF2B5EF4-FFF2-40B4-BE49-F238E27FC236}">
              <a16:creationId xmlns:a16="http://schemas.microsoft.com/office/drawing/2014/main" id="{7B114B40-AFB0-4966-A636-460FF754B18B}"/>
            </a:ext>
          </a:extLst>
        </xdr:cNvPr>
        <xdr:cNvSpPr txBox="1"/>
      </xdr:nvSpPr>
      <xdr:spPr>
        <a:xfrm>
          <a:off x="20199427"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macro="" textlink="">
      <xdr:nvSpPr>
        <xdr:cNvPr id="758" name="n_3aveValue【公民館】&#10;一人当たり面積">
          <a:extLst>
            <a:ext uri="{FF2B5EF4-FFF2-40B4-BE49-F238E27FC236}">
              <a16:creationId xmlns:a16="http://schemas.microsoft.com/office/drawing/2014/main" id="{15547C93-3739-4902-A65F-EA0573A485AE}"/>
            </a:ext>
          </a:extLst>
        </xdr:cNvPr>
        <xdr:cNvSpPr txBox="1"/>
      </xdr:nvSpPr>
      <xdr:spPr>
        <a:xfrm>
          <a:off x="19310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93634</xdr:rowOff>
    </xdr:from>
    <xdr:ext cx="469744" cy="259045"/>
    <xdr:sp macro="" textlink="">
      <xdr:nvSpPr>
        <xdr:cNvPr id="759" name="n_4aveValue【公民館】&#10;一人当たり面積">
          <a:extLst>
            <a:ext uri="{FF2B5EF4-FFF2-40B4-BE49-F238E27FC236}">
              <a16:creationId xmlns:a16="http://schemas.microsoft.com/office/drawing/2014/main" id="{046422A0-628E-4EC5-8519-E33066BC7207}"/>
            </a:ext>
          </a:extLst>
        </xdr:cNvPr>
        <xdr:cNvSpPr txBox="1"/>
      </xdr:nvSpPr>
      <xdr:spPr>
        <a:xfrm>
          <a:off x="18421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6548</xdr:rowOff>
    </xdr:from>
    <xdr:ext cx="469744" cy="259045"/>
    <xdr:sp macro="" textlink="">
      <xdr:nvSpPr>
        <xdr:cNvPr id="760" name="n_1mainValue【公民館】&#10;一人当たり面積">
          <a:extLst>
            <a:ext uri="{FF2B5EF4-FFF2-40B4-BE49-F238E27FC236}">
              <a16:creationId xmlns:a16="http://schemas.microsoft.com/office/drawing/2014/main" id="{13D43557-6588-4E51-ADE2-42AF836FE88E}"/>
            </a:ext>
          </a:extLst>
        </xdr:cNvPr>
        <xdr:cNvSpPr txBox="1"/>
      </xdr:nvSpPr>
      <xdr:spPr>
        <a:xfrm>
          <a:off x="21075727" y="1835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61" name="n_2mainValue【公民館】&#10;一人当たり面積">
          <a:extLst>
            <a:ext uri="{FF2B5EF4-FFF2-40B4-BE49-F238E27FC236}">
              <a16:creationId xmlns:a16="http://schemas.microsoft.com/office/drawing/2014/main" id="{CA2B2804-6CD1-411A-9BEA-D0E4DDBD4E2A}"/>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59707</xdr:rowOff>
    </xdr:from>
    <xdr:ext cx="469744" cy="259045"/>
    <xdr:sp macro="" textlink="">
      <xdr:nvSpPr>
        <xdr:cNvPr id="762" name="n_3mainValue【公民館】&#10;一人当たり面積">
          <a:extLst>
            <a:ext uri="{FF2B5EF4-FFF2-40B4-BE49-F238E27FC236}">
              <a16:creationId xmlns:a16="http://schemas.microsoft.com/office/drawing/2014/main" id="{C711A7E3-0228-492E-B10D-5C53C1E6CA9E}"/>
            </a:ext>
          </a:extLst>
        </xdr:cNvPr>
        <xdr:cNvSpPr txBox="1"/>
      </xdr:nvSpPr>
      <xdr:spPr>
        <a:xfrm>
          <a:off x="19310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73858</xdr:rowOff>
    </xdr:from>
    <xdr:ext cx="469744" cy="259045"/>
    <xdr:sp macro="" textlink="">
      <xdr:nvSpPr>
        <xdr:cNvPr id="763" name="n_4mainValue【公民館】&#10;一人当たり面積">
          <a:extLst>
            <a:ext uri="{FF2B5EF4-FFF2-40B4-BE49-F238E27FC236}">
              <a16:creationId xmlns:a16="http://schemas.microsoft.com/office/drawing/2014/main" id="{DF21E2BC-E311-4E5C-B97A-905208DE6A67}"/>
            </a:ext>
          </a:extLst>
        </xdr:cNvPr>
        <xdr:cNvSpPr txBox="1"/>
      </xdr:nvSpPr>
      <xdr:spPr>
        <a:xfrm>
          <a:off x="18421427" y="1790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7A031411-1DB3-4619-BA1E-8933E2F988D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98626744-340B-4D57-B164-00D2266951F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A1BFCF46-3B76-4BE7-9F1D-C7FB40EEB4B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道路，橋りょう・トンネル以外の類型において，有形固定資産減価償却率は類似団体内平均値を上回っている。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このうち公営住宅については，人口一人当たり面積が類似団体内順位上位となっており，入居率も減少していることから，施設の適正化について検討を行う必要がある。</a:t>
          </a:r>
        </a:p>
        <a:p>
          <a:r>
            <a:rPr kumimoji="1" lang="ja-JP" altLang="en-US" sz="1300">
              <a:latin typeface="ＭＳ Ｐゴシック" panose="020B0600070205080204" pitchFamily="50" charset="-128"/>
              <a:ea typeface="ＭＳ Ｐゴシック" panose="020B0600070205080204" pitchFamily="50" charset="-128"/>
            </a:rPr>
            <a:t>幼稚園，公民館については，昭和５０年代に建築されており，老朽化に伴う多額の改修費用が見込まれるため，施設のあり方について検討を行う必要がある。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4AA3482-6DD0-4DD8-8FF8-89EFFD9EACA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2A61087-01B7-41A6-89C9-C73B3262E0A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AF3075A-7C8B-4671-AD68-B430924285A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893224C-CAFB-4F0C-85FA-A87675B522A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CFCAAAF-D106-4A15-BA9A-9DC395F9023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09E6BE0-5A21-4B39-BBAE-05B0955E177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76F39C1-1952-4A49-8A6D-D93A671A03D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71AC978-30F6-430C-8AB0-31B7C114070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CA59234-9FF3-40E8-93AB-5305EA5D7BB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7981AC4-0FCC-483B-9E80-91F862D33E6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8,869
8,783
144.29
10,924,432
10,459,843
428,558
4,455,398
8,052,170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66D847A-7DAD-4B7E-8290-E5919840F9E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928A6BD-8560-4B0E-B6C4-8D795C0EB37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492BD69-658F-4361-BF99-0B481A92B29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EE39B36-0A1C-44B8-8A2B-7D36D9AD1BB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21F7DA3-FB8D-43EC-A57D-0229E964353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E10E406-6463-4634-B13B-6D48F79E1BB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82A216C-5C89-40E9-AD02-648D455FA2A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5331C1B-7157-4A23-965E-889D63710AA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ABDC1F4-4B16-4877-98AB-6295CE58DF9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D114F40-14C5-4F34-99B7-220FBB1CED8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57412C6-A317-49FD-901D-087FB9AB08A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D51ACE1-8B85-4D1F-AA65-5F46F038A29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EA7FD30-DD5E-4B1B-A317-BC8122F4455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F50C5C0-F0A9-4DD1-B2AD-E6F5ECC7408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321BD75-5881-43FA-A7DF-337299A95A2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02A8B7E-1C2D-48F4-8A5B-22FB0F4D4FC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334F6A0-2D32-4CB5-AB08-8B1907E8843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4E8D9CA-DC6F-45AB-B5F3-8AF7F2A9FCB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ECBE896-9127-4634-84E0-C41995067FB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264DB9F-A1F6-41A4-B676-A54B1A36046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1BEAE2C-F52E-4696-89E7-F7A42A10063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649B294-359D-48C2-8FB0-620E76BFD0E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6660710-AB08-4ABE-B862-C98ED06CB31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5DB06F1-0A76-4D4E-89EB-7B0744FC5F0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DEDFE5B-01F2-492E-B9BE-E5A17078455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4CAF645-21DB-4FE2-84CA-2C182ABE039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9823AC2-CA1A-4447-ACF1-318F32D0EA9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9CD9A3C-CCFF-45AE-BB4B-D95CD073E2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A3299FE-F614-4C01-9369-F08F4E19708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AB8CFE3-56D9-418E-BEA6-E14182A6947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01D63A7-344F-4B20-A9B0-268D7C1BCA6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3055E0B-0487-48E3-B27B-A066F65EA0B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C5F140C-661E-4C7E-80E8-73A5AA1EE04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8F39630-F833-403F-9280-37FA761CB01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D571667-45F3-40CB-A35A-092B40A9D9B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CECA364-504F-49AB-9C1A-22CFE8EBCE9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B333840-9BE6-4A34-BC2F-026E9C68D76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15593E7-1F10-41D2-ADFB-D003E540D69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67CC339-F7BC-449A-8463-55BCE289616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0539798-6F72-4A03-B45D-8D6BD9C38DA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E463CDD-C4A6-40FF-BCBA-798DB40BDDC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AA6825A-38D2-45D9-B8E0-10338DC9DDA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EB291C9-4D19-4483-9658-9FFF7F6182D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4B90993-9A20-42E7-BEE1-66348EE11EF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087B2B3-D9E7-480B-A218-2371680648A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49FA55C-6629-4027-8947-073927EB2FB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a:extLst>
            <a:ext uri="{FF2B5EF4-FFF2-40B4-BE49-F238E27FC236}">
              <a16:creationId xmlns:a16="http://schemas.microsoft.com/office/drawing/2014/main" id="{3E03B9D9-24EC-4A67-AA0E-3C88A5FCA651}"/>
            </a:ext>
          </a:extLst>
        </xdr:cNvPr>
        <xdr:cNvCxnSpPr/>
      </xdr:nvCxnSpPr>
      <xdr:spPr>
        <a:xfrm flipV="1">
          <a:off x="4634865" y="57585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a:extLst>
            <a:ext uri="{FF2B5EF4-FFF2-40B4-BE49-F238E27FC236}">
              <a16:creationId xmlns:a16="http://schemas.microsoft.com/office/drawing/2014/main" id="{C2807CC1-C728-4E95-B487-6FF8455B8424}"/>
            </a:ext>
          </a:extLst>
        </xdr:cNvPr>
        <xdr:cNvSpPr txBox="1"/>
      </xdr:nvSpPr>
      <xdr:spPr>
        <a:xfrm>
          <a:off x="46736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a:extLst>
            <a:ext uri="{FF2B5EF4-FFF2-40B4-BE49-F238E27FC236}">
              <a16:creationId xmlns:a16="http://schemas.microsoft.com/office/drawing/2014/main" id="{5EDF9D70-7152-450B-8EFD-01861DB5A7DD}"/>
            </a:ext>
          </a:extLst>
        </xdr:cNvPr>
        <xdr:cNvCxnSpPr/>
      </xdr:nvCxnSpPr>
      <xdr:spPr>
        <a:xfrm>
          <a:off x="4546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F05E56EE-AA9C-4217-A6D2-977AAEC4768B}"/>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398CB057-043F-4C2C-A66D-37A7D9308815}"/>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121755</xdr:rowOff>
    </xdr:from>
    <xdr:ext cx="405111" cy="259045"/>
    <xdr:sp macro="" textlink="">
      <xdr:nvSpPr>
        <xdr:cNvPr id="63" name="【図書館】&#10;有形固定資産減価償却率平均値テキスト">
          <a:extLst>
            <a:ext uri="{FF2B5EF4-FFF2-40B4-BE49-F238E27FC236}">
              <a16:creationId xmlns:a16="http://schemas.microsoft.com/office/drawing/2014/main" id="{4384246B-8514-4D9E-91E8-F8705E5FA58B}"/>
            </a:ext>
          </a:extLst>
        </xdr:cNvPr>
        <xdr:cNvSpPr txBox="1"/>
      </xdr:nvSpPr>
      <xdr:spPr>
        <a:xfrm>
          <a:off x="4673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a:extLst>
            <a:ext uri="{FF2B5EF4-FFF2-40B4-BE49-F238E27FC236}">
              <a16:creationId xmlns:a16="http://schemas.microsoft.com/office/drawing/2014/main" id="{516F304C-28AA-4B6D-89DB-728936FA1892}"/>
            </a:ext>
          </a:extLst>
        </xdr:cNvPr>
        <xdr:cNvSpPr/>
      </xdr:nvSpPr>
      <xdr:spPr>
        <a:xfrm>
          <a:off x="4584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966D461A-B9D3-4652-B2C9-81CDEA792D73}"/>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A4FED4FE-04FE-484A-BA9C-4BCD653F0295}"/>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95A57BE3-EE4F-43E9-866E-743FDC36338A}"/>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E8F25FD4-BE78-4FF6-B732-73C3085CA4DA}"/>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A909DA8-A46D-4092-A97A-C795AF7AE7B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C6CAF7A-714A-4342-96B8-29E6D2D72A0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214D0CD-0C9B-443E-80C8-84894EF7356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9161EC6-8458-4EA2-8854-A6E8E9CE203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9CA148D-2C95-48C6-B07D-6D4F92B6040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4" name="楕円 73">
          <a:extLst>
            <a:ext uri="{FF2B5EF4-FFF2-40B4-BE49-F238E27FC236}">
              <a16:creationId xmlns:a16="http://schemas.microsoft.com/office/drawing/2014/main" id="{C73D18D5-1CFB-4697-AA9E-E570354BAFF8}"/>
            </a:ext>
          </a:extLst>
        </xdr:cNvPr>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134455</xdr:rowOff>
    </xdr:from>
    <xdr:ext cx="405111" cy="259045"/>
    <xdr:sp macro="" textlink="">
      <xdr:nvSpPr>
        <xdr:cNvPr id="75" name="【図書館】&#10;有形固定資産減価償却率該当値テキスト">
          <a:extLst>
            <a:ext uri="{FF2B5EF4-FFF2-40B4-BE49-F238E27FC236}">
              <a16:creationId xmlns:a16="http://schemas.microsoft.com/office/drawing/2014/main" id="{4294275C-3826-4B42-BF26-68498C019AC0}"/>
            </a:ext>
          </a:extLst>
        </xdr:cNvPr>
        <xdr:cNvSpPr txBox="1"/>
      </xdr:nvSpPr>
      <xdr:spPr>
        <a:xfrm>
          <a:off x="4673600"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123372</xdr:rowOff>
    </xdr:from>
    <xdr:to>
      <xdr:col>20</xdr:col>
      <xdr:colOff>38100</xdr:colOff>
      <xdr:row>37</xdr:row>
      <xdr:rowOff>53522</xdr:rowOff>
    </xdr:to>
    <xdr:sp macro="" textlink="">
      <xdr:nvSpPr>
        <xdr:cNvPr id="76" name="楕円 75">
          <a:extLst>
            <a:ext uri="{FF2B5EF4-FFF2-40B4-BE49-F238E27FC236}">
              <a16:creationId xmlns:a16="http://schemas.microsoft.com/office/drawing/2014/main" id="{1DFBC159-558E-4ABA-8B30-440700D2CF31}"/>
            </a:ext>
          </a:extLst>
        </xdr:cNvPr>
        <xdr:cNvSpPr/>
      </xdr:nvSpPr>
      <xdr:spPr>
        <a:xfrm>
          <a:off x="3746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2722</xdr:rowOff>
    </xdr:from>
    <xdr:to>
      <xdr:col>24</xdr:col>
      <xdr:colOff>63500</xdr:colOff>
      <xdr:row>37</xdr:row>
      <xdr:rowOff>35378</xdr:rowOff>
    </xdr:to>
    <xdr:cxnSp macro="">
      <xdr:nvCxnSpPr>
        <xdr:cNvPr id="77" name="直線コネクタ 76">
          <a:extLst>
            <a:ext uri="{FF2B5EF4-FFF2-40B4-BE49-F238E27FC236}">
              <a16:creationId xmlns:a16="http://schemas.microsoft.com/office/drawing/2014/main" id="{A0F60920-C2A1-4338-9CEF-585E3336DB4D}"/>
            </a:ext>
          </a:extLst>
        </xdr:cNvPr>
        <xdr:cNvCxnSpPr/>
      </xdr:nvCxnSpPr>
      <xdr:spPr>
        <a:xfrm>
          <a:off x="3797300" y="634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93980</xdr:rowOff>
    </xdr:from>
    <xdr:to>
      <xdr:col>15</xdr:col>
      <xdr:colOff>101600</xdr:colOff>
      <xdr:row>37</xdr:row>
      <xdr:rowOff>24130</xdr:rowOff>
    </xdr:to>
    <xdr:sp macro="" textlink="">
      <xdr:nvSpPr>
        <xdr:cNvPr id="78" name="楕円 77">
          <a:extLst>
            <a:ext uri="{FF2B5EF4-FFF2-40B4-BE49-F238E27FC236}">
              <a16:creationId xmlns:a16="http://schemas.microsoft.com/office/drawing/2014/main" id="{70E7FB46-D56F-4C61-BB4E-29C4C6075ADA}"/>
            </a:ext>
          </a:extLst>
        </xdr:cNvPr>
        <xdr:cNvSpPr/>
      </xdr:nvSpPr>
      <xdr:spPr>
        <a:xfrm>
          <a:off x="2857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144780</xdr:rowOff>
    </xdr:from>
    <xdr:to>
      <xdr:col>19</xdr:col>
      <xdr:colOff>177800</xdr:colOff>
      <xdr:row>37</xdr:row>
      <xdr:rowOff>2722</xdr:rowOff>
    </xdr:to>
    <xdr:cxnSp macro="">
      <xdr:nvCxnSpPr>
        <xdr:cNvPr id="79" name="直線コネクタ 78">
          <a:extLst>
            <a:ext uri="{FF2B5EF4-FFF2-40B4-BE49-F238E27FC236}">
              <a16:creationId xmlns:a16="http://schemas.microsoft.com/office/drawing/2014/main" id="{77C8CD03-FB25-4FE9-B611-8EA0AA9200FB}"/>
            </a:ext>
          </a:extLst>
        </xdr:cNvPr>
        <xdr:cNvCxnSpPr/>
      </xdr:nvCxnSpPr>
      <xdr:spPr>
        <a:xfrm>
          <a:off x="2908300" y="631698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61323</xdr:rowOff>
    </xdr:from>
    <xdr:to>
      <xdr:col>10</xdr:col>
      <xdr:colOff>165100</xdr:colOff>
      <xdr:row>36</xdr:row>
      <xdr:rowOff>162923</xdr:rowOff>
    </xdr:to>
    <xdr:sp macro="" textlink="">
      <xdr:nvSpPr>
        <xdr:cNvPr id="80" name="楕円 79">
          <a:extLst>
            <a:ext uri="{FF2B5EF4-FFF2-40B4-BE49-F238E27FC236}">
              <a16:creationId xmlns:a16="http://schemas.microsoft.com/office/drawing/2014/main" id="{BFAFBF07-1DA3-4EB6-AC7C-203313E69D94}"/>
            </a:ext>
          </a:extLst>
        </xdr:cNvPr>
        <xdr:cNvSpPr/>
      </xdr:nvSpPr>
      <xdr:spPr>
        <a:xfrm>
          <a:off x="1968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112123</xdr:rowOff>
    </xdr:from>
    <xdr:to>
      <xdr:col>15</xdr:col>
      <xdr:colOff>50800</xdr:colOff>
      <xdr:row>36</xdr:row>
      <xdr:rowOff>144780</xdr:rowOff>
    </xdr:to>
    <xdr:cxnSp macro="">
      <xdr:nvCxnSpPr>
        <xdr:cNvPr id="81" name="直線コネクタ 80">
          <a:extLst>
            <a:ext uri="{FF2B5EF4-FFF2-40B4-BE49-F238E27FC236}">
              <a16:creationId xmlns:a16="http://schemas.microsoft.com/office/drawing/2014/main" id="{BBCF5579-E15F-42F9-B254-87014F0F80DD}"/>
            </a:ext>
          </a:extLst>
        </xdr:cNvPr>
        <xdr:cNvCxnSpPr/>
      </xdr:nvCxnSpPr>
      <xdr:spPr>
        <a:xfrm>
          <a:off x="2019300" y="62843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28666</xdr:rowOff>
    </xdr:from>
    <xdr:to>
      <xdr:col>6</xdr:col>
      <xdr:colOff>38100</xdr:colOff>
      <xdr:row>36</xdr:row>
      <xdr:rowOff>130266</xdr:rowOff>
    </xdr:to>
    <xdr:sp macro="" textlink="">
      <xdr:nvSpPr>
        <xdr:cNvPr id="82" name="楕円 81">
          <a:extLst>
            <a:ext uri="{FF2B5EF4-FFF2-40B4-BE49-F238E27FC236}">
              <a16:creationId xmlns:a16="http://schemas.microsoft.com/office/drawing/2014/main" id="{D9A07B70-397D-4B1B-B073-4E733B436538}"/>
            </a:ext>
          </a:extLst>
        </xdr:cNvPr>
        <xdr:cNvSpPr/>
      </xdr:nvSpPr>
      <xdr:spPr>
        <a:xfrm>
          <a:off x="1079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79466</xdr:rowOff>
    </xdr:from>
    <xdr:to>
      <xdr:col>10</xdr:col>
      <xdr:colOff>114300</xdr:colOff>
      <xdr:row>36</xdr:row>
      <xdr:rowOff>112123</xdr:rowOff>
    </xdr:to>
    <xdr:cxnSp macro="">
      <xdr:nvCxnSpPr>
        <xdr:cNvPr id="83" name="直線コネクタ 82">
          <a:extLst>
            <a:ext uri="{FF2B5EF4-FFF2-40B4-BE49-F238E27FC236}">
              <a16:creationId xmlns:a16="http://schemas.microsoft.com/office/drawing/2014/main" id="{1EACB93F-F85C-4F94-B51E-3B3A6B4B8C35}"/>
            </a:ext>
          </a:extLst>
        </xdr:cNvPr>
        <xdr:cNvCxnSpPr/>
      </xdr:nvCxnSpPr>
      <xdr:spPr>
        <a:xfrm>
          <a:off x="1130300" y="62516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139354</xdr:rowOff>
    </xdr:from>
    <xdr:ext cx="405111" cy="259045"/>
    <xdr:sp macro="" textlink="">
      <xdr:nvSpPr>
        <xdr:cNvPr id="84" name="n_1aveValue【図書館】&#10;有形固定資産減価償却率">
          <a:extLst>
            <a:ext uri="{FF2B5EF4-FFF2-40B4-BE49-F238E27FC236}">
              <a16:creationId xmlns:a16="http://schemas.microsoft.com/office/drawing/2014/main" id="{8AF4EEAE-1E60-4C8B-BCB7-540F21D25953}"/>
            </a:ext>
          </a:extLst>
        </xdr:cNvPr>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5" name="n_2aveValue【図書館】&#10;有形固定資産減価償却率">
          <a:extLst>
            <a:ext uri="{FF2B5EF4-FFF2-40B4-BE49-F238E27FC236}">
              <a16:creationId xmlns:a16="http://schemas.microsoft.com/office/drawing/2014/main" id="{A1F56C8C-8732-4F38-98B5-48664EAD7D51}"/>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47914</xdr:rowOff>
    </xdr:from>
    <xdr:ext cx="405111" cy="259045"/>
    <xdr:sp macro="" textlink="">
      <xdr:nvSpPr>
        <xdr:cNvPr id="86" name="n_3aveValue【図書館】&#10;有形固定資産減価償却率">
          <a:extLst>
            <a:ext uri="{FF2B5EF4-FFF2-40B4-BE49-F238E27FC236}">
              <a16:creationId xmlns:a16="http://schemas.microsoft.com/office/drawing/2014/main" id="{AE568C0E-A87D-41D7-B72D-C8703901DA80}"/>
            </a:ext>
          </a:extLst>
        </xdr:cNvPr>
        <xdr:cNvSpPr txBox="1"/>
      </xdr:nvSpPr>
      <xdr:spPr>
        <a:xfrm>
          <a:off x="1816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561</xdr:rowOff>
    </xdr:from>
    <xdr:ext cx="405111" cy="259045"/>
    <xdr:sp macro="" textlink="">
      <xdr:nvSpPr>
        <xdr:cNvPr id="87" name="n_4aveValue【図書館】&#10;有形固定資産減価償却率">
          <a:extLst>
            <a:ext uri="{FF2B5EF4-FFF2-40B4-BE49-F238E27FC236}">
              <a16:creationId xmlns:a16="http://schemas.microsoft.com/office/drawing/2014/main" id="{2F61575F-379D-42A2-AF71-02CC69359421}"/>
            </a:ext>
          </a:extLst>
        </xdr:cNvPr>
        <xdr:cNvSpPr txBox="1"/>
      </xdr:nvSpPr>
      <xdr:spPr>
        <a:xfrm>
          <a:off x="927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70049</xdr:rowOff>
    </xdr:from>
    <xdr:ext cx="405111" cy="259045"/>
    <xdr:sp macro="" textlink="">
      <xdr:nvSpPr>
        <xdr:cNvPr id="88" name="n_1mainValue【図書館】&#10;有形固定資産減価償却率">
          <a:extLst>
            <a:ext uri="{FF2B5EF4-FFF2-40B4-BE49-F238E27FC236}">
              <a16:creationId xmlns:a16="http://schemas.microsoft.com/office/drawing/2014/main" id="{6CBEAF58-CA7F-46AA-9176-9C87B54A8DCF}"/>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40657</xdr:rowOff>
    </xdr:from>
    <xdr:ext cx="405111" cy="259045"/>
    <xdr:sp macro="" textlink="">
      <xdr:nvSpPr>
        <xdr:cNvPr id="89" name="n_2mainValue【図書館】&#10;有形固定資産減価償却率">
          <a:extLst>
            <a:ext uri="{FF2B5EF4-FFF2-40B4-BE49-F238E27FC236}">
              <a16:creationId xmlns:a16="http://schemas.microsoft.com/office/drawing/2014/main" id="{F7DF31EE-FF6B-4CB4-8D18-A9C7001E3AC9}"/>
            </a:ext>
          </a:extLst>
        </xdr:cNvPr>
        <xdr:cNvSpPr txBox="1"/>
      </xdr:nvSpPr>
      <xdr:spPr>
        <a:xfrm>
          <a:off x="2705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8000</xdr:rowOff>
    </xdr:from>
    <xdr:ext cx="405111" cy="259045"/>
    <xdr:sp macro="" textlink="">
      <xdr:nvSpPr>
        <xdr:cNvPr id="90" name="n_3mainValue【図書館】&#10;有形固定資産減価償却率">
          <a:extLst>
            <a:ext uri="{FF2B5EF4-FFF2-40B4-BE49-F238E27FC236}">
              <a16:creationId xmlns:a16="http://schemas.microsoft.com/office/drawing/2014/main" id="{B4BA1559-7291-4403-A243-802A5CE668C3}"/>
            </a:ext>
          </a:extLst>
        </xdr:cNvPr>
        <xdr:cNvSpPr txBox="1"/>
      </xdr:nvSpPr>
      <xdr:spPr>
        <a:xfrm>
          <a:off x="1816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146793</xdr:rowOff>
    </xdr:from>
    <xdr:ext cx="405111" cy="259045"/>
    <xdr:sp macro="" textlink="">
      <xdr:nvSpPr>
        <xdr:cNvPr id="91" name="n_4mainValue【図書館】&#10;有形固定資産減価償却率">
          <a:extLst>
            <a:ext uri="{FF2B5EF4-FFF2-40B4-BE49-F238E27FC236}">
              <a16:creationId xmlns:a16="http://schemas.microsoft.com/office/drawing/2014/main" id="{6FA6A1D8-5233-4283-86C2-CE9429EEE0D1}"/>
            </a:ext>
          </a:extLst>
        </xdr:cNvPr>
        <xdr:cNvSpPr txBox="1"/>
      </xdr:nvSpPr>
      <xdr:spPr>
        <a:xfrm>
          <a:off x="927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A712961-BD6E-4FDA-B95A-CAAE62A5B18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4E7C1BC-E7AD-48BB-9CC3-7CCF975205D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BDA8D32-AD71-45A5-AF2A-CD508A67D6C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E1118D3-2C0C-417B-9561-1E2086E2C6C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E62DEE2-0099-4978-9278-11F2B34D0DD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AEEC58C-298D-409B-8FA4-2B29EAC6856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79F310F-9968-4FE7-8B53-20F94523C89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AB54986-C463-4364-9AC8-0FEB3D30705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BBA5E49-88CE-464A-9D2B-852E2B782B2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D75ED38-A810-4951-BEEA-2443F82E58A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D5A17824-45A2-4A52-BBCC-C53069D09D9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73E0904F-91F0-46F8-A043-7A8741CE02B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F7755D24-A199-4605-B5EC-D1008C4A800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FE6985B5-B883-4BEA-9E53-A7FF604B4A23}"/>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1151A759-952A-4E38-97F9-C87CAB2816A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A8DF1F18-D532-42A8-ABB6-9AC281999A2A}"/>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407C8644-5749-411E-AE5E-AC18E2CF8368}"/>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FC7AE90B-CC3A-4985-A959-037590D6758D}"/>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8E14F4C-F409-4252-927E-CB2DB66A0F1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3BCB9A56-E8E2-492F-8911-FC7898E95ABD}"/>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908C6FF5-30BF-48C4-A63D-5A204C51EDEF}"/>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5AA24A4F-5D2B-4D51-8C37-8E5CD35F1664}"/>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797752FA-3D03-4515-B84E-E845DEDA3A6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F967D886-0DDD-404E-ADFE-A37976B676E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D5092EA4-019D-4038-A7F7-466913B3F63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a:extLst>
            <a:ext uri="{FF2B5EF4-FFF2-40B4-BE49-F238E27FC236}">
              <a16:creationId xmlns:a16="http://schemas.microsoft.com/office/drawing/2014/main" id="{84B95E71-64A5-4811-86F8-0DC6CBE349B2}"/>
            </a:ext>
          </a:extLst>
        </xdr:cNvPr>
        <xdr:cNvCxnSpPr/>
      </xdr:nvCxnSpPr>
      <xdr:spPr>
        <a:xfrm flipV="1">
          <a:off x="10476865" y="5876108"/>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a:extLst>
            <a:ext uri="{FF2B5EF4-FFF2-40B4-BE49-F238E27FC236}">
              <a16:creationId xmlns:a16="http://schemas.microsoft.com/office/drawing/2014/main" id="{A20EAC0E-CC72-430D-AB00-BABCAC618FD0}"/>
            </a:ext>
          </a:extLst>
        </xdr:cNvPr>
        <xdr:cNvSpPr txBox="1"/>
      </xdr:nvSpPr>
      <xdr:spPr>
        <a:xfrm>
          <a:off x="10515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a:extLst>
            <a:ext uri="{FF2B5EF4-FFF2-40B4-BE49-F238E27FC236}">
              <a16:creationId xmlns:a16="http://schemas.microsoft.com/office/drawing/2014/main" id="{4EC629CD-36C3-4330-8100-1527FC35372D}"/>
            </a:ext>
          </a:extLst>
        </xdr:cNvPr>
        <xdr:cNvCxnSpPr/>
      </xdr:nvCxnSpPr>
      <xdr:spPr>
        <a:xfrm>
          <a:off x="10388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a:extLst>
            <a:ext uri="{FF2B5EF4-FFF2-40B4-BE49-F238E27FC236}">
              <a16:creationId xmlns:a16="http://schemas.microsoft.com/office/drawing/2014/main" id="{24106E0C-1EB2-4F5C-8842-102C3AEC9EB5}"/>
            </a:ext>
          </a:extLst>
        </xdr:cNvPr>
        <xdr:cNvSpPr txBox="1"/>
      </xdr:nvSpPr>
      <xdr:spPr>
        <a:xfrm>
          <a:off x="10515600" y="56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a:extLst>
            <a:ext uri="{FF2B5EF4-FFF2-40B4-BE49-F238E27FC236}">
              <a16:creationId xmlns:a16="http://schemas.microsoft.com/office/drawing/2014/main" id="{098A44A3-384D-4371-BC89-E0A875E5F007}"/>
            </a:ext>
          </a:extLst>
        </xdr:cNvPr>
        <xdr:cNvCxnSpPr/>
      </xdr:nvCxnSpPr>
      <xdr:spPr>
        <a:xfrm>
          <a:off x="10388600" y="587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168746</xdr:rowOff>
    </xdr:from>
    <xdr:ext cx="469744" cy="259045"/>
    <xdr:sp macro="" textlink="">
      <xdr:nvSpPr>
        <xdr:cNvPr id="122" name="【図書館】&#10;一人当たり面積平均値テキスト">
          <a:extLst>
            <a:ext uri="{FF2B5EF4-FFF2-40B4-BE49-F238E27FC236}">
              <a16:creationId xmlns:a16="http://schemas.microsoft.com/office/drawing/2014/main" id="{C708333B-66E6-4357-98DB-C7C928483D6D}"/>
            </a:ext>
          </a:extLst>
        </xdr:cNvPr>
        <xdr:cNvSpPr txBox="1"/>
      </xdr:nvSpPr>
      <xdr:spPr>
        <a:xfrm>
          <a:off x="10515600" y="6855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a:extLst>
            <a:ext uri="{FF2B5EF4-FFF2-40B4-BE49-F238E27FC236}">
              <a16:creationId xmlns:a16="http://schemas.microsoft.com/office/drawing/2014/main" id="{429435A9-D1AD-43D3-B2F7-DBE2AD3A1B92}"/>
            </a:ext>
          </a:extLst>
        </xdr:cNvPr>
        <xdr:cNvSpPr/>
      </xdr:nvSpPr>
      <xdr:spPr>
        <a:xfrm>
          <a:off x="104267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a:extLst>
            <a:ext uri="{FF2B5EF4-FFF2-40B4-BE49-F238E27FC236}">
              <a16:creationId xmlns:a16="http://schemas.microsoft.com/office/drawing/2014/main" id="{A63C5540-A926-4537-A69E-F798883F39E4}"/>
            </a:ext>
          </a:extLst>
        </xdr:cNvPr>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147865</xdr:rowOff>
    </xdr:from>
    <xdr:to>
      <xdr:col>46</xdr:col>
      <xdr:colOff>38100</xdr:colOff>
      <xdr:row>40</xdr:row>
      <xdr:rowOff>78015</xdr:rowOff>
    </xdr:to>
    <xdr:sp macro="" textlink="">
      <xdr:nvSpPr>
        <xdr:cNvPr id="125" name="フローチャート: 判断 124">
          <a:extLst>
            <a:ext uri="{FF2B5EF4-FFF2-40B4-BE49-F238E27FC236}">
              <a16:creationId xmlns:a16="http://schemas.microsoft.com/office/drawing/2014/main" id="{62634557-F356-4863-8538-49E0F6405DEC}"/>
            </a:ext>
          </a:extLst>
        </xdr:cNvPr>
        <xdr:cNvSpPr/>
      </xdr:nvSpPr>
      <xdr:spPr>
        <a:xfrm>
          <a:off x="8699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a:extLst>
            <a:ext uri="{FF2B5EF4-FFF2-40B4-BE49-F238E27FC236}">
              <a16:creationId xmlns:a16="http://schemas.microsoft.com/office/drawing/2014/main" id="{9ADBABB0-E9D4-4BAA-9C8A-D89C5E465369}"/>
            </a:ext>
          </a:extLst>
        </xdr:cNvPr>
        <xdr:cNvSpPr/>
      </xdr:nvSpPr>
      <xdr:spPr>
        <a:xfrm>
          <a:off x="7810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18869</xdr:rowOff>
    </xdr:from>
    <xdr:to>
      <xdr:col>36</xdr:col>
      <xdr:colOff>165100</xdr:colOff>
      <xdr:row>40</xdr:row>
      <xdr:rowOff>120469</xdr:rowOff>
    </xdr:to>
    <xdr:sp macro="" textlink="">
      <xdr:nvSpPr>
        <xdr:cNvPr id="127" name="フローチャート: 判断 126">
          <a:extLst>
            <a:ext uri="{FF2B5EF4-FFF2-40B4-BE49-F238E27FC236}">
              <a16:creationId xmlns:a16="http://schemas.microsoft.com/office/drawing/2014/main" id="{BD323CB5-EF92-4F06-A386-170EEC385ABC}"/>
            </a:ext>
          </a:extLst>
        </xdr:cNvPr>
        <xdr:cNvSpPr/>
      </xdr:nvSpPr>
      <xdr:spPr>
        <a:xfrm>
          <a:off x="6921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CD0FD09-0022-4B19-BCE2-5D4877379E8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D3E75E6-51E2-4651-A893-C31FC742EF0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0685BA1-4D12-480A-9A8A-2C30F35B831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BCF1A8B6-860A-4071-B8F3-545161B6697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3F3D472A-6AF5-4216-9452-C74C0FE32EF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142966</xdr:rowOff>
    </xdr:from>
    <xdr:to>
      <xdr:col>55</xdr:col>
      <xdr:colOff>50800</xdr:colOff>
      <xdr:row>39</xdr:row>
      <xdr:rowOff>73116</xdr:rowOff>
    </xdr:to>
    <xdr:sp macro="" textlink="">
      <xdr:nvSpPr>
        <xdr:cNvPr id="133" name="楕円 132">
          <a:extLst>
            <a:ext uri="{FF2B5EF4-FFF2-40B4-BE49-F238E27FC236}">
              <a16:creationId xmlns:a16="http://schemas.microsoft.com/office/drawing/2014/main" id="{67B03929-24DB-4AEE-92D5-AAA8326ECE52}"/>
            </a:ext>
          </a:extLst>
        </xdr:cNvPr>
        <xdr:cNvSpPr/>
      </xdr:nvSpPr>
      <xdr:spPr>
        <a:xfrm>
          <a:off x="104267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165843</xdr:rowOff>
    </xdr:from>
    <xdr:ext cx="469744" cy="259045"/>
    <xdr:sp macro="" textlink="">
      <xdr:nvSpPr>
        <xdr:cNvPr id="134" name="【図書館】&#10;一人当たり面積該当値テキスト">
          <a:extLst>
            <a:ext uri="{FF2B5EF4-FFF2-40B4-BE49-F238E27FC236}">
              <a16:creationId xmlns:a16="http://schemas.microsoft.com/office/drawing/2014/main" id="{0ABC9C2E-7A70-49FB-B1A3-2375C2DA45A2}"/>
            </a:ext>
          </a:extLst>
        </xdr:cNvPr>
        <xdr:cNvSpPr txBox="1"/>
      </xdr:nvSpPr>
      <xdr:spPr>
        <a:xfrm>
          <a:off x="10515600" y="650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149497</xdr:rowOff>
    </xdr:from>
    <xdr:to>
      <xdr:col>50</xdr:col>
      <xdr:colOff>165100</xdr:colOff>
      <xdr:row>39</xdr:row>
      <xdr:rowOff>79647</xdr:rowOff>
    </xdr:to>
    <xdr:sp macro="" textlink="">
      <xdr:nvSpPr>
        <xdr:cNvPr id="135" name="楕円 134">
          <a:extLst>
            <a:ext uri="{FF2B5EF4-FFF2-40B4-BE49-F238E27FC236}">
              <a16:creationId xmlns:a16="http://schemas.microsoft.com/office/drawing/2014/main" id="{B4E8AC7C-4C52-4EA9-B434-D060BB4C87F2}"/>
            </a:ext>
          </a:extLst>
        </xdr:cNvPr>
        <xdr:cNvSpPr/>
      </xdr:nvSpPr>
      <xdr:spPr>
        <a:xfrm>
          <a:off x="9588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22316</xdr:rowOff>
    </xdr:from>
    <xdr:to>
      <xdr:col>55</xdr:col>
      <xdr:colOff>0</xdr:colOff>
      <xdr:row>39</xdr:row>
      <xdr:rowOff>28847</xdr:rowOff>
    </xdr:to>
    <xdr:cxnSp macro="">
      <xdr:nvCxnSpPr>
        <xdr:cNvPr id="136" name="直線コネクタ 135">
          <a:extLst>
            <a:ext uri="{FF2B5EF4-FFF2-40B4-BE49-F238E27FC236}">
              <a16:creationId xmlns:a16="http://schemas.microsoft.com/office/drawing/2014/main" id="{414F95CA-944E-4C46-8150-39C1904B0EF0}"/>
            </a:ext>
          </a:extLst>
        </xdr:cNvPr>
        <xdr:cNvCxnSpPr/>
      </xdr:nvCxnSpPr>
      <xdr:spPr>
        <a:xfrm flipV="1">
          <a:off x="9639300" y="670886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7" name="楕円 136">
          <a:extLst>
            <a:ext uri="{FF2B5EF4-FFF2-40B4-BE49-F238E27FC236}">
              <a16:creationId xmlns:a16="http://schemas.microsoft.com/office/drawing/2014/main" id="{2991CC56-56C1-49ED-B086-8727CD517B0D}"/>
            </a:ext>
          </a:extLst>
        </xdr:cNvPr>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28847</xdr:rowOff>
    </xdr:from>
    <xdr:to>
      <xdr:col>50</xdr:col>
      <xdr:colOff>114300</xdr:colOff>
      <xdr:row>39</xdr:row>
      <xdr:rowOff>41910</xdr:rowOff>
    </xdr:to>
    <xdr:cxnSp macro="">
      <xdr:nvCxnSpPr>
        <xdr:cNvPr id="138" name="直線コネクタ 137">
          <a:extLst>
            <a:ext uri="{FF2B5EF4-FFF2-40B4-BE49-F238E27FC236}">
              <a16:creationId xmlns:a16="http://schemas.microsoft.com/office/drawing/2014/main" id="{BF9766F2-407D-40A6-8B29-C1B41D5A9BDD}"/>
            </a:ext>
          </a:extLst>
        </xdr:cNvPr>
        <xdr:cNvCxnSpPr/>
      </xdr:nvCxnSpPr>
      <xdr:spPr>
        <a:xfrm flipV="1">
          <a:off x="8750300" y="67153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4173</xdr:rowOff>
    </xdr:from>
    <xdr:to>
      <xdr:col>41</xdr:col>
      <xdr:colOff>101600</xdr:colOff>
      <xdr:row>39</xdr:row>
      <xdr:rowOff>105773</xdr:rowOff>
    </xdr:to>
    <xdr:sp macro="" textlink="">
      <xdr:nvSpPr>
        <xdr:cNvPr id="139" name="楕円 138">
          <a:extLst>
            <a:ext uri="{FF2B5EF4-FFF2-40B4-BE49-F238E27FC236}">
              <a16:creationId xmlns:a16="http://schemas.microsoft.com/office/drawing/2014/main" id="{EFE440D7-CB64-41F0-A8EB-12821F5C8ABE}"/>
            </a:ext>
          </a:extLst>
        </xdr:cNvPr>
        <xdr:cNvSpPr/>
      </xdr:nvSpPr>
      <xdr:spPr>
        <a:xfrm>
          <a:off x="7810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54973</xdr:rowOff>
    </xdr:to>
    <xdr:cxnSp macro="">
      <xdr:nvCxnSpPr>
        <xdr:cNvPr id="140" name="直線コネクタ 139">
          <a:extLst>
            <a:ext uri="{FF2B5EF4-FFF2-40B4-BE49-F238E27FC236}">
              <a16:creationId xmlns:a16="http://schemas.microsoft.com/office/drawing/2014/main" id="{51000396-8195-4A5B-B2C5-67A918CD33C8}"/>
            </a:ext>
          </a:extLst>
        </xdr:cNvPr>
        <xdr:cNvCxnSpPr/>
      </xdr:nvCxnSpPr>
      <xdr:spPr>
        <a:xfrm flipV="1">
          <a:off x="7861300" y="67284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17235</xdr:rowOff>
    </xdr:from>
    <xdr:to>
      <xdr:col>36</xdr:col>
      <xdr:colOff>165100</xdr:colOff>
      <xdr:row>39</xdr:row>
      <xdr:rowOff>118835</xdr:rowOff>
    </xdr:to>
    <xdr:sp macro="" textlink="">
      <xdr:nvSpPr>
        <xdr:cNvPr id="141" name="楕円 140">
          <a:extLst>
            <a:ext uri="{FF2B5EF4-FFF2-40B4-BE49-F238E27FC236}">
              <a16:creationId xmlns:a16="http://schemas.microsoft.com/office/drawing/2014/main" id="{2A0708D5-EA89-48B2-9A2F-215C40B91BD4}"/>
            </a:ext>
          </a:extLst>
        </xdr:cNvPr>
        <xdr:cNvSpPr/>
      </xdr:nvSpPr>
      <xdr:spPr>
        <a:xfrm>
          <a:off x="6921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54973</xdr:rowOff>
    </xdr:from>
    <xdr:to>
      <xdr:col>41</xdr:col>
      <xdr:colOff>50800</xdr:colOff>
      <xdr:row>39</xdr:row>
      <xdr:rowOff>68035</xdr:rowOff>
    </xdr:to>
    <xdr:cxnSp macro="">
      <xdr:nvCxnSpPr>
        <xdr:cNvPr id="142" name="直線コネクタ 141">
          <a:extLst>
            <a:ext uri="{FF2B5EF4-FFF2-40B4-BE49-F238E27FC236}">
              <a16:creationId xmlns:a16="http://schemas.microsoft.com/office/drawing/2014/main" id="{B6146AFC-31D6-4BBA-9830-9349C5DC6C08}"/>
            </a:ext>
          </a:extLst>
        </xdr:cNvPr>
        <xdr:cNvCxnSpPr/>
      </xdr:nvCxnSpPr>
      <xdr:spPr>
        <a:xfrm flipV="1">
          <a:off x="6972300" y="674152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126292</xdr:rowOff>
    </xdr:from>
    <xdr:ext cx="469744" cy="259045"/>
    <xdr:sp macro="" textlink="">
      <xdr:nvSpPr>
        <xdr:cNvPr id="143" name="n_1aveValue【図書館】&#10;一人当たり面積">
          <a:extLst>
            <a:ext uri="{FF2B5EF4-FFF2-40B4-BE49-F238E27FC236}">
              <a16:creationId xmlns:a16="http://schemas.microsoft.com/office/drawing/2014/main" id="{8D6D2292-E4FF-4F57-88AC-91E4C4D538F0}"/>
            </a:ext>
          </a:extLst>
        </xdr:cNvPr>
        <xdr:cNvSpPr txBox="1"/>
      </xdr:nvSpPr>
      <xdr:spPr>
        <a:xfrm>
          <a:off x="93917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69142</xdr:rowOff>
    </xdr:from>
    <xdr:ext cx="469744" cy="259045"/>
    <xdr:sp macro="" textlink="">
      <xdr:nvSpPr>
        <xdr:cNvPr id="144" name="n_2aveValue【図書館】&#10;一人当たり面積">
          <a:extLst>
            <a:ext uri="{FF2B5EF4-FFF2-40B4-BE49-F238E27FC236}">
              <a16:creationId xmlns:a16="http://schemas.microsoft.com/office/drawing/2014/main" id="{BA003A4C-5737-429E-A4C1-F95CB938C508}"/>
            </a:ext>
          </a:extLst>
        </xdr:cNvPr>
        <xdr:cNvSpPr txBox="1"/>
      </xdr:nvSpPr>
      <xdr:spPr>
        <a:xfrm>
          <a:off x="85154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108330</xdr:rowOff>
    </xdr:from>
    <xdr:ext cx="469744" cy="259045"/>
    <xdr:sp macro="" textlink="">
      <xdr:nvSpPr>
        <xdr:cNvPr id="145" name="n_3aveValue【図書館】&#10;一人当たり面積">
          <a:extLst>
            <a:ext uri="{FF2B5EF4-FFF2-40B4-BE49-F238E27FC236}">
              <a16:creationId xmlns:a16="http://schemas.microsoft.com/office/drawing/2014/main" id="{B61E8BB2-12BC-42DE-840F-628A004E14FD}"/>
            </a:ext>
          </a:extLst>
        </xdr:cNvPr>
        <xdr:cNvSpPr txBox="1"/>
      </xdr:nvSpPr>
      <xdr:spPr>
        <a:xfrm>
          <a:off x="7626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111596</xdr:rowOff>
    </xdr:from>
    <xdr:ext cx="469744" cy="259045"/>
    <xdr:sp macro="" textlink="">
      <xdr:nvSpPr>
        <xdr:cNvPr id="146" name="n_4aveValue【図書館】&#10;一人当たり面積">
          <a:extLst>
            <a:ext uri="{FF2B5EF4-FFF2-40B4-BE49-F238E27FC236}">
              <a16:creationId xmlns:a16="http://schemas.microsoft.com/office/drawing/2014/main" id="{F2A74310-28BC-4BC0-B434-D97B5D9194A7}"/>
            </a:ext>
          </a:extLst>
        </xdr:cNvPr>
        <xdr:cNvSpPr txBox="1"/>
      </xdr:nvSpPr>
      <xdr:spPr>
        <a:xfrm>
          <a:off x="67374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96174</xdr:rowOff>
    </xdr:from>
    <xdr:ext cx="469744" cy="259045"/>
    <xdr:sp macro="" textlink="">
      <xdr:nvSpPr>
        <xdr:cNvPr id="147" name="n_1mainValue【図書館】&#10;一人当たり面積">
          <a:extLst>
            <a:ext uri="{FF2B5EF4-FFF2-40B4-BE49-F238E27FC236}">
              <a16:creationId xmlns:a16="http://schemas.microsoft.com/office/drawing/2014/main" id="{B7F9AABD-7DC5-4620-950E-6297CC561DD6}"/>
            </a:ext>
          </a:extLst>
        </xdr:cNvPr>
        <xdr:cNvSpPr txBox="1"/>
      </xdr:nvSpPr>
      <xdr:spPr>
        <a:xfrm>
          <a:off x="93917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48" name="n_2mainValue【図書館】&#10;一人当たり面積">
          <a:extLst>
            <a:ext uri="{FF2B5EF4-FFF2-40B4-BE49-F238E27FC236}">
              <a16:creationId xmlns:a16="http://schemas.microsoft.com/office/drawing/2014/main" id="{B45142FC-E6C0-41DF-A720-1F1D177A3020}"/>
            </a:ext>
          </a:extLst>
        </xdr:cNvPr>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122300</xdr:rowOff>
    </xdr:from>
    <xdr:ext cx="469744" cy="259045"/>
    <xdr:sp macro="" textlink="">
      <xdr:nvSpPr>
        <xdr:cNvPr id="149" name="n_3mainValue【図書館】&#10;一人当たり面積">
          <a:extLst>
            <a:ext uri="{FF2B5EF4-FFF2-40B4-BE49-F238E27FC236}">
              <a16:creationId xmlns:a16="http://schemas.microsoft.com/office/drawing/2014/main" id="{F406FEFC-7358-4AD0-B95D-952614F4ED46}"/>
            </a:ext>
          </a:extLst>
        </xdr:cNvPr>
        <xdr:cNvSpPr txBox="1"/>
      </xdr:nvSpPr>
      <xdr:spPr>
        <a:xfrm>
          <a:off x="76264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135362</xdr:rowOff>
    </xdr:from>
    <xdr:ext cx="469744" cy="259045"/>
    <xdr:sp macro="" textlink="">
      <xdr:nvSpPr>
        <xdr:cNvPr id="150" name="n_4mainValue【図書館】&#10;一人当たり面積">
          <a:extLst>
            <a:ext uri="{FF2B5EF4-FFF2-40B4-BE49-F238E27FC236}">
              <a16:creationId xmlns:a16="http://schemas.microsoft.com/office/drawing/2014/main" id="{074D8810-B831-479B-9D09-3668F176C295}"/>
            </a:ext>
          </a:extLst>
        </xdr:cNvPr>
        <xdr:cNvSpPr txBox="1"/>
      </xdr:nvSpPr>
      <xdr:spPr>
        <a:xfrm>
          <a:off x="67374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674ACB0B-8227-4807-BBA3-57465B71FE9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6A5E965D-CD7B-457A-9B4D-EAFC5ED129A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47899DCE-A524-466F-BAF9-EE16D272414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2B90EE61-480F-47CB-BA92-BD9D7DF4BC1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4DA9C8E3-E35E-40AF-B66A-90B8D9064D6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DEE5A78E-BDC6-4295-91B3-7EF6EA72319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1DF2E283-1BDB-4126-8391-4D0EEE26E97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2D3EFFA9-EF63-4874-999D-C3248841E61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AFB70181-A35C-46B1-9E63-DD5E9C2ACE5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7173665D-4172-401F-BC8F-45DF43CE684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E36B01B3-0403-43B6-91D4-658AF521F26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F2BC6172-CE6F-48AC-9CAD-E591C3B3B2B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33C8877D-F3E6-46B8-9756-7AB5621A423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AD559CEC-F30E-4070-AE66-D2374D7B8FB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D17812C8-1976-45CB-B27C-50F1AF80C5E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DD113649-CA1C-4C32-A0C2-512B190762F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D59F8EF8-299F-4025-ACD9-CA2CA8DE016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C5E1573C-2752-4C49-8A26-66094A28EF7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E5886054-41ED-4180-9B85-9E12C8B7113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76ADE05B-1652-47BB-9E55-027FCF88ADC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E1D98DB4-7980-487D-AFAA-FA3D665B08B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3B48F00-0992-4517-AAC6-A8077B9F9C2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B8F68830-1841-4AFE-A96D-4A567D72914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6F12502-011A-467C-B2D3-1F712AFF179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09811CA6-6ED6-4416-8ABC-19FCC0538F8A}"/>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5F22C49B-FA84-4C5C-88FC-9DCA7C1EC255}"/>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9F1C44B9-8518-48F9-B493-E6CC6E7E75C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EC2BF96A-5845-4151-8E27-5E5B77EF0F35}"/>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a:extLst>
            <a:ext uri="{FF2B5EF4-FFF2-40B4-BE49-F238E27FC236}">
              <a16:creationId xmlns:a16="http://schemas.microsoft.com/office/drawing/2014/main" id="{C7D07577-487F-49B7-9C8E-63CBE6348688}"/>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50A6B2CB-69A9-4624-854D-3F5F02833A60}"/>
            </a:ext>
          </a:extLst>
        </xdr:cNvPr>
        <xdr:cNvSpPr txBox="1"/>
      </xdr:nvSpPr>
      <xdr:spPr>
        <a:xfrm>
          <a:off x="4673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a:extLst>
            <a:ext uri="{FF2B5EF4-FFF2-40B4-BE49-F238E27FC236}">
              <a16:creationId xmlns:a16="http://schemas.microsoft.com/office/drawing/2014/main" id="{FCB3FE61-11CD-4D24-A369-A33E2E26C2CD}"/>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15875</xdr:rowOff>
    </xdr:from>
    <xdr:to>
      <xdr:col>20</xdr:col>
      <xdr:colOff>38100</xdr:colOff>
      <xdr:row>61</xdr:row>
      <xdr:rowOff>117475</xdr:rowOff>
    </xdr:to>
    <xdr:sp macro="" textlink="">
      <xdr:nvSpPr>
        <xdr:cNvPr id="182" name="フローチャート: 判断 181">
          <a:extLst>
            <a:ext uri="{FF2B5EF4-FFF2-40B4-BE49-F238E27FC236}">
              <a16:creationId xmlns:a16="http://schemas.microsoft.com/office/drawing/2014/main" id="{19E6EEAE-FDAA-4639-8056-D2B79024BEE0}"/>
            </a:ext>
          </a:extLst>
        </xdr:cNvPr>
        <xdr:cNvSpPr/>
      </xdr:nvSpPr>
      <xdr:spPr>
        <a:xfrm>
          <a:off x="3746500" y="1047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83" name="フローチャート: 判断 182">
          <a:extLst>
            <a:ext uri="{FF2B5EF4-FFF2-40B4-BE49-F238E27FC236}">
              <a16:creationId xmlns:a16="http://schemas.microsoft.com/office/drawing/2014/main" id="{7498FF27-76CA-4BF5-820A-DA90C3E28B13}"/>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4" name="フローチャート: 判断 183">
          <a:extLst>
            <a:ext uri="{FF2B5EF4-FFF2-40B4-BE49-F238E27FC236}">
              <a16:creationId xmlns:a16="http://schemas.microsoft.com/office/drawing/2014/main" id="{B5DA3D5E-B3B2-4838-8BE9-5D935D48EACD}"/>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5" name="フローチャート: 判断 184">
          <a:extLst>
            <a:ext uri="{FF2B5EF4-FFF2-40B4-BE49-F238E27FC236}">
              <a16:creationId xmlns:a16="http://schemas.microsoft.com/office/drawing/2014/main" id="{13CAFD1C-DA23-49D4-8D45-B0F73B403B7D}"/>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3642DF0-AEDA-4806-9B6B-7FA02398B56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1AD9A06-44A4-4D2E-B004-A81DE1A15B2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762AF7E-2F57-4E80-932F-826C828ADC5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E93B6F4-7298-45B4-970E-41B0E146770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D8C6C255-6138-431C-929F-DB505C5CCC0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91" name="楕円 190">
          <a:extLst>
            <a:ext uri="{FF2B5EF4-FFF2-40B4-BE49-F238E27FC236}">
              <a16:creationId xmlns:a16="http://schemas.microsoft.com/office/drawing/2014/main" id="{298D996D-0C62-4A52-88CB-093C1F72563B}"/>
            </a:ext>
          </a:extLst>
        </xdr:cNvPr>
        <xdr:cNvSpPr/>
      </xdr:nvSpPr>
      <xdr:spPr>
        <a:xfrm>
          <a:off x="45847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118762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D0CC1D2B-0390-4EA4-867E-D87338A57FD2}"/>
            </a:ext>
          </a:extLst>
        </xdr:cNvPr>
        <xdr:cNvSpPr txBox="1"/>
      </xdr:nvSpPr>
      <xdr:spPr>
        <a:xfrm>
          <a:off x="4673600" y="10234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57785</xdr:rowOff>
    </xdr:from>
    <xdr:to>
      <xdr:col>20</xdr:col>
      <xdr:colOff>38100</xdr:colOff>
      <xdr:row>60</xdr:row>
      <xdr:rowOff>159385</xdr:rowOff>
    </xdr:to>
    <xdr:sp macro="" textlink="">
      <xdr:nvSpPr>
        <xdr:cNvPr id="193" name="楕円 192">
          <a:extLst>
            <a:ext uri="{FF2B5EF4-FFF2-40B4-BE49-F238E27FC236}">
              <a16:creationId xmlns:a16="http://schemas.microsoft.com/office/drawing/2014/main" id="{6A6E8847-6BEF-4B04-883D-963F0375F50C}"/>
            </a:ext>
          </a:extLst>
        </xdr:cNvPr>
        <xdr:cNvSpPr/>
      </xdr:nvSpPr>
      <xdr:spPr>
        <a:xfrm>
          <a:off x="3746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108585</xdr:rowOff>
    </xdr:from>
    <xdr:to>
      <xdr:col>24</xdr:col>
      <xdr:colOff>63500</xdr:colOff>
      <xdr:row>60</xdr:row>
      <xdr:rowOff>146685</xdr:rowOff>
    </xdr:to>
    <xdr:cxnSp macro="">
      <xdr:nvCxnSpPr>
        <xdr:cNvPr id="194" name="直線コネクタ 193">
          <a:extLst>
            <a:ext uri="{FF2B5EF4-FFF2-40B4-BE49-F238E27FC236}">
              <a16:creationId xmlns:a16="http://schemas.microsoft.com/office/drawing/2014/main" id="{DAA0B306-D82F-4190-AB17-04314AA97B3C}"/>
            </a:ext>
          </a:extLst>
        </xdr:cNvPr>
        <xdr:cNvCxnSpPr/>
      </xdr:nvCxnSpPr>
      <xdr:spPr>
        <a:xfrm>
          <a:off x="3797300" y="103955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23495</xdr:rowOff>
    </xdr:from>
    <xdr:to>
      <xdr:col>15</xdr:col>
      <xdr:colOff>101600</xdr:colOff>
      <xdr:row>60</xdr:row>
      <xdr:rowOff>125095</xdr:rowOff>
    </xdr:to>
    <xdr:sp macro="" textlink="">
      <xdr:nvSpPr>
        <xdr:cNvPr id="195" name="楕円 194">
          <a:extLst>
            <a:ext uri="{FF2B5EF4-FFF2-40B4-BE49-F238E27FC236}">
              <a16:creationId xmlns:a16="http://schemas.microsoft.com/office/drawing/2014/main" id="{37D4CC3E-D706-4E00-86E9-EF146DF3EE73}"/>
            </a:ext>
          </a:extLst>
        </xdr:cNvPr>
        <xdr:cNvSpPr/>
      </xdr:nvSpPr>
      <xdr:spPr>
        <a:xfrm>
          <a:off x="2857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74295</xdr:rowOff>
    </xdr:from>
    <xdr:to>
      <xdr:col>19</xdr:col>
      <xdr:colOff>177800</xdr:colOff>
      <xdr:row>60</xdr:row>
      <xdr:rowOff>108585</xdr:rowOff>
    </xdr:to>
    <xdr:cxnSp macro="">
      <xdr:nvCxnSpPr>
        <xdr:cNvPr id="196" name="直線コネクタ 195">
          <a:extLst>
            <a:ext uri="{FF2B5EF4-FFF2-40B4-BE49-F238E27FC236}">
              <a16:creationId xmlns:a16="http://schemas.microsoft.com/office/drawing/2014/main" id="{02AB7386-0425-4F56-923D-A5A690451FF9}"/>
            </a:ext>
          </a:extLst>
        </xdr:cNvPr>
        <xdr:cNvCxnSpPr/>
      </xdr:nvCxnSpPr>
      <xdr:spPr>
        <a:xfrm>
          <a:off x="2908300" y="103612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97" name="楕円 196">
          <a:extLst>
            <a:ext uri="{FF2B5EF4-FFF2-40B4-BE49-F238E27FC236}">
              <a16:creationId xmlns:a16="http://schemas.microsoft.com/office/drawing/2014/main" id="{63B17017-4DA4-4AA1-8F43-75AA5B16F67B}"/>
            </a:ext>
          </a:extLst>
        </xdr:cNvPr>
        <xdr:cNvSpPr/>
      </xdr:nvSpPr>
      <xdr:spPr>
        <a:xfrm>
          <a:off x="1968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36195</xdr:rowOff>
    </xdr:from>
    <xdr:to>
      <xdr:col>15</xdr:col>
      <xdr:colOff>50800</xdr:colOff>
      <xdr:row>60</xdr:row>
      <xdr:rowOff>74295</xdr:rowOff>
    </xdr:to>
    <xdr:cxnSp macro="">
      <xdr:nvCxnSpPr>
        <xdr:cNvPr id="198" name="直線コネクタ 197">
          <a:extLst>
            <a:ext uri="{FF2B5EF4-FFF2-40B4-BE49-F238E27FC236}">
              <a16:creationId xmlns:a16="http://schemas.microsoft.com/office/drawing/2014/main" id="{3F22A50A-3B5C-44E6-9B8D-639D2D7F57B8}"/>
            </a:ext>
          </a:extLst>
        </xdr:cNvPr>
        <xdr:cNvCxnSpPr/>
      </xdr:nvCxnSpPr>
      <xdr:spPr>
        <a:xfrm>
          <a:off x="2019300" y="103231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118745</xdr:rowOff>
    </xdr:from>
    <xdr:to>
      <xdr:col>6</xdr:col>
      <xdr:colOff>38100</xdr:colOff>
      <xdr:row>60</xdr:row>
      <xdr:rowOff>48895</xdr:rowOff>
    </xdr:to>
    <xdr:sp macro="" textlink="">
      <xdr:nvSpPr>
        <xdr:cNvPr id="199" name="楕円 198">
          <a:extLst>
            <a:ext uri="{FF2B5EF4-FFF2-40B4-BE49-F238E27FC236}">
              <a16:creationId xmlns:a16="http://schemas.microsoft.com/office/drawing/2014/main" id="{86598701-09EC-4D29-B6C1-939753180EBD}"/>
            </a:ext>
          </a:extLst>
        </xdr:cNvPr>
        <xdr:cNvSpPr/>
      </xdr:nvSpPr>
      <xdr:spPr>
        <a:xfrm>
          <a:off x="1079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169545</xdr:rowOff>
    </xdr:from>
    <xdr:to>
      <xdr:col>10</xdr:col>
      <xdr:colOff>114300</xdr:colOff>
      <xdr:row>60</xdr:row>
      <xdr:rowOff>36195</xdr:rowOff>
    </xdr:to>
    <xdr:cxnSp macro="">
      <xdr:nvCxnSpPr>
        <xdr:cNvPr id="200" name="直線コネクタ 199">
          <a:extLst>
            <a:ext uri="{FF2B5EF4-FFF2-40B4-BE49-F238E27FC236}">
              <a16:creationId xmlns:a16="http://schemas.microsoft.com/office/drawing/2014/main" id="{DF6730D3-9AA6-49CE-BA17-42123C4C4331}"/>
            </a:ext>
          </a:extLst>
        </xdr:cNvPr>
        <xdr:cNvCxnSpPr/>
      </xdr:nvCxnSpPr>
      <xdr:spPr>
        <a:xfrm>
          <a:off x="1130300" y="102850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108602</xdr:rowOff>
    </xdr:from>
    <xdr:ext cx="405111" cy="259045"/>
    <xdr:sp macro="" textlink="">
      <xdr:nvSpPr>
        <xdr:cNvPr id="201" name="n_1aveValue【体育館・プール】&#10;有形固定資産減価償却率">
          <a:extLst>
            <a:ext uri="{FF2B5EF4-FFF2-40B4-BE49-F238E27FC236}">
              <a16:creationId xmlns:a16="http://schemas.microsoft.com/office/drawing/2014/main" id="{3E36E97A-CF86-408F-BCC1-401CFF1DC499}"/>
            </a:ext>
          </a:extLst>
        </xdr:cNvPr>
        <xdr:cNvSpPr txBox="1"/>
      </xdr:nvSpPr>
      <xdr:spPr>
        <a:xfrm>
          <a:off x="35820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202" name="n_2aveValue【体育館・プール】&#10;有形固定資産減価償却率">
          <a:extLst>
            <a:ext uri="{FF2B5EF4-FFF2-40B4-BE49-F238E27FC236}">
              <a16:creationId xmlns:a16="http://schemas.microsoft.com/office/drawing/2014/main" id="{9DBDC8FB-2E17-46B3-A052-17B38F0A8186}"/>
            </a:ext>
          </a:extLst>
        </xdr:cNvPr>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203" name="n_3aveValue【体育館・プール】&#10;有形固定資産減価償却率">
          <a:extLst>
            <a:ext uri="{FF2B5EF4-FFF2-40B4-BE49-F238E27FC236}">
              <a16:creationId xmlns:a16="http://schemas.microsoft.com/office/drawing/2014/main" id="{02FD933C-B3BC-4398-A347-D6F9B883BB74}"/>
            </a:ext>
          </a:extLst>
        </xdr:cNvPr>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66692</xdr:rowOff>
    </xdr:from>
    <xdr:ext cx="405111" cy="259045"/>
    <xdr:sp macro="" textlink="">
      <xdr:nvSpPr>
        <xdr:cNvPr id="204" name="n_4aveValue【体育館・プール】&#10;有形固定資産減価償却率">
          <a:extLst>
            <a:ext uri="{FF2B5EF4-FFF2-40B4-BE49-F238E27FC236}">
              <a16:creationId xmlns:a16="http://schemas.microsoft.com/office/drawing/2014/main" id="{1044905C-56F6-49E6-A84C-3498552AA0D2}"/>
            </a:ext>
          </a:extLst>
        </xdr:cNvPr>
        <xdr:cNvSpPr txBox="1"/>
      </xdr:nvSpPr>
      <xdr:spPr>
        <a:xfrm>
          <a:off x="927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4462</xdr:rowOff>
    </xdr:from>
    <xdr:ext cx="405111" cy="259045"/>
    <xdr:sp macro="" textlink="">
      <xdr:nvSpPr>
        <xdr:cNvPr id="205" name="n_1mainValue【体育館・プール】&#10;有形固定資産減価償却率">
          <a:extLst>
            <a:ext uri="{FF2B5EF4-FFF2-40B4-BE49-F238E27FC236}">
              <a16:creationId xmlns:a16="http://schemas.microsoft.com/office/drawing/2014/main" id="{EC8F57E7-C00E-4A2C-8BAB-0171A590F100}"/>
            </a:ext>
          </a:extLst>
        </xdr:cNvPr>
        <xdr:cNvSpPr txBox="1"/>
      </xdr:nvSpPr>
      <xdr:spPr>
        <a:xfrm>
          <a:off x="35820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141622</xdr:rowOff>
    </xdr:from>
    <xdr:ext cx="405111" cy="259045"/>
    <xdr:sp macro="" textlink="">
      <xdr:nvSpPr>
        <xdr:cNvPr id="206" name="n_2mainValue【体育館・プール】&#10;有形固定資産減価償却率">
          <a:extLst>
            <a:ext uri="{FF2B5EF4-FFF2-40B4-BE49-F238E27FC236}">
              <a16:creationId xmlns:a16="http://schemas.microsoft.com/office/drawing/2014/main" id="{76A36AF8-AC43-4A30-9D82-BD6A762AB5DA}"/>
            </a:ext>
          </a:extLst>
        </xdr:cNvPr>
        <xdr:cNvSpPr txBox="1"/>
      </xdr:nvSpPr>
      <xdr:spPr>
        <a:xfrm>
          <a:off x="2705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7" name="n_3mainValue【体育館・プール】&#10;有形固定資産減価償却率">
          <a:extLst>
            <a:ext uri="{FF2B5EF4-FFF2-40B4-BE49-F238E27FC236}">
              <a16:creationId xmlns:a16="http://schemas.microsoft.com/office/drawing/2014/main" id="{BC21C477-8C50-4E40-ACF4-F51924E65337}"/>
            </a:ext>
          </a:extLst>
        </xdr:cNvPr>
        <xdr:cNvSpPr txBox="1"/>
      </xdr:nvSpPr>
      <xdr:spPr>
        <a:xfrm>
          <a:off x="1816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65422</xdr:rowOff>
    </xdr:from>
    <xdr:ext cx="405111" cy="259045"/>
    <xdr:sp macro="" textlink="">
      <xdr:nvSpPr>
        <xdr:cNvPr id="208" name="n_4mainValue【体育館・プール】&#10;有形固定資産減価償却率">
          <a:extLst>
            <a:ext uri="{FF2B5EF4-FFF2-40B4-BE49-F238E27FC236}">
              <a16:creationId xmlns:a16="http://schemas.microsoft.com/office/drawing/2014/main" id="{904D605A-4040-4108-96BC-A3D0004220FD}"/>
            </a:ext>
          </a:extLst>
        </xdr:cNvPr>
        <xdr:cNvSpPr txBox="1"/>
      </xdr:nvSpPr>
      <xdr:spPr>
        <a:xfrm>
          <a:off x="927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6023708B-47B9-410C-AC69-9F2B5C95FD9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6BD306CE-40D6-49E7-B5EF-9F07D4B29AE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35E80508-5829-4FC1-9437-7970264093F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309E7556-32A6-4445-B65B-408D280F48E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9B68B8E4-C269-464D-9E39-849B927FAFF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CB62900-A386-471D-A053-EC6F1570220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38420B98-6A13-470C-97B5-5F601A80CE7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28C69099-F9E6-4411-BA51-F36F700045F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B833B05D-54DF-4254-A8DE-FB9BF54D86C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8A7B5F5D-67E3-4E9F-AC7D-C261140045C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8D0489E5-97A3-4B0F-8581-DB8C0DCCE88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89384A80-7C01-4603-A5C9-F6ACCBAC626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3E6C1E5E-0416-4478-B223-9540624BFC6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6D8FBECD-71BA-4A4E-A96C-CC8548A62EF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6FC9FF85-ACD9-47A2-8CA6-470F69A4638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82596B89-3FD7-4410-BD1F-9975F6BF331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A6B5F91F-E4B6-4289-9C67-9C02C42E0F7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4DCD882F-58C2-4069-9E6C-327549FFFD2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E8466615-3931-49B5-BF6B-09F41602952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12DAA85F-3F2F-4696-9ECB-355CBAE99FD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9AD4FC15-57BD-4A06-8B60-80E9021F507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CE03899D-D119-4EF0-8061-255B270ED4E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7137708-8F94-4C80-80E7-F0585326260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a:extLst>
            <a:ext uri="{FF2B5EF4-FFF2-40B4-BE49-F238E27FC236}">
              <a16:creationId xmlns:a16="http://schemas.microsoft.com/office/drawing/2014/main" id="{A37CD897-E31F-4C1A-8D7D-7C53AE1458FB}"/>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a:extLst>
            <a:ext uri="{FF2B5EF4-FFF2-40B4-BE49-F238E27FC236}">
              <a16:creationId xmlns:a16="http://schemas.microsoft.com/office/drawing/2014/main" id="{0DE6318F-3742-4721-A5B0-0ABEA17CD0F7}"/>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a:extLst>
            <a:ext uri="{FF2B5EF4-FFF2-40B4-BE49-F238E27FC236}">
              <a16:creationId xmlns:a16="http://schemas.microsoft.com/office/drawing/2014/main" id="{DA464116-DD36-42DC-B126-76A0196DD6FD}"/>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a:extLst>
            <a:ext uri="{FF2B5EF4-FFF2-40B4-BE49-F238E27FC236}">
              <a16:creationId xmlns:a16="http://schemas.microsoft.com/office/drawing/2014/main" id="{B8154AC6-4C23-4B24-BFEF-FE6B6896447D}"/>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a:extLst>
            <a:ext uri="{FF2B5EF4-FFF2-40B4-BE49-F238E27FC236}">
              <a16:creationId xmlns:a16="http://schemas.microsoft.com/office/drawing/2014/main" id="{506C5EEF-0D1E-4C4F-9628-36A4A76B69E6}"/>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237" name="【体育館・プール】&#10;一人当たり面積平均値テキスト">
          <a:extLst>
            <a:ext uri="{FF2B5EF4-FFF2-40B4-BE49-F238E27FC236}">
              <a16:creationId xmlns:a16="http://schemas.microsoft.com/office/drawing/2014/main" id="{7F032A19-B4DF-4C39-A69C-1DC151B62C7F}"/>
            </a:ext>
          </a:extLst>
        </xdr:cNvPr>
        <xdr:cNvSpPr txBox="1"/>
      </xdr:nvSpPr>
      <xdr:spPr>
        <a:xfrm>
          <a:off x="10515600" y="10753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a:extLst>
            <a:ext uri="{FF2B5EF4-FFF2-40B4-BE49-F238E27FC236}">
              <a16:creationId xmlns:a16="http://schemas.microsoft.com/office/drawing/2014/main" id="{07E76270-80E0-464A-9B04-673641C5A723}"/>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127889</xdr:rowOff>
    </xdr:from>
    <xdr:to>
      <xdr:col>50</xdr:col>
      <xdr:colOff>165100</xdr:colOff>
      <xdr:row>63</xdr:row>
      <xdr:rowOff>58039</xdr:rowOff>
    </xdr:to>
    <xdr:sp macro="" textlink="">
      <xdr:nvSpPr>
        <xdr:cNvPr id="239" name="フローチャート: 判断 238">
          <a:extLst>
            <a:ext uri="{FF2B5EF4-FFF2-40B4-BE49-F238E27FC236}">
              <a16:creationId xmlns:a16="http://schemas.microsoft.com/office/drawing/2014/main" id="{A9A96183-7E5D-49DE-81DB-9F930AE00A63}"/>
            </a:ext>
          </a:extLst>
        </xdr:cNvPr>
        <xdr:cNvSpPr/>
      </xdr:nvSpPr>
      <xdr:spPr>
        <a:xfrm>
          <a:off x="9588500" y="1075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31877</xdr:rowOff>
    </xdr:from>
    <xdr:to>
      <xdr:col>46</xdr:col>
      <xdr:colOff>38100</xdr:colOff>
      <xdr:row>63</xdr:row>
      <xdr:rowOff>133477</xdr:rowOff>
    </xdr:to>
    <xdr:sp macro="" textlink="">
      <xdr:nvSpPr>
        <xdr:cNvPr id="240" name="フローチャート: 判断 239">
          <a:extLst>
            <a:ext uri="{FF2B5EF4-FFF2-40B4-BE49-F238E27FC236}">
              <a16:creationId xmlns:a16="http://schemas.microsoft.com/office/drawing/2014/main" id="{6FAA6ECC-51A8-4989-B9ED-595850C5F7BA}"/>
            </a:ext>
          </a:extLst>
        </xdr:cNvPr>
        <xdr:cNvSpPr/>
      </xdr:nvSpPr>
      <xdr:spPr>
        <a:xfrm>
          <a:off x="8699500" y="10833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46355</xdr:rowOff>
    </xdr:from>
    <xdr:to>
      <xdr:col>41</xdr:col>
      <xdr:colOff>101600</xdr:colOff>
      <xdr:row>63</xdr:row>
      <xdr:rowOff>147955</xdr:rowOff>
    </xdr:to>
    <xdr:sp macro="" textlink="">
      <xdr:nvSpPr>
        <xdr:cNvPr id="241" name="フローチャート: 判断 240">
          <a:extLst>
            <a:ext uri="{FF2B5EF4-FFF2-40B4-BE49-F238E27FC236}">
              <a16:creationId xmlns:a16="http://schemas.microsoft.com/office/drawing/2014/main" id="{4E8BBAB0-2920-4768-B7B3-BEF542835D0F}"/>
            </a:ext>
          </a:extLst>
        </xdr:cNvPr>
        <xdr:cNvSpPr/>
      </xdr:nvSpPr>
      <xdr:spPr>
        <a:xfrm>
          <a:off x="7810500" y="1084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44831</xdr:rowOff>
    </xdr:from>
    <xdr:to>
      <xdr:col>36</xdr:col>
      <xdr:colOff>165100</xdr:colOff>
      <xdr:row>63</xdr:row>
      <xdr:rowOff>146431</xdr:rowOff>
    </xdr:to>
    <xdr:sp macro="" textlink="">
      <xdr:nvSpPr>
        <xdr:cNvPr id="242" name="フローチャート: 判断 241">
          <a:extLst>
            <a:ext uri="{FF2B5EF4-FFF2-40B4-BE49-F238E27FC236}">
              <a16:creationId xmlns:a16="http://schemas.microsoft.com/office/drawing/2014/main" id="{0422411D-C425-4CDD-8787-A4EFC05728ED}"/>
            </a:ext>
          </a:extLst>
        </xdr:cNvPr>
        <xdr:cNvSpPr/>
      </xdr:nvSpPr>
      <xdr:spPr>
        <a:xfrm>
          <a:off x="6921500" y="1084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4D02384-C92B-4A34-B0CD-D5DD9A0B9EE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6C327A6-96C3-491E-8777-BE10D7DEDD4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20A271D-D4CD-46CA-AFF5-84F611B84F9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D164DE0-7DE1-454A-A201-8C3B53EC7A9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7B287A53-E8C6-498F-BDBB-9770AB652E1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51308</xdr:rowOff>
    </xdr:from>
    <xdr:to>
      <xdr:col>55</xdr:col>
      <xdr:colOff>50800</xdr:colOff>
      <xdr:row>62</xdr:row>
      <xdr:rowOff>152908</xdr:rowOff>
    </xdr:to>
    <xdr:sp macro="" textlink="">
      <xdr:nvSpPr>
        <xdr:cNvPr id="248" name="楕円 247">
          <a:extLst>
            <a:ext uri="{FF2B5EF4-FFF2-40B4-BE49-F238E27FC236}">
              <a16:creationId xmlns:a16="http://schemas.microsoft.com/office/drawing/2014/main" id="{41E253CD-2EB4-4DC6-AEB1-A278B6468629}"/>
            </a:ext>
          </a:extLst>
        </xdr:cNvPr>
        <xdr:cNvSpPr/>
      </xdr:nvSpPr>
      <xdr:spPr>
        <a:xfrm>
          <a:off x="10426700" y="106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74185</xdr:rowOff>
    </xdr:from>
    <xdr:ext cx="469744" cy="259045"/>
    <xdr:sp macro="" textlink="">
      <xdr:nvSpPr>
        <xdr:cNvPr id="249" name="【体育館・プール】&#10;一人当たり面積該当値テキスト">
          <a:extLst>
            <a:ext uri="{FF2B5EF4-FFF2-40B4-BE49-F238E27FC236}">
              <a16:creationId xmlns:a16="http://schemas.microsoft.com/office/drawing/2014/main" id="{2F61AEED-FAE7-4414-AF6B-E07558892EA9}"/>
            </a:ext>
          </a:extLst>
        </xdr:cNvPr>
        <xdr:cNvSpPr txBox="1"/>
      </xdr:nvSpPr>
      <xdr:spPr>
        <a:xfrm>
          <a:off x="10515600"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55880</xdr:rowOff>
    </xdr:from>
    <xdr:to>
      <xdr:col>50</xdr:col>
      <xdr:colOff>165100</xdr:colOff>
      <xdr:row>62</xdr:row>
      <xdr:rowOff>157480</xdr:rowOff>
    </xdr:to>
    <xdr:sp macro="" textlink="">
      <xdr:nvSpPr>
        <xdr:cNvPr id="250" name="楕円 249">
          <a:extLst>
            <a:ext uri="{FF2B5EF4-FFF2-40B4-BE49-F238E27FC236}">
              <a16:creationId xmlns:a16="http://schemas.microsoft.com/office/drawing/2014/main" id="{A6C8739C-1959-4776-99C3-69E9F1279A60}"/>
            </a:ext>
          </a:extLst>
        </xdr:cNvPr>
        <xdr:cNvSpPr/>
      </xdr:nvSpPr>
      <xdr:spPr>
        <a:xfrm>
          <a:off x="958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102108</xdr:rowOff>
    </xdr:from>
    <xdr:to>
      <xdr:col>55</xdr:col>
      <xdr:colOff>0</xdr:colOff>
      <xdr:row>62</xdr:row>
      <xdr:rowOff>106680</xdr:rowOff>
    </xdr:to>
    <xdr:cxnSp macro="">
      <xdr:nvCxnSpPr>
        <xdr:cNvPr id="251" name="直線コネクタ 250">
          <a:extLst>
            <a:ext uri="{FF2B5EF4-FFF2-40B4-BE49-F238E27FC236}">
              <a16:creationId xmlns:a16="http://schemas.microsoft.com/office/drawing/2014/main" id="{FD7E96DD-BC6C-42CF-B293-8955BF221676}"/>
            </a:ext>
          </a:extLst>
        </xdr:cNvPr>
        <xdr:cNvCxnSpPr/>
      </xdr:nvCxnSpPr>
      <xdr:spPr>
        <a:xfrm flipV="1">
          <a:off x="9639300" y="107320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62357</xdr:rowOff>
    </xdr:from>
    <xdr:to>
      <xdr:col>46</xdr:col>
      <xdr:colOff>38100</xdr:colOff>
      <xdr:row>62</xdr:row>
      <xdr:rowOff>163957</xdr:rowOff>
    </xdr:to>
    <xdr:sp macro="" textlink="">
      <xdr:nvSpPr>
        <xdr:cNvPr id="252" name="楕円 251">
          <a:extLst>
            <a:ext uri="{FF2B5EF4-FFF2-40B4-BE49-F238E27FC236}">
              <a16:creationId xmlns:a16="http://schemas.microsoft.com/office/drawing/2014/main" id="{C28C17C8-8677-4D7A-93EE-FCD9E5BA2757}"/>
            </a:ext>
          </a:extLst>
        </xdr:cNvPr>
        <xdr:cNvSpPr/>
      </xdr:nvSpPr>
      <xdr:spPr>
        <a:xfrm>
          <a:off x="8699500" y="106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106680</xdr:rowOff>
    </xdr:from>
    <xdr:to>
      <xdr:col>50</xdr:col>
      <xdr:colOff>114300</xdr:colOff>
      <xdr:row>62</xdr:row>
      <xdr:rowOff>113157</xdr:rowOff>
    </xdr:to>
    <xdr:cxnSp macro="">
      <xdr:nvCxnSpPr>
        <xdr:cNvPr id="253" name="直線コネクタ 252">
          <a:extLst>
            <a:ext uri="{FF2B5EF4-FFF2-40B4-BE49-F238E27FC236}">
              <a16:creationId xmlns:a16="http://schemas.microsoft.com/office/drawing/2014/main" id="{BE21B736-3DD0-46D6-AD4B-9AC587EE184D}"/>
            </a:ext>
          </a:extLst>
        </xdr:cNvPr>
        <xdr:cNvCxnSpPr/>
      </xdr:nvCxnSpPr>
      <xdr:spPr>
        <a:xfrm flipV="1">
          <a:off x="8750300" y="1073658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49784</xdr:rowOff>
    </xdr:from>
    <xdr:to>
      <xdr:col>41</xdr:col>
      <xdr:colOff>101600</xdr:colOff>
      <xdr:row>62</xdr:row>
      <xdr:rowOff>151384</xdr:rowOff>
    </xdr:to>
    <xdr:sp macro="" textlink="">
      <xdr:nvSpPr>
        <xdr:cNvPr id="254" name="楕円 253">
          <a:extLst>
            <a:ext uri="{FF2B5EF4-FFF2-40B4-BE49-F238E27FC236}">
              <a16:creationId xmlns:a16="http://schemas.microsoft.com/office/drawing/2014/main" id="{33CCCC4E-D4AC-4853-AFCD-CD62DFB64A68}"/>
            </a:ext>
          </a:extLst>
        </xdr:cNvPr>
        <xdr:cNvSpPr/>
      </xdr:nvSpPr>
      <xdr:spPr>
        <a:xfrm>
          <a:off x="7810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100584</xdr:rowOff>
    </xdr:from>
    <xdr:to>
      <xdr:col>45</xdr:col>
      <xdr:colOff>177800</xdr:colOff>
      <xdr:row>62</xdr:row>
      <xdr:rowOff>113157</xdr:rowOff>
    </xdr:to>
    <xdr:cxnSp macro="">
      <xdr:nvCxnSpPr>
        <xdr:cNvPr id="255" name="直線コネクタ 254">
          <a:extLst>
            <a:ext uri="{FF2B5EF4-FFF2-40B4-BE49-F238E27FC236}">
              <a16:creationId xmlns:a16="http://schemas.microsoft.com/office/drawing/2014/main" id="{3A815AB6-82E1-4B02-8C69-1E2AF3B247BA}"/>
            </a:ext>
          </a:extLst>
        </xdr:cNvPr>
        <xdr:cNvCxnSpPr/>
      </xdr:nvCxnSpPr>
      <xdr:spPr>
        <a:xfrm>
          <a:off x="7861300" y="1073048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56" name="楕円 255">
          <a:extLst>
            <a:ext uri="{FF2B5EF4-FFF2-40B4-BE49-F238E27FC236}">
              <a16:creationId xmlns:a16="http://schemas.microsoft.com/office/drawing/2014/main" id="{5292C160-9E36-414A-B7C5-C9EF55423FAD}"/>
            </a:ext>
          </a:extLst>
        </xdr:cNvPr>
        <xdr:cNvSpPr/>
      </xdr:nvSpPr>
      <xdr:spPr>
        <a:xfrm>
          <a:off x="6921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100584</xdr:rowOff>
    </xdr:from>
    <xdr:to>
      <xdr:col>41</xdr:col>
      <xdr:colOff>50800</xdr:colOff>
      <xdr:row>62</xdr:row>
      <xdr:rowOff>108585</xdr:rowOff>
    </xdr:to>
    <xdr:cxnSp macro="">
      <xdr:nvCxnSpPr>
        <xdr:cNvPr id="257" name="直線コネクタ 256">
          <a:extLst>
            <a:ext uri="{FF2B5EF4-FFF2-40B4-BE49-F238E27FC236}">
              <a16:creationId xmlns:a16="http://schemas.microsoft.com/office/drawing/2014/main" id="{90F88588-2167-4413-A81F-C28248A43083}"/>
            </a:ext>
          </a:extLst>
        </xdr:cNvPr>
        <xdr:cNvCxnSpPr/>
      </xdr:nvCxnSpPr>
      <xdr:spPr>
        <a:xfrm flipV="1">
          <a:off x="6972300" y="1073048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49166</xdr:rowOff>
    </xdr:from>
    <xdr:ext cx="469744" cy="259045"/>
    <xdr:sp macro="" textlink="">
      <xdr:nvSpPr>
        <xdr:cNvPr id="258" name="n_1aveValue【体育館・プール】&#10;一人当たり面積">
          <a:extLst>
            <a:ext uri="{FF2B5EF4-FFF2-40B4-BE49-F238E27FC236}">
              <a16:creationId xmlns:a16="http://schemas.microsoft.com/office/drawing/2014/main" id="{8C75B424-3AB8-4A66-B50C-E8D09252C82D}"/>
            </a:ext>
          </a:extLst>
        </xdr:cNvPr>
        <xdr:cNvSpPr txBox="1"/>
      </xdr:nvSpPr>
      <xdr:spPr>
        <a:xfrm>
          <a:off x="9391727" y="1085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124604</xdr:rowOff>
    </xdr:from>
    <xdr:ext cx="469744" cy="259045"/>
    <xdr:sp macro="" textlink="">
      <xdr:nvSpPr>
        <xdr:cNvPr id="259" name="n_2aveValue【体育館・プール】&#10;一人当たり面積">
          <a:extLst>
            <a:ext uri="{FF2B5EF4-FFF2-40B4-BE49-F238E27FC236}">
              <a16:creationId xmlns:a16="http://schemas.microsoft.com/office/drawing/2014/main" id="{005315BA-C1AA-493D-951B-48B375CB202B}"/>
            </a:ext>
          </a:extLst>
        </xdr:cNvPr>
        <xdr:cNvSpPr txBox="1"/>
      </xdr:nvSpPr>
      <xdr:spPr>
        <a:xfrm>
          <a:off x="8515427" y="1092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139082</xdr:rowOff>
    </xdr:from>
    <xdr:ext cx="469744" cy="259045"/>
    <xdr:sp macro="" textlink="">
      <xdr:nvSpPr>
        <xdr:cNvPr id="260" name="n_3aveValue【体育館・プール】&#10;一人当たり面積">
          <a:extLst>
            <a:ext uri="{FF2B5EF4-FFF2-40B4-BE49-F238E27FC236}">
              <a16:creationId xmlns:a16="http://schemas.microsoft.com/office/drawing/2014/main" id="{6A10EC74-505C-43DC-9698-36C552DA0A14}"/>
            </a:ext>
          </a:extLst>
        </xdr:cNvPr>
        <xdr:cNvSpPr txBox="1"/>
      </xdr:nvSpPr>
      <xdr:spPr>
        <a:xfrm>
          <a:off x="7626427" y="1094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137558</xdr:rowOff>
    </xdr:from>
    <xdr:ext cx="469744" cy="259045"/>
    <xdr:sp macro="" textlink="">
      <xdr:nvSpPr>
        <xdr:cNvPr id="261" name="n_4aveValue【体育館・プール】&#10;一人当たり面積">
          <a:extLst>
            <a:ext uri="{FF2B5EF4-FFF2-40B4-BE49-F238E27FC236}">
              <a16:creationId xmlns:a16="http://schemas.microsoft.com/office/drawing/2014/main" id="{A4F9CF1A-2489-4F38-B79A-574314E38657}"/>
            </a:ext>
          </a:extLst>
        </xdr:cNvPr>
        <xdr:cNvSpPr txBox="1"/>
      </xdr:nvSpPr>
      <xdr:spPr>
        <a:xfrm>
          <a:off x="6737427" y="1093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2557</xdr:rowOff>
    </xdr:from>
    <xdr:ext cx="469744" cy="259045"/>
    <xdr:sp macro="" textlink="">
      <xdr:nvSpPr>
        <xdr:cNvPr id="262" name="n_1mainValue【体育館・プール】&#10;一人当たり面積">
          <a:extLst>
            <a:ext uri="{FF2B5EF4-FFF2-40B4-BE49-F238E27FC236}">
              <a16:creationId xmlns:a16="http://schemas.microsoft.com/office/drawing/2014/main" id="{D62DB246-A7CD-4BAB-AC49-3DD5EEBE426B}"/>
            </a:ext>
          </a:extLst>
        </xdr:cNvPr>
        <xdr:cNvSpPr txBox="1"/>
      </xdr:nvSpPr>
      <xdr:spPr>
        <a:xfrm>
          <a:off x="93917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9034</xdr:rowOff>
    </xdr:from>
    <xdr:ext cx="469744" cy="259045"/>
    <xdr:sp macro="" textlink="">
      <xdr:nvSpPr>
        <xdr:cNvPr id="263" name="n_2mainValue【体育館・プール】&#10;一人当たり面積">
          <a:extLst>
            <a:ext uri="{FF2B5EF4-FFF2-40B4-BE49-F238E27FC236}">
              <a16:creationId xmlns:a16="http://schemas.microsoft.com/office/drawing/2014/main" id="{ADB57846-DB9B-43AC-B7D9-E57AF05DF308}"/>
            </a:ext>
          </a:extLst>
        </xdr:cNvPr>
        <xdr:cNvSpPr txBox="1"/>
      </xdr:nvSpPr>
      <xdr:spPr>
        <a:xfrm>
          <a:off x="8515427" y="104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264" name="n_3mainValue【体育館・プール】&#10;一人当たり面積">
          <a:extLst>
            <a:ext uri="{FF2B5EF4-FFF2-40B4-BE49-F238E27FC236}">
              <a16:creationId xmlns:a16="http://schemas.microsoft.com/office/drawing/2014/main" id="{7C55C5FC-9020-45B9-896C-5609E8F181CC}"/>
            </a:ext>
          </a:extLst>
        </xdr:cNvPr>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5" name="n_4mainValue【体育館・プール】&#10;一人当たり面積">
          <a:extLst>
            <a:ext uri="{FF2B5EF4-FFF2-40B4-BE49-F238E27FC236}">
              <a16:creationId xmlns:a16="http://schemas.microsoft.com/office/drawing/2014/main" id="{97718840-D520-4472-995D-3E00AE8C3407}"/>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24B092DD-D142-4C1A-9499-9FA745B0411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3A4427D1-C734-415B-A46C-0DEB31CB2D3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4E60C41E-8658-4A3A-9EFF-3D73C5CABC7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4369C6C8-EDED-4434-8823-2F3005B4388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B1DFF6EA-6B58-4FE6-AA80-63DF9533925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1A116910-8262-4123-BA41-46ED1FC2D6E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BA4F5BF1-2B19-43FC-BBAD-510FFE39702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2A69A29C-E99C-46D8-9807-3F150FB2854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2C55DEE9-C0F4-4A56-837F-D9DFB742719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EAD68C85-DF18-4938-81C9-7F56DA2FFDB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CC90B0E8-63E4-494E-B620-E5CF1E1EAD7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8C7093DE-35D5-405A-86E0-6F52735679B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D16C73DE-A7E5-4409-B1FC-C0B809DA0E1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6737E717-DC23-4B3F-9315-004348990EF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9713B819-84D5-4397-933A-F7383B3D3E5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3DA1CFB1-C9B9-4306-AE9E-7ED4ACC14362}"/>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2A5037A8-B681-4DD2-8402-74369EC82D0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2A330AAA-12C6-4E69-83DB-4FBDD5753DC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8B09A4F2-529F-49B9-A4A8-AFA8169D5F2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555F6554-D397-40B6-931D-2BEC2B50852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3095B7B8-0968-435B-8CB2-A131CA4324A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89AFDACF-E4A7-420F-B6E4-9F1D134CA3E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E5AFC25D-C98A-42FD-AE25-6458142DCE2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CC8F3102-7AF9-49B4-B9A1-1563D0B83A0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D2E6029B-06CB-4C79-9C4C-46E7C0C321D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C9D561F5-194D-4A35-B4C0-F8535F55451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5BFBB3DF-705D-4DD4-8D59-EDC34780229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FD0DEE75-7BDA-4C04-94CF-B753AE7EACF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D2404A7A-AA5D-4FF0-9A47-7B60DB84246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979E88AD-2E17-4FA4-88D4-B85F5A26713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FEAFE0F7-6E5F-4631-9B3C-1416724A341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4A24D07D-82C9-472B-A4BF-94B28B5C988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F5CFD65C-53CF-4B17-8C39-314EF1F5BB9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2ABF1DAF-F307-4253-BE37-EF97474AE10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A0A1ABD7-C8BC-4B73-83E6-6D1AF05708E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78B3210F-DB9A-4290-9CC5-7485901A276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A0C4C4AE-C802-4541-9A78-3A44AE7A7B7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65E027DD-1672-46DC-BC58-4254C31CC91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0EA834A2-88C5-4998-942D-0E5A4A1B409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CD985E0A-6055-47F7-938D-8C859E4FD36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58FF1C2E-0129-4636-B537-F621A3B3797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F17D3068-A769-4EDF-A87B-1B9895F5869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8FCEB8FE-274F-41A9-B426-1070B62916C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98E41095-C645-4862-9100-400994C14F0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D9018FF9-DD9E-44C8-9487-8A1B8EAB79E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3F3A8B80-53A5-438F-815D-D73FAF64BE7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BCC5A790-3D25-4F31-8CB0-67D7B1BE55F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81F3D169-3776-4905-900D-3A51BB914C4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58BCDA40-E576-49AE-B81E-B6CB416186C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C2DC60E1-BEDA-43B3-9B73-CC4C990A0EF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674ED442-D849-4D6A-93B6-6FC18171855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DAC916DB-ECD9-4E13-B860-370945B82F6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BB3BA3C4-CF5F-447C-BDFA-71D34669649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8DC066E6-53DE-48A3-9B1B-2E90F9A738E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5FF6C5DC-0486-4D92-ACA6-7D1ADA960F4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6DDA6556-D356-428B-B429-ECE74D79C90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id="{BB1C99FC-CB74-4907-8834-EA5699DB8E5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02ED890F-30C7-41A3-B759-AEAC5B637AA3}"/>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a:extLst>
            <a:ext uri="{FF2B5EF4-FFF2-40B4-BE49-F238E27FC236}">
              <a16:creationId xmlns:a16="http://schemas.microsoft.com/office/drawing/2014/main" id="{18C5951A-9DE7-4D5D-87F3-02665F29C84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AE5CD0A8-0445-41D2-B882-DB35FC11D09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326" name="【一般廃棄物処理施設】&#10;有形固定資産減価償却率最大値テキスト">
          <a:extLst>
            <a:ext uri="{FF2B5EF4-FFF2-40B4-BE49-F238E27FC236}">
              <a16:creationId xmlns:a16="http://schemas.microsoft.com/office/drawing/2014/main" id="{1969DB06-3AD6-42EB-9952-D1142842A86E}"/>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327" name="直線コネクタ 326">
          <a:extLst>
            <a:ext uri="{FF2B5EF4-FFF2-40B4-BE49-F238E27FC236}">
              <a16:creationId xmlns:a16="http://schemas.microsoft.com/office/drawing/2014/main" id="{6C44089A-3CD1-4E06-8AFA-3BB9C2FA7474}"/>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id="{E71A2022-DB9A-421E-A60D-C0BDC81E97AF}"/>
            </a:ext>
          </a:extLst>
        </xdr:cNvPr>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329" name="フローチャート: 判断 328">
          <a:extLst>
            <a:ext uri="{FF2B5EF4-FFF2-40B4-BE49-F238E27FC236}">
              <a16:creationId xmlns:a16="http://schemas.microsoft.com/office/drawing/2014/main" id="{C9FC2996-939B-4AD3-9DEA-7F0119C8489B}"/>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72753</xdr:rowOff>
    </xdr:from>
    <xdr:to>
      <xdr:col>81</xdr:col>
      <xdr:colOff>101600</xdr:colOff>
      <xdr:row>39</xdr:row>
      <xdr:rowOff>2903</xdr:rowOff>
    </xdr:to>
    <xdr:sp macro="" textlink="">
      <xdr:nvSpPr>
        <xdr:cNvPr id="330" name="フローチャート: 判断 329">
          <a:extLst>
            <a:ext uri="{FF2B5EF4-FFF2-40B4-BE49-F238E27FC236}">
              <a16:creationId xmlns:a16="http://schemas.microsoft.com/office/drawing/2014/main" id="{886D6905-E86A-47E5-A79F-DA14BDBA86E8}"/>
            </a:ext>
          </a:extLst>
        </xdr:cNvPr>
        <xdr:cNvSpPr/>
      </xdr:nvSpPr>
      <xdr:spPr>
        <a:xfrm>
          <a:off x="15430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126637</xdr:rowOff>
    </xdr:from>
    <xdr:to>
      <xdr:col>76</xdr:col>
      <xdr:colOff>165100</xdr:colOff>
      <xdr:row>39</xdr:row>
      <xdr:rowOff>56787</xdr:rowOff>
    </xdr:to>
    <xdr:sp macro="" textlink="">
      <xdr:nvSpPr>
        <xdr:cNvPr id="331" name="フローチャート: 判断 330">
          <a:extLst>
            <a:ext uri="{FF2B5EF4-FFF2-40B4-BE49-F238E27FC236}">
              <a16:creationId xmlns:a16="http://schemas.microsoft.com/office/drawing/2014/main" id="{60D6AEB3-B867-4C51-8C57-CF7F1472257F}"/>
            </a:ext>
          </a:extLst>
        </xdr:cNvPr>
        <xdr:cNvSpPr/>
      </xdr:nvSpPr>
      <xdr:spPr>
        <a:xfrm>
          <a:off x="145415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74385</xdr:rowOff>
    </xdr:from>
    <xdr:to>
      <xdr:col>72</xdr:col>
      <xdr:colOff>38100</xdr:colOff>
      <xdr:row>39</xdr:row>
      <xdr:rowOff>4535</xdr:rowOff>
    </xdr:to>
    <xdr:sp macro="" textlink="">
      <xdr:nvSpPr>
        <xdr:cNvPr id="332" name="フローチャート: 判断 331">
          <a:extLst>
            <a:ext uri="{FF2B5EF4-FFF2-40B4-BE49-F238E27FC236}">
              <a16:creationId xmlns:a16="http://schemas.microsoft.com/office/drawing/2014/main" id="{BE13FACF-3564-46E6-9168-831040FF8039}"/>
            </a:ext>
          </a:extLst>
        </xdr:cNvPr>
        <xdr:cNvSpPr/>
      </xdr:nvSpPr>
      <xdr:spPr>
        <a:xfrm>
          <a:off x="13652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76019</xdr:rowOff>
    </xdr:from>
    <xdr:to>
      <xdr:col>67</xdr:col>
      <xdr:colOff>101600</xdr:colOff>
      <xdr:row>39</xdr:row>
      <xdr:rowOff>6169</xdr:rowOff>
    </xdr:to>
    <xdr:sp macro="" textlink="">
      <xdr:nvSpPr>
        <xdr:cNvPr id="333" name="フローチャート: 判断 332">
          <a:extLst>
            <a:ext uri="{FF2B5EF4-FFF2-40B4-BE49-F238E27FC236}">
              <a16:creationId xmlns:a16="http://schemas.microsoft.com/office/drawing/2014/main" id="{EFC498BD-EED4-403C-8E51-4639155BD590}"/>
            </a:ext>
          </a:extLst>
        </xdr:cNvPr>
        <xdr:cNvSpPr/>
      </xdr:nvSpPr>
      <xdr:spPr>
        <a:xfrm>
          <a:off x="12763500" y="65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6F750B0F-3134-4D69-A196-80BC3060C0B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ADA61842-F42E-4482-840F-F10B84F17C1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F8AFA232-1216-4F04-AC05-764AEFFCE6C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4924D521-BCC9-4AA0-A4A5-8DEE1F0FB75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DCEB1268-69E0-4287-A677-9E31090F408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15603</xdr:rowOff>
    </xdr:from>
    <xdr:to>
      <xdr:col>85</xdr:col>
      <xdr:colOff>177800</xdr:colOff>
      <xdr:row>40</xdr:row>
      <xdr:rowOff>117203</xdr:rowOff>
    </xdr:to>
    <xdr:sp macro="" textlink="">
      <xdr:nvSpPr>
        <xdr:cNvPr id="339" name="楕円 338">
          <a:extLst>
            <a:ext uri="{FF2B5EF4-FFF2-40B4-BE49-F238E27FC236}">
              <a16:creationId xmlns:a16="http://schemas.microsoft.com/office/drawing/2014/main" id="{862529F4-0335-4F40-8AFB-5BE016035412}"/>
            </a:ext>
          </a:extLst>
        </xdr:cNvPr>
        <xdr:cNvSpPr/>
      </xdr:nvSpPr>
      <xdr:spPr>
        <a:xfrm>
          <a:off x="162687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165480</xdr:rowOff>
    </xdr:from>
    <xdr:ext cx="405111" cy="259045"/>
    <xdr:sp macro="" textlink="">
      <xdr:nvSpPr>
        <xdr:cNvPr id="340" name="【一般廃棄物処理施設】&#10;有形固定資産減価償却率該当値テキスト">
          <a:extLst>
            <a:ext uri="{FF2B5EF4-FFF2-40B4-BE49-F238E27FC236}">
              <a16:creationId xmlns:a16="http://schemas.microsoft.com/office/drawing/2014/main" id="{9AA24CED-A38A-4575-807B-0FD28B07FD17}"/>
            </a:ext>
          </a:extLst>
        </xdr:cNvPr>
        <xdr:cNvSpPr txBox="1"/>
      </xdr:nvSpPr>
      <xdr:spPr>
        <a:xfrm>
          <a:off x="16357600"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151130</xdr:rowOff>
    </xdr:from>
    <xdr:to>
      <xdr:col>81</xdr:col>
      <xdr:colOff>101600</xdr:colOff>
      <xdr:row>40</xdr:row>
      <xdr:rowOff>81280</xdr:rowOff>
    </xdr:to>
    <xdr:sp macro="" textlink="">
      <xdr:nvSpPr>
        <xdr:cNvPr id="341" name="楕円 340">
          <a:extLst>
            <a:ext uri="{FF2B5EF4-FFF2-40B4-BE49-F238E27FC236}">
              <a16:creationId xmlns:a16="http://schemas.microsoft.com/office/drawing/2014/main" id="{4401B93D-F02B-4E8F-BCB7-12487452C0CF}"/>
            </a:ext>
          </a:extLst>
        </xdr:cNvPr>
        <xdr:cNvSpPr/>
      </xdr:nvSpPr>
      <xdr:spPr>
        <a:xfrm>
          <a:off x="1543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30480</xdr:rowOff>
    </xdr:from>
    <xdr:to>
      <xdr:col>85</xdr:col>
      <xdr:colOff>127000</xdr:colOff>
      <xdr:row>40</xdr:row>
      <xdr:rowOff>66403</xdr:rowOff>
    </xdr:to>
    <xdr:cxnSp macro="">
      <xdr:nvCxnSpPr>
        <xdr:cNvPr id="342" name="直線コネクタ 341">
          <a:extLst>
            <a:ext uri="{FF2B5EF4-FFF2-40B4-BE49-F238E27FC236}">
              <a16:creationId xmlns:a16="http://schemas.microsoft.com/office/drawing/2014/main" id="{47F04373-229A-4FC9-A78C-9B17B3AC4B17}"/>
            </a:ext>
          </a:extLst>
        </xdr:cNvPr>
        <xdr:cNvCxnSpPr/>
      </xdr:nvCxnSpPr>
      <xdr:spPr>
        <a:xfrm>
          <a:off x="15481300" y="688848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343" name="楕円 342">
          <a:extLst>
            <a:ext uri="{FF2B5EF4-FFF2-40B4-BE49-F238E27FC236}">
              <a16:creationId xmlns:a16="http://schemas.microsoft.com/office/drawing/2014/main" id="{37E23D9E-5268-45C7-934F-5639717731B1}"/>
            </a:ext>
          </a:extLst>
        </xdr:cNvPr>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40</xdr:row>
      <xdr:rowOff>30480</xdr:rowOff>
    </xdr:to>
    <xdr:cxnSp macro="">
      <xdr:nvCxnSpPr>
        <xdr:cNvPr id="344" name="直線コネクタ 343">
          <a:extLst>
            <a:ext uri="{FF2B5EF4-FFF2-40B4-BE49-F238E27FC236}">
              <a16:creationId xmlns:a16="http://schemas.microsoft.com/office/drawing/2014/main" id="{C3508629-3A0E-46E6-B15C-4B8BFC8E9EC2}"/>
            </a:ext>
          </a:extLst>
        </xdr:cNvPr>
        <xdr:cNvCxnSpPr/>
      </xdr:nvCxnSpPr>
      <xdr:spPr>
        <a:xfrm>
          <a:off x="14592300" y="6819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82550</xdr:rowOff>
    </xdr:from>
    <xdr:to>
      <xdr:col>72</xdr:col>
      <xdr:colOff>38100</xdr:colOff>
      <xdr:row>40</xdr:row>
      <xdr:rowOff>12700</xdr:rowOff>
    </xdr:to>
    <xdr:sp macro="" textlink="">
      <xdr:nvSpPr>
        <xdr:cNvPr id="345" name="楕円 344">
          <a:extLst>
            <a:ext uri="{FF2B5EF4-FFF2-40B4-BE49-F238E27FC236}">
              <a16:creationId xmlns:a16="http://schemas.microsoft.com/office/drawing/2014/main" id="{87B7EF2F-E33B-4621-A3E7-AB6E548A1075}"/>
            </a:ext>
          </a:extLst>
        </xdr:cNvPr>
        <xdr:cNvSpPr/>
      </xdr:nvSpPr>
      <xdr:spPr>
        <a:xfrm>
          <a:off x="1365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133350</xdr:rowOff>
    </xdr:from>
    <xdr:to>
      <xdr:col>76</xdr:col>
      <xdr:colOff>114300</xdr:colOff>
      <xdr:row>39</xdr:row>
      <xdr:rowOff>133350</xdr:rowOff>
    </xdr:to>
    <xdr:cxnSp macro="">
      <xdr:nvCxnSpPr>
        <xdr:cNvPr id="346" name="直線コネクタ 345">
          <a:extLst>
            <a:ext uri="{FF2B5EF4-FFF2-40B4-BE49-F238E27FC236}">
              <a16:creationId xmlns:a16="http://schemas.microsoft.com/office/drawing/2014/main" id="{B8B4997A-C87F-447A-9F8F-E6484A433AB2}"/>
            </a:ext>
          </a:extLst>
        </xdr:cNvPr>
        <xdr:cNvCxnSpPr/>
      </xdr:nvCxnSpPr>
      <xdr:spPr>
        <a:xfrm>
          <a:off x="13703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19430</xdr:rowOff>
    </xdr:from>
    <xdr:ext cx="405111" cy="259045"/>
    <xdr:sp macro="" textlink="">
      <xdr:nvSpPr>
        <xdr:cNvPr id="347" name="n_1aveValue【一般廃棄物処理施設】&#10;有形固定資産減価償却率">
          <a:extLst>
            <a:ext uri="{FF2B5EF4-FFF2-40B4-BE49-F238E27FC236}">
              <a16:creationId xmlns:a16="http://schemas.microsoft.com/office/drawing/2014/main" id="{B1471D6B-33C8-4DA6-B24A-B845A30AD1AB}"/>
            </a:ext>
          </a:extLst>
        </xdr:cNvPr>
        <xdr:cNvSpPr txBox="1"/>
      </xdr:nvSpPr>
      <xdr:spPr>
        <a:xfrm>
          <a:off x="152660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73314</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id="{AEA197A6-268E-4520-ABDF-76842D66C557}"/>
            </a:ext>
          </a:extLst>
        </xdr:cNvPr>
        <xdr:cNvSpPr txBox="1"/>
      </xdr:nvSpPr>
      <xdr:spPr>
        <a:xfrm>
          <a:off x="14389744" y="641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21063</xdr:rowOff>
    </xdr:from>
    <xdr:ext cx="405111" cy="259045"/>
    <xdr:sp macro="" textlink="">
      <xdr:nvSpPr>
        <xdr:cNvPr id="349" name="n_3aveValue【一般廃棄物処理施設】&#10;有形固定資産減価償却率">
          <a:extLst>
            <a:ext uri="{FF2B5EF4-FFF2-40B4-BE49-F238E27FC236}">
              <a16:creationId xmlns:a16="http://schemas.microsoft.com/office/drawing/2014/main" id="{AEF4E51F-E1A0-4248-8070-223788839E16}"/>
            </a:ext>
          </a:extLst>
        </xdr:cNvPr>
        <xdr:cNvSpPr txBox="1"/>
      </xdr:nvSpPr>
      <xdr:spPr>
        <a:xfrm>
          <a:off x="135007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22696</xdr:rowOff>
    </xdr:from>
    <xdr:ext cx="405111" cy="259045"/>
    <xdr:sp macro="" textlink="">
      <xdr:nvSpPr>
        <xdr:cNvPr id="350" name="n_4aveValue【一般廃棄物処理施設】&#10;有形固定資産減価償却率">
          <a:extLst>
            <a:ext uri="{FF2B5EF4-FFF2-40B4-BE49-F238E27FC236}">
              <a16:creationId xmlns:a16="http://schemas.microsoft.com/office/drawing/2014/main" id="{5D9579F8-8A75-4EB9-91B3-4CAF6A8A3D21}"/>
            </a:ext>
          </a:extLst>
        </xdr:cNvPr>
        <xdr:cNvSpPr txBox="1"/>
      </xdr:nvSpPr>
      <xdr:spPr>
        <a:xfrm>
          <a:off x="12611744" y="636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72407</xdr:rowOff>
    </xdr:from>
    <xdr:ext cx="405111" cy="259045"/>
    <xdr:sp macro="" textlink="">
      <xdr:nvSpPr>
        <xdr:cNvPr id="351" name="n_1mainValue【一般廃棄物処理施設】&#10;有形固定資産減価償却率">
          <a:extLst>
            <a:ext uri="{FF2B5EF4-FFF2-40B4-BE49-F238E27FC236}">
              <a16:creationId xmlns:a16="http://schemas.microsoft.com/office/drawing/2014/main" id="{A6076D05-BA06-4CC5-AFE7-3F342B2F8167}"/>
            </a:ext>
          </a:extLst>
        </xdr:cNvPr>
        <xdr:cNvSpPr txBox="1"/>
      </xdr:nvSpPr>
      <xdr:spPr>
        <a:xfrm>
          <a:off x="152660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352" name="n_2mainValue【一般廃棄物処理施設】&#10;有形固定資産減価償却率">
          <a:extLst>
            <a:ext uri="{FF2B5EF4-FFF2-40B4-BE49-F238E27FC236}">
              <a16:creationId xmlns:a16="http://schemas.microsoft.com/office/drawing/2014/main" id="{4818819B-2709-42DE-983C-BE31E5B38065}"/>
            </a:ext>
          </a:extLst>
        </xdr:cNvPr>
        <xdr:cNvSpPr txBox="1"/>
      </xdr:nvSpPr>
      <xdr:spPr>
        <a:xfrm>
          <a:off x="14389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3827</xdr:rowOff>
    </xdr:from>
    <xdr:ext cx="405111" cy="259045"/>
    <xdr:sp macro="" textlink="">
      <xdr:nvSpPr>
        <xdr:cNvPr id="353" name="n_3mainValue【一般廃棄物処理施設】&#10;有形固定資産減価償却率">
          <a:extLst>
            <a:ext uri="{FF2B5EF4-FFF2-40B4-BE49-F238E27FC236}">
              <a16:creationId xmlns:a16="http://schemas.microsoft.com/office/drawing/2014/main" id="{3C8D1366-83C9-4550-826D-1B826674B6DA}"/>
            </a:ext>
          </a:extLst>
        </xdr:cNvPr>
        <xdr:cNvSpPr txBox="1"/>
      </xdr:nvSpPr>
      <xdr:spPr>
        <a:xfrm>
          <a:off x="13500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13951721-184A-47C1-81BB-9A74AE79DD0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5EC41FF9-855C-46FE-B456-BF1FC5754EC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AF0A2BF1-7857-47B3-AB02-527B5AA7FCC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DA0AAC3F-0533-4708-9909-076E41C6C3A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7CCA4ABF-B255-4831-B9AD-127824095EB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3036428B-233D-487B-8BB4-4694D387F65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A7006271-34A1-4113-912A-F378C8F433D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0A90510C-731D-4C33-ADE3-3BCE505001B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5AF96961-E12E-486C-B03C-2B2FC52E3FF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C68F7246-FD1B-4A36-9189-DED598406C1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4" name="直線コネクタ 363">
          <a:extLst>
            <a:ext uri="{FF2B5EF4-FFF2-40B4-BE49-F238E27FC236}">
              <a16:creationId xmlns:a16="http://schemas.microsoft.com/office/drawing/2014/main" id="{9E14779E-AAEB-45E8-AAED-0D17A5318F4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5" name="テキスト ボックス 364">
          <a:extLst>
            <a:ext uri="{FF2B5EF4-FFF2-40B4-BE49-F238E27FC236}">
              <a16:creationId xmlns:a16="http://schemas.microsoft.com/office/drawing/2014/main" id="{392A9E29-3D75-4FE1-BED6-7A5E6B093A6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6" name="直線コネクタ 365">
          <a:extLst>
            <a:ext uri="{FF2B5EF4-FFF2-40B4-BE49-F238E27FC236}">
              <a16:creationId xmlns:a16="http://schemas.microsoft.com/office/drawing/2014/main" id="{E604815C-E246-4788-88D4-46AE47E05D3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7" name="テキスト ボックス 366">
          <a:extLst>
            <a:ext uri="{FF2B5EF4-FFF2-40B4-BE49-F238E27FC236}">
              <a16:creationId xmlns:a16="http://schemas.microsoft.com/office/drawing/2014/main" id="{BCF3842E-84DD-48D9-A9B0-9E4D8EA68F7E}"/>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a:extLst>
            <a:ext uri="{FF2B5EF4-FFF2-40B4-BE49-F238E27FC236}">
              <a16:creationId xmlns:a16="http://schemas.microsoft.com/office/drawing/2014/main" id="{319FEC9C-CF80-4F09-AF0A-7C0AB1AF732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69" name="テキスト ボックス 368">
          <a:extLst>
            <a:ext uri="{FF2B5EF4-FFF2-40B4-BE49-F238E27FC236}">
              <a16:creationId xmlns:a16="http://schemas.microsoft.com/office/drawing/2014/main" id="{E2C00734-DC0C-4774-95CF-4D0DB5737215}"/>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0" name="直線コネクタ 369">
          <a:extLst>
            <a:ext uri="{FF2B5EF4-FFF2-40B4-BE49-F238E27FC236}">
              <a16:creationId xmlns:a16="http://schemas.microsoft.com/office/drawing/2014/main" id="{1FBB33AA-10C0-4A7B-A657-E4AB22D996E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71" name="テキスト ボックス 370">
          <a:extLst>
            <a:ext uri="{FF2B5EF4-FFF2-40B4-BE49-F238E27FC236}">
              <a16:creationId xmlns:a16="http://schemas.microsoft.com/office/drawing/2014/main" id="{08C00057-86B6-4015-92DC-14228D4CB48C}"/>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2" name="直線コネクタ 371">
          <a:extLst>
            <a:ext uri="{FF2B5EF4-FFF2-40B4-BE49-F238E27FC236}">
              <a16:creationId xmlns:a16="http://schemas.microsoft.com/office/drawing/2014/main" id="{11F74232-2178-4FB7-BCC9-A4914E69B50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3" name="テキスト ボックス 372">
          <a:extLst>
            <a:ext uri="{FF2B5EF4-FFF2-40B4-BE49-F238E27FC236}">
              <a16:creationId xmlns:a16="http://schemas.microsoft.com/office/drawing/2014/main" id="{37F5092D-6836-40EB-9BF1-F3D62387C997}"/>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282D710B-D203-456C-B01F-1A44D57F144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5" name="テキスト ボックス 374">
          <a:extLst>
            <a:ext uri="{FF2B5EF4-FFF2-40B4-BE49-F238E27FC236}">
              <a16:creationId xmlns:a16="http://schemas.microsoft.com/office/drawing/2014/main" id="{45633F3D-3EF7-4A29-A40B-93B27A31773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a:extLst>
            <a:ext uri="{FF2B5EF4-FFF2-40B4-BE49-F238E27FC236}">
              <a16:creationId xmlns:a16="http://schemas.microsoft.com/office/drawing/2014/main" id="{D7B24075-B704-4C48-8029-37AB390E655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377" name="直線コネクタ 376">
          <a:extLst>
            <a:ext uri="{FF2B5EF4-FFF2-40B4-BE49-F238E27FC236}">
              <a16:creationId xmlns:a16="http://schemas.microsoft.com/office/drawing/2014/main" id="{AF4399A4-4ECE-4C54-9E1E-C1739CD28A41}"/>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378" name="【一般廃棄物処理施設】&#10;一人当たり有形固定資産（償却資産）額最小値テキスト">
          <a:extLst>
            <a:ext uri="{FF2B5EF4-FFF2-40B4-BE49-F238E27FC236}">
              <a16:creationId xmlns:a16="http://schemas.microsoft.com/office/drawing/2014/main" id="{755379B9-71D0-4E8C-9510-66FBBE4039AD}"/>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379" name="直線コネクタ 378">
          <a:extLst>
            <a:ext uri="{FF2B5EF4-FFF2-40B4-BE49-F238E27FC236}">
              <a16:creationId xmlns:a16="http://schemas.microsoft.com/office/drawing/2014/main" id="{35717F2B-ABB6-4A6C-B828-A24EE747D532}"/>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380" name="【一般廃棄物処理施設】&#10;一人当たり有形固定資産（償却資産）額最大値テキスト">
          <a:extLst>
            <a:ext uri="{FF2B5EF4-FFF2-40B4-BE49-F238E27FC236}">
              <a16:creationId xmlns:a16="http://schemas.microsoft.com/office/drawing/2014/main" id="{575B71E0-42F7-40A8-9985-421F26958FA9}"/>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381" name="直線コネクタ 380">
          <a:extLst>
            <a:ext uri="{FF2B5EF4-FFF2-40B4-BE49-F238E27FC236}">
              <a16:creationId xmlns:a16="http://schemas.microsoft.com/office/drawing/2014/main" id="{F8E8B00C-2AC4-4F2E-8B54-04FDAF6B0993}"/>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382" name="【一般廃棄物処理施設】&#10;一人当たり有形固定資産（償却資産）額平均値テキスト">
          <a:extLst>
            <a:ext uri="{FF2B5EF4-FFF2-40B4-BE49-F238E27FC236}">
              <a16:creationId xmlns:a16="http://schemas.microsoft.com/office/drawing/2014/main" id="{A08D7F4B-6F62-4BCE-99CD-FDD9FCAE5D97}"/>
            </a:ext>
          </a:extLst>
        </xdr:cNvPr>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383" name="フローチャート: 判断 382">
          <a:extLst>
            <a:ext uri="{FF2B5EF4-FFF2-40B4-BE49-F238E27FC236}">
              <a16:creationId xmlns:a16="http://schemas.microsoft.com/office/drawing/2014/main" id="{2FFB9916-E104-4639-A338-2F15AB903158}"/>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51308</xdr:rowOff>
    </xdr:from>
    <xdr:to>
      <xdr:col>112</xdr:col>
      <xdr:colOff>38100</xdr:colOff>
      <xdr:row>41</xdr:row>
      <xdr:rowOff>152908</xdr:rowOff>
    </xdr:to>
    <xdr:sp macro="" textlink="">
      <xdr:nvSpPr>
        <xdr:cNvPr id="384" name="フローチャート: 判断 383">
          <a:extLst>
            <a:ext uri="{FF2B5EF4-FFF2-40B4-BE49-F238E27FC236}">
              <a16:creationId xmlns:a16="http://schemas.microsoft.com/office/drawing/2014/main" id="{7F616A24-A780-423E-AD15-DEC82318755E}"/>
            </a:ext>
          </a:extLst>
        </xdr:cNvPr>
        <xdr:cNvSpPr/>
      </xdr:nvSpPr>
      <xdr:spPr>
        <a:xfrm>
          <a:off x="21272500" y="70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64728</xdr:rowOff>
    </xdr:from>
    <xdr:to>
      <xdr:col>107</xdr:col>
      <xdr:colOff>101600</xdr:colOff>
      <xdr:row>41</xdr:row>
      <xdr:rowOff>166328</xdr:rowOff>
    </xdr:to>
    <xdr:sp macro="" textlink="">
      <xdr:nvSpPr>
        <xdr:cNvPr id="385" name="フローチャート: 判断 384">
          <a:extLst>
            <a:ext uri="{FF2B5EF4-FFF2-40B4-BE49-F238E27FC236}">
              <a16:creationId xmlns:a16="http://schemas.microsoft.com/office/drawing/2014/main" id="{51E53AFB-C39C-4D51-8A6E-9235F27D85F1}"/>
            </a:ext>
          </a:extLst>
        </xdr:cNvPr>
        <xdr:cNvSpPr/>
      </xdr:nvSpPr>
      <xdr:spPr>
        <a:xfrm>
          <a:off x="20383500" y="709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66309</xdr:rowOff>
    </xdr:from>
    <xdr:to>
      <xdr:col>102</xdr:col>
      <xdr:colOff>165100</xdr:colOff>
      <xdr:row>41</xdr:row>
      <xdr:rowOff>167909</xdr:rowOff>
    </xdr:to>
    <xdr:sp macro="" textlink="">
      <xdr:nvSpPr>
        <xdr:cNvPr id="386" name="フローチャート: 判断 385">
          <a:extLst>
            <a:ext uri="{FF2B5EF4-FFF2-40B4-BE49-F238E27FC236}">
              <a16:creationId xmlns:a16="http://schemas.microsoft.com/office/drawing/2014/main" id="{72D95E99-6F9C-4C8E-81D8-9C002F7CF50C}"/>
            </a:ext>
          </a:extLst>
        </xdr:cNvPr>
        <xdr:cNvSpPr/>
      </xdr:nvSpPr>
      <xdr:spPr>
        <a:xfrm>
          <a:off x="19494500" y="709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71179</xdr:rowOff>
    </xdr:from>
    <xdr:to>
      <xdr:col>98</xdr:col>
      <xdr:colOff>38100</xdr:colOff>
      <xdr:row>42</xdr:row>
      <xdr:rowOff>1329</xdr:rowOff>
    </xdr:to>
    <xdr:sp macro="" textlink="">
      <xdr:nvSpPr>
        <xdr:cNvPr id="387" name="フローチャート: 判断 386">
          <a:extLst>
            <a:ext uri="{FF2B5EF4-FFF2-40B4-BE49-F238E27FC236}">
              <a16:creationId xmlns:a16="http://schemas.microsoft.com/office/drawing/2014/main" id="{461E5126-4315-49EB-9FD7-B434731CE94D}"/>
            </a:ext>
          </a:extLst>
        </xdr:cNvPr>
        <xdr:cNvSpPr/>
      </xdr:nvSpPr>
      <xdr:spPr>
        <a:xfrm>
          <a:off x="18605500" y="7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4A5C06EF-A5B7-4B56-AFD6-B9DB5C6EE68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E678A07A-4089-4435-BB8F-80102C75041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BC10838E-0BB8-4B9B-9F8D-553C49A79BA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CBC68652-A20B-4695-B80B-9522F26B873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7DCA8CDA-A57F-4C5A-83FE-5365F6C2937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133963</xdr:rowOff>
    </xdr:from>
    <xdr:to>
      <xdr:col>116</xdr:col>
      <xdr:colOff>114300</xdr:colOff>
      <xdr:row>42</xdr:row>
      <xdr:rowOff>64113</xdr:rowOff>
    </xdr:to>
    <xdr:sp macro="" textlink="">
      <xdr:nvSpPr>
        <xdr:cNvPr id="393" name="楕円 392">
          <a:extLst>
            <a:ext uri="{FF2B5EF4-FFF2-40B4-BE49-F238E27FC236}">
              <a16:creationId xmlns:a16="http://schemas.microsoft.com/office/drawing/2014/main" id="{9DBE90ED-73B0-45C5-BCCF-AE19AC2196E3}"/>
            </a:ext>
          </a:extLst>
        </xdr:cNvPr>
        <xdr:cNvSpPr/>
      </xdr:nvSpPr>
      <xdr:spPr>
        <a:xfrm>
          <a:off x="22110700" y="716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48890</xdr:rowOff>
    </xdr:from>
    <xdr:ext cx="534377" cy="259045"/>
    <xdr:sp macro="" textlink="">
      <xdr:nvSpPr>
        <xdr:cNvPr id="394" name="【一般廃棄物処理施設】&#10;一人当たり有形固定資産（償却資産）額該当値テキスト">
          <a:extLst>
            <a:ext uri="{FF2B5EF4-FFF2-40B4-BE49-F238E27FC236}">
              <a16:creationId xmlns:a16="http://schemas.microsoft.com/office/drawing/2014/main" id="{162EAB03-9A54-446F-B08A-7990DD5F5A8B}"/>
            </a:ext>
          </a:extLst>
        </xdr:cNvPr>
        <xdr:cNvSpPr txBox="1"/>
      </xdr:nvSpPr>
      <xdr:spPr>
        <a:xfrm>
          <a:off x="22199600" y="707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134337</xdr:rowOff>
    </xdr:from>
    <xdr:to>
      <xdr:col>112</xdr:col>
      <xdr:colOff>38100</xdr:colOff>
      <xdr:row>42</xdr:row>
      <xdr:rowOff>64487</xdr:rowOff>
    </xdr:to>
    <xdr:sp macro="" textlink="">
      <xdr:nvSpPr>
        <xdr:cNvPr id="395" name="楕円 394">
          <a:extLst>
            <a:ext uri="{FF2B5EF4-FFF2-40B4-BE49-F238E27FC236}">
              <a16:creationId xmlns:a16="http://schemas.microsoft.com/office/drawing/2014/main" id="{92D3EBA0-C614-4875-BA86-D95EB69DFA83}"/>
            </a:ext>
          </a:extLst>
        </xdr:cNvPr>
        <xdr:cNvSpPr/>
      </xdr:nvSpPr>
      <xdr:spPr>
        <a:xfrm>
          <a:off x="21272500" y="716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13313</xdr:rowOff>
    </xdr:from>
    <xdr:to>
      <xdr:col>116</xdr:col>
      <xdr:colOff>63500</xdr:colOff>
      <xdr:row>42</xdr:row>
      <xdr:rowOff>13687</xdr:rowOff>
    </xdr:to>
    <xdr:cxnSp macro="">
      <xdr:nvCxnSpPr>
        <xdr:cNvPr id="396" name="直線コネクタ 395">
          <a:extLst>
            <a:ext uri="{FF2B5EF4-FFF2-40B4-BE49-F238E27FC236}">
              <a16:creationId xmlns:a16="http://schemas.microsoft.com/office/drawing/2014/main" id="{DDA2A85D-5970-4EA1-8E5B-1F02F2E0C276}"/>
            </a:ext>
          </a:extLst>
        </xdr:cNvPr>
        <xdr:cNvCxnSpPr/>
      </xdr:nvCxnSpPr>
      <xdr:spPr>
        <a:xfrm flipV="1">
          <a:off x="21323300" y="7214213"/>
          <a:ext cx="8382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134834</xdr:rowOff>
    </xdr:from>
    <xdr:to>
      <xdr:col>107</xdr:col>
      <xdr:colOff>101600</xdr:colOff>
      <xdr:row>42</xdr:row>
      <xdr:rowOff>64984</xdr:rowOff>
    </xdr:to>
    <xdr:sp macro="" textlink="">
      <xdr:nvSpPr>
        <xdr:cNvPr id="397" name="楕円 396">
          <a:extLst>
            <a:ext uri="{FF2B5EF4-FFF2-40B4-BE49-F238E27FC236}">
              <a16:creationId xmlns:a16="http://schemas.microsoft.com/office/drawing/2014/main" id="{31D22FE6-9EBA-4A7C-9E66-9D62B7AE1F27}"/>
            </a:ext>
          </a:extLst>
        </xdr:cNvPr>
        <xdr:cNvSpPr/>
      </xdr:nvSpPr>
      <xdr:spPr>
        <a:xfrm>
          <a:off x="20383500" y="716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13687</xdr:rowOff>
    </xdr:from>
    <xdr:to>
      <xdr:col>111</xdr:col>
      <xdr:colOff>177800</xdr:colOff>
      <xdr:row>42</xdr:row>
      <xdr:rowOff>14184</xdr:rowOff>
    </xdr:to>
    <xdr:cxnSp macro="">
      <xdr:nvCxnSpPr>
        <xdr:cNvPr id="398" name="直線コネクタ 397">
          <a:extLst>
            <a:ext uri="{FF2B5EF4-FFF2-40B4-BE49-F238E27FC236}">
              <a16:creationId xmlns:a16="http://schemas.microsoft.com/office/drawing/2014/main" id="{A512DA99-B546-4EBB-8000-AFB2484EE0FE}"/>
            </a:ext>
          </a:extLst>
        </xdr:cNvPr>
        <xdr:cNvCxnSpPr/>
      </xdr:nvCxnSpPr>
      <xdr:spPr>
        <a:xfrm flipV="1">
          <a:off x="20434300" y="7214587"/>
          <a:ext cx="8890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135361</xdr:rowOff>
    </xdr:from>
    <xdr:to>
      <xdr:col>102</xdr:col>
      <xdr:colOff>165100</xdr:colOff>
      <xdr:row>42</xdr:row>
      <xdr:rowOff>65511</xdr:rowOff>
    </xdr:to>
    <xdr:sp macro="" textlink="">
      <xdr:nvSpPr>
        <xdr:cNvPr id="399" name="楕円 398">
          <a:extLst>
            <a:ext uri="{FF2B5EF4-FFF2-40B4-BE49-F238E27FC236}">
              <a16:creationId xmlns:a16="http://schemas.microsoft.com/office/drawing/2014/main" id="{77275850-3BA5-4980-84AB-917685540632}"/>
            </a:ext>
          </a:extLst>
        </xdr:cNvPr>
        <xdr:cNvSpPr/>
      </xdr:nvSpPr>
      <xdr:spPr>
        <a:xfrm>
          <a:off x="19494500" y="7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14184</xdr:rowOff>
    </xdr:from>
    <xdr:to>
      <xdr:col>107</xdr:col>
      <xdr:colOff>50800</xdr:colOff>
      <xdr:row>42</xdr:row>
      <xdr:rowOff>14711</xdr:rowOff>
    </xdr:to>
    <xdr:cxnSp macro="">
      <xdr:nvCxnSpPr>
        <xdr:cNvPr id="400" name="直線コネクタ 399">
          <a:extLst>
            <a:ext uri="{FF2B5EF4-FFF2-40B4-BE49-F238E27FC236}">
              <a16:creationId xmlns:a16="http://schemas.microsoft.com/office/drawing/2014/main" id="{1547C7AA-A9C0-4A50-AB41-362556C8B203}"/>
            </a:ext>
          </a:extLst>
        </xdr:cNvPr>
        <xdr:cNvCxnSpPr/>
      </xdr:nvCxnSpPr>
      <xdr:spPr>
        <a:xfrm flipV="1">
          <a:off x="19545300" y="7215084"/>
          <a:ext cx="8890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169435</xdr:rowOff>
    </xdr:from>
    <xdr:ext cx="599010" cy="259045"/>
    <xdr:sp macro="" textlink="">
      <xdr:nvSpPr>
        <xdr:cNvPr id="401" name="n_1aveValue【一般廃棄物処理施設】&#10;一人当たり有形固定資産（償却資産）額">
          <a:extLst>
            <a:ext uri="{FF2B5EF4-FFF2-40B4-BE49-F238E27FC236}">
              <a16:creationId xmlns:a16="http://schemas.microsoft.com/office/drawing/2014/main" id="{2567B58F-AD73-4094-B6B2-42B654C4173E}"/>
            </a:ext>
          </a:extLst>
        </xdr:cNvPr>
        <xdr:cNvSpPr txBox="1"/>
      </xdr:nvSpPr>
      <xdr:spPr>
        <a:xfrm>
          <a:off x="21011095" y="685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11405</xdr:rowOff>
    </xdr:from>
    <xdr:ext cx="599010" cy="259045"/>
    <xdr:sp macro="" textlink="">
      <xdr:nvSpPr>
        <xdr:cNvPr id="402" name="n_2aveValue【一般廃棄物処理施設】&#10;一人当たり有形固定資産（償却資産）額">
          <a:extLst>
            <a:ext uri="{FF2B5EF4-FFF2-40B4-BE49-F238E27FC236}">
              <a16:creationId xmlns:a16="http://schemas.microsoft.com/office/drawing/2014/main" id="{22B2DC6D-0845-496C-BEB6-6FEF28CDAB00}"/>
            </a:ext>
          </a:extLst>
        </xdr:cNvPr>
        <xdr:cNvSpPr txBox="1"/>
      </xdr:nvSpPr>
      <xdr:spPr>
        <a:xfrm>
          <a:off x="20134795" y="686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12986</xdr:rowOff>
    </xdr:from>
    <xdr:ext cx="599010" cy="259045"/>
    <xdr:sp macro="" textlink="">
      <xdr:nvSpPr>
        <xdr:cNvPr id="403" name="n_3aveValue【一般廃棄物処理施設】&#10;一人当たり有形固定資産（償却資産）額">
          <a:extLst>
            <a:ext uri="{FF2B5EF4-FFF2-40B4-BE49-F238E27FC236}">
              <a16:creationId xmlns:a16="http://schemas.microsoft.com/office/drawing/2014/main" id="{B7466A03-89D0-402E-8647-FAD790C6E5BA}"/>
            </a:ext>
          </a:extLst>
        </xdr:cNvPr>
        <xdr:cNvSpPr txBox="1"/>
      </xdr:nvSpPr>
      <xdr:spPr>
        <a:xfrm>
          <a:off x="19245795" y="6870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17856</xdr:rowOff>
    </xdr:from>
    <xdr:ext cx="599010" cy="259045"/>
    <xdr:sp macro="" textlink="">
      <xdr:nvSpPr>
        <xdr:cNvPr id="404" name="n_4aveValue【一般廃棄物処理施設】&#10;一人当たり有形固定資産（償却資産）額">
          <a:extLst>
            <a:ext uri="{FF2B5EF4-FFF2-40B4-BE49-F238E27FC236}">
              <a16:creationId xmlns:a16="http://schemas.microsoft.com/office/drawing/2014/main" id="{68FC2042-82B7-4F0D-B8F3-4C9C2E586274}"/>
            </a:ext>
          </a:extLst>
        </xdr:cNvPr>
        <xdr:cNvSpPr txBox="1"/>
      </xdr:nvSpPr>
      <xdr:spPr>
        <a:xfrm>
          <a:off x="18356795" y="687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55614</xdr:rowOff>
    </xdr:from>
    <xdr:ext cx="534377" cy="259045"/>
    <xdr:sp macro="" textlink="">
      <xdr:nvSpPr>
        <xdr:cNvPr id="405" name="n_1mainValue【一般廃棄物処理施設】&#10;一人当たり有形固定資産（償却資産）額">
          <a:extLst>
            <a:ext uri="{FF2B5EF4-FFF2-40B4-BE49-F238E27FC236}">
              <a16:creationId xmlns:a16="http://schemas.microsoft.com/office/drawing/2014/main" id="{7C8B32EF-58CC-4292-95FE-371CCF754085}"/>
            </a:ext>
          </a:extLst>
        </xdr:cNvPr>
        <xdr:cNvSpPr txBox="1"/>
      </xdr:nvSpPr>
      <xdr:spPr>
        <a:xfrm>
          <a:off x="21043411" y="725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56111</xdr:rowOff>
    </xdr:from>
    <xdr:ext cx="534377" cy="259045"/>
    <xdr:sp macro="" textlink="">
      <xdr:nvSpPr>
        <xdr:cNvPr id="406" name="n_2mainValue【一般廃棄物処理施設】&#10;一人当たり有形固定資産（償却資産）額">
          <a:extLst>
            <a:ext uri="{FF2B5EF4-FFF2-40B4-BE49-F238E27FC236}">
              <a16:creationId xmlns:a16="http://schemas.microsoft.com/office/drawing/2014/main" id="{0D0C6CDA-49AB-4189-ADDC-C743A0F7E744}"/>
            </a:ext>
          </a:extLst>
        </xdr:cNvPr>
        <xdr:cNvSpPr txBox="1"/>
      </xdr:nvSpPr>
      <xdr:spPr>
        <a:xfrm>
          <a:off x="20167111" y="725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56638</xdr:rowOff>
    </xdr:from>
    <xdr:ext cx="534377" cy="259045"/>
    <xdr:sp macro="" textlink="">
      <xdr:nvSpPr>
        <xdr:cNvPr id="407" name="n_3mainValue【一般廃棄物処理施設】&#10;一人当たり有形固定資産（償却資産）額">
          <a:extLst>
            <a:ext uri="{FF2B5EF4-FFF2-40B4-BE49-F238E27FC236}">
              <a16:creationId xmlns:a16="http://schemas.microsoft.com/office/drawing/2014/main" id="{ECFAE64D-7F06-44BF-A294-DA1E60A1C0B7}"/>
            </a:ext>
          </a:extLst>
        </xdr:cNvPr>
        <xdr:cNvSpPr txBox="1"/>
      </xdr:nvSpPr>
      <xdr:spPr>
        <a:xfrm>
          <a:off x="19278111" y="725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3480C8D3-52B3-4712-955F-37D70258645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9B4B8BAD-1F2C-4D09-B01D-9F0F5BB7FBB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22E63256-7EB7-4D4D-82F7-AF84202E73A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2A438309-0405-4CD3-A39D-06CC6A9C2FC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55BD50A3-E768-4042-BB4F-A90E7FA4593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DE06ACC9-474A-40B7-ACE4-4A90FB2C449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24AC45C4-27AE-4508-9C46-4920C802E5F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E91EA1EB-349A-45FE-B211-2256E632DB2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CCC374F9-1CF1-49A1-B315-4176BF69C8E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64FB35A5-B974-4636-B170-63F05063F7B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37A9F981-A46A-42B4-A87C-FCB3DDD12A9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9" name="直線コネクタ 418">
          <a:extLst>
            <a:ext uri="{FF2B5EF4-FFF2-40B4-BE49-F238E27FC236}">
              <a16:creationId xmlns:a16="http://schemas.microsoft.com/office/drawing/2014/main" id="{C58D5793-2614-4528-98DA-3E87D98D6EB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0" name="テキスト ボックス 419">
          <a:extLst>
            <a:ext uri="{FF2B5EF4-FFF2-40B4-BE49-F238E27FC236}">
              <a16:creationId xmlns:a16="http://schemas.microsoft.com/office/drawing/2014/main" id="{7768D8A9-0514-4D1D-86E8-F15940ACE2A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1" name="直線コネクタ 420">
          <a:extLst>
            <a:ext uri="{FF2B5EF4-FFF2-40B4-BE49-F238E27FC236}">
              <a16:creationId xmlns:a16="http://schemas.microsoft.com/office/drawing/2014/main" id="{9F8A6F4B-71DC-4AF5-AAC0-250C49F434A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2" name="テキスト ボックス 421">
          <a:extLst>
            <a:ext uri="{FF2B5EF4-FFF2-40B4-BE49-F238E27FC236}">
              <a16:creationId xmlns:a16="http://schemas.microsoft.com/office/drawing/2014/main" id="{675C1517-8AA8-4E77-BD4B-32378049985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3" name="直線コネクタ 422">
          <a:extLst>
            <a:ext uri="{FF2B5EF4-FFF2-40B4-BE49-F238E27FC236}">
              <a16:creationId xmlns:a16="http://schemas.microsoft.com/office/drawing/2014/main" id="{DFCF8392-9139-4FAE-885C-6EF53DB34DF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4" name="テキスト ボックス 423">
          <a:extLst>
            <a:ext uri="{FF2B5EF4-FFF2-40B4-BE49-F238E27FC236}">
              <a16:creationId xmlns:a16="http://schemas.microsoft.com/office/drawing/2014/main" id="{996DDBE3-D2B2-4F75-8880-2D6EDD04B69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5" name="直線コネクタ 424">
          <a:extLst>
            <a:ext uri="{FF2B5EF4-FFF2-40B4-BE49-F238E27FC236}">
              <a16:creationId xmlns:a16="http://schemas.microsoft.com/office/drawing/2014/main" id="{2E48A5A0-78F9-4D3D-B483-2D64ABF9054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6" name="テキスト ボックス 425">
          <a:extLst>
            <a:ext uri="{FF2B5EF4-FFF2-40B4-BE49-F238E27FC236}">
              <a16:creationId xmlns:a16="http://schemas.microsoft.com/office/drawing/2014/main" id="{DE1B1857-ECB4-4A41-A1FF-4BEA375DCA2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7" name="直線コネクタ 426">
          <a:extLst>
            <a:ext uri="{FF2B5EF4-FFF2-40B4-BE49-F238E27FC236}">
              <a16:creationId xmlns:a16="http://schemas.microsoft.com/office/drawing/2014/main" id="{286AB760-FCD3-4435-81D1-CDA69C2A98F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8" name="テキスト ボックス 427">
          <a:extLst>
            <a:ext uri="{FF2B5EF4-FFF2-40B4-BE49-F238E27FC236}">
              <a16:creationId xmlns:a16="http://schemas.microsoft.com/office/drawing/2014/main" id="{210D2718-2C6A-46B9-BA29-BB4F3501219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9" name="直線コネクタ 428">
          <a:extLst>
            <a:ext uri="{FF2B5EF4-FFF2-40B4-BE49-F238E27FC236}">
              <a16:creationId xmlns:a16="http://schemas.microsoft.com/office/drawing/2014/main" id="{D49B67F3-0835-46B3-8531-981D4CDB0E2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0" name="テキスト ボックス 429">
          <a:extLst>
            <a:ext uri="{FF2B5EF4-FFF2-40B4-BE49-F238E27FC236}">
              <a16:creationId xmlns:a16="http://schemas.microsoft.com/office/drawing/2014/main" id="{76A2669B-A2C5-411A-8D9F-12C70F8A293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FD2D1F1A-9A9C-4C22-A799-138DDD7F499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a:extLst>
            <a:ext uri="{FF2B5EF4-FFF2-40B4-BE49-F238E27FC236}">
              <a16:creationId xmlns:a16="http://schemas.microsoft.com/office/drawing/2014/main" id="{24C766EF-E2B2-4D36-84DD-247E2CEECFE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433" name="直線コネクタ 432">
          <a:extLst>
            <a:ext uri="{FF2B5EF4-FFF2-40B4-BE49-F238E27FC236}">
              <a16:creationId xmlns:a16="http://schemas.microsoft.com/office/drawing/2014/main" id="{CA357EBB-E2E6-4A20-BC42-FDB75702A3E1}"/>
            </a:ext>
          </a:extLst>
        </xdr:cNvPr>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34" name="【保健センター・保健所】&#10;有形固定資産減価償却率最小値テキスト">
          <a:extLst>
            <a:ext uri="{FF2B5EF4-FFF2-40B4-BE49-F238E27FC236}">
              <a16:creationId xmlns:a16="http://schemas.microsoft.com/office/drawing/2014/main" id="{8F1FA615-A49A-41ED-876A-9757963BAC37}"/>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35" name="直線コネクタ 434">
          <a:extLst>
            <a:ext uri="{FF2B5EF4-FFF2-40B4-BE49-F238E27FC236}">
              <a16:creationId xmlns:a16="http://schemas.microsoft.com/office/drawing/2014/main" id="{318031D9-441D-49B9-87BD-E0B6F3909D99}"/>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436" name="【保健センター・保健所】&#10;有形固定資産減価償却率最大値テキスト">
          <a:extLst>
            <a:ext uri="{FF2B5EF4-FFF2-40B4-BE49-F238E27FC236}">
              <a16:creationId xmlns:a16="http://schemas.microsoft.com/office/drawing/2014/main" id="{A53AC244-0A75-4BD8-92B9-7DCA870B8FA8}"/>
            </a:ext>
          </a:extLst>
        </xdr:cNvPr>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437" name="直線コネクタ 436">
          <a:extLst>
            <a:ext uri="{FF2B5EF4-FFF2-40B4-BE49-F238E27FC236}">
              <a16:creationId xmlns:a16="http://schemas.microsoft.com/office/drawing/2014/main" id="{721EDF5C-7478-49E8-A2B6-32E41FA45E5B}"/>
            </a:ext>
          </a:extLst>
        </xdr:cNvPr>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438" name="【保健センター・保健所】&#10;有形固定資産減価償却率平均値テキスト">
          <a:extLst>
            <a:ext uri="{FF2B5EF4-FFF2-40B4-BE49-F238E27FC236}">
              <a16:creationId xmlns:a16="http://schemas.microsoft.com/office/drawing/2014/main" id="{CFDCEC2A-F3F5-4696-B2E1-69F213011DFB}"/>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39" name="フローチャート: 判断 438">
          <a:extLst>
            <a:ext uri="{FF2B5EF4-FFF2-40B4-BE49-F238E27FC236}">
              <a16:creationId xmlns:a16="http://schemas.microsoft.com/office/drawing/2014/main" id="{DD646B26-7D6D-4CB9-AAE7-89D44A0C9D63}"/>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440" name="フローチャート: 判断 439">
          <a:extLst>
            <a:ext uri="{FF2B5EF4-FFF2-40B4-BE49-F238E27FC236}">
              <a16:creationId xmlns:a16="http://schemas.microsoft.com/office/drawing/2014/main" id="{F7E96EA8-A092-4858-8E06-335B05DF37B5}"/>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25944</xdr:rowOff>
    </xdr:from>
    <xdr:to>
      <xdr:col>76</xdr:col>
      <xdr:colOff>165100</xdr:colOff>
      <xdr:row>60</xdr:row>
      <xdr:rowOff>127544</xdr:rowOff>
    </xdr:to>
    <xdr:sp macro="" textlink="">
      <xdr:nvSpPr>
        <xdr:cNvPr id="441" name="フローチャート: 判断 440">
          <a:extLst>
            <a:ext uri="{FF2B5EF4-FFF2-40B4-BE49-F238E27FC236}">
              <a16:creationId xmlns:a16="http://schemas.microsoft.com/office/drawing/2014/main" id="{E39726D4-D4E8-4889-A746-81EC0AAA01C7}"/>
            </a:ext>
          </a:extLst>
        </xdr:cNvPr>
        <xdr:cNvSpPr/>
      </xdr:nvSpPr>
      <xdr:spPr>
        <a:xfrm>
          <a:off x="14541500" y="1031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145143</xdr:rowOff>
    </xdr:from>
    <xdr:to>
      <xdr:col>72</xdr:col>
      <xdr:colOff>38100</xdr:colOff>
      <xdr:row>60</xdr:row>
      <xdr:rowOff>75293</xdr:rowOff>
    </xdr:to>
    <xdr:sp macro="" textlink="">
      <xdr:nvSpPr>
        <xdr:cNvPr id="442" name="フローチャート: 判断 441">
          <a:extLst>
            <a:ext uri="{FF2B5EF4-FFF2-40B4-BE49-F238E27FC236}">
              <a16:creationId xmlns:a16="http://schemas.microsoft.com/office/drawing/2014/main" id="{8846FE0A-7AE4-453C-B016-42FC8A017839}"/>
            </a:ext>
          </a:extLst>
        </xdr:cNvPr>
        <xdr:cNvSpPr/>
      </xdr:nvSpPr>
      <xdr:spPr>
        <a:xfrm>
          <a:off x="13652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109220</xdr:rowOff>
    </xdr:from>
    <xdr:to>
      <xdr:col>67</xdr:col>
      <xdr:colOff>101600</xdr:colOff>
      <xdr:row>60</xdr:row>
      <xdr:rowOff>39370</xdr:rowOff>
    </xdr:to>
    <xdr:sp macro="" textlink="">
      <xdr:nvSpPr>
        <xdr:cNvPr id="443" name="フローチャート: 判断 442">
          <a:extLst>
            <a:ext uri="{FF2B5EF4-FFF2-40B4-BE49-F238E27FC236}">
              <a16:creationId xmlns:a16="http://schemas.microsoft.com/office/drawing/2014/main" id="{FC6DA2EA-2771-4BB4-A547-D431202343AB}"/>
            </a:ext>
          </a:extLst>
        </xdr:cNvPr>
        <xdr:cNvSpPr/>
      </xdr:nvSpPr>
      <xdr:spPr>
        <a:xfrm>
          <a:off x="12763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FCE69A9F-E5BB-43C9-ABD4-E572C26B2F1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A21D3089-3833-459C-AC8A-038EC1521C0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A906F445-DE8A-43BF-9DDE-CCBF070CA8E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CA26231A-C0D0-4271-8C75-1C935423AAA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221990AE-6E2F-4255-9FF6-A9B586CEA72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449" name="楕円 448">
          <a:extLst>
            <a:ext uri="{FF2B5EF4-FFF2-40B4-BE49-F238E27FC236}">
              <a16:creationId xmlns:a16="http://schemas.microsoft.com/office/drawing/2014/main" id="{D171C3F0-0C07-487E-97A6-81170D4CC64D}"/>
            </a:ext>
          </a:extLst>
        </xdr:cNvPr>
        <xdr:cNvSpPr/>
      </xdr:nvSpPr>
      <xdr:spPr>
        <a:xfrm>
          <a:off x="162687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89280</xdr:rowOff>
    </xdr:from>
    <xdr:ext cx="405111" cy="259045"/>
    <xdr:sp macro="" textlink="">
      <xdr:nvSpPr>
        <xdr:cNvPr id="450" name="【保健センター・保健所】&#10;有形固定資産減価償却率該当値テキスト">
          <a:extLst>
            <a:ext uri="{FF2B5EF4-FFF2-40B4-BE49-F238E27FC236}">
              <a16:creationId xmlns:a16="http://schemas.microsoft.com/office/drawing/2014/main" id="{96311658-202B-414A-9CA4-AAA062B94E9A}"/>
            </a:ext>
          </a:extLst>
        </xdr:cNvPr>
        <xdr:cNvSpPr txBox="1"/>
      </xdr:nvSpPr>
      <xdr:spPr>
        <a:xfrm>
          <a:off x="16357600"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83094</xdr:rowOff>
    </xdr:from>
    <xdr:to>
      <xdr:col>81</xdr:col>
      <xdr:colOff>101600</xdr:colOff>
      <xdr:row>61</xdr:row>
      <xdr:rowOff>13244</xdr:rowOff>
    </xdr:to>
    <xdr:sp macro="" textlink="">
      <xdr:nvSpPr>
        <xdr:cNvPr id="451" name="楕円 450">
          <a:extLst>
            <a:ext uri="{FF2B5EF4-FFF2-40B4-BE49-F238E27FC236}">
              <a16:creationId xmlns:a16="http://schemas.microsoft.com/office/drawing/2014/main" id="{FDCEB9EA-381A-4D23-82A7-680EE3AB2822}"/>
            </a:ext>
          </a:extLst>
        </xdr:cNvPr>
        <xdr:cNvSpPr/>
      </xdr:nvSpPr>
      <xdr:spPr>
        <a:xfrm>
          <a:off x="15430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133894</xdr:rowOff>
    </xdr:from>
    <xdr:to>
      <xdr:col>85</xdr:col>
      <xdr:colOff>127000</xdr:colOff>
      <xdr:row>60</xdr:row>
      <xdr:rowOff>161653</xdr:rowOff>
    </xdr:to>
    <xdr:cxnSp macro="">
      <xdr:nvCxnSpPr>
        <xdr:cNvPr id="452" name="直線コネクタ 451">
          <a:extLst>
            <a:ext uri="{FF2B5EF4-FFF2-40B4-BE49-F238E27FC236}">
              <a16:creationId xmlns:a16="http://schemas.microsoft.com/office/drawing/2014/main" id="{74DFB0A1-CB6F-48D1-93D0-C681E74E1951}"/>
            </a:ext>
          </a:extLst>
        </xdr:cNvPr>
        <xdr:cNvCxnSpPr/>
      </xdr:nvCxnSpPr>
      <xdr:spPr>
        <a:xfrm>
          <a:off x="15481300" y="1042089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53" name="楕円 452">
          <a:extLst>
            <a:ext uri="{FF2B5EF4-FFF2-40B4-BE49-F238E27FC236}">
              <a16:creationId xmlns:a16="http://schemas.microsoft.com/office/drawing/2014/main" id="{44CE84BC-14EA-44AF-9A5C-C0902CDE7EE4}"/>
            </a:ext>
          </a:extLst>
        </xdr:cNvPr>
        <xdr:cNvSpPr/>
      </xdr:nvSpPr>
      <xdr:spPr>
        <a:xfrm>
          <a:off x="14541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102870</xdr:rowOff>
    </xdr:from>
    <xdr:to>
      <xdr:col>81</xdr:col>
      <xdr:colOff>50800</xdr:colOff>
      <xdr:row>60</xdr:row>
      <xdr:rowOff>133894</xdr:rowOff>
    </xdr:to>
    <xdr:cxnSp macro="">
      <xdr:nvCxnSpPr>
        <xdr:cNvPr id="454" name="直線コネクタ 453">
          <a:extLst>
            <a:ext uri="{FF2B5EF4-FFF2-40B4-BE49-F238E27FC236}">
              <a16:creationId xmlns:a16="http://schemas.microsoft.com/office/drawing/2014/main" id="{CAB3E183-C283-4EE8-A7D3-A9F38556BEF8}"/>
            </a:ext>
          </a:extLst>
        </xdr:cNvPr>
        <xdr:cNvCxnSpPr/>
      </xdr:nvCxnSpPr>
      <xdr:spPr>
        <a:xfrm>
          <a:off x="14592300" y="103898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50437</xdr:rowOff>
    </xdr:from>
    <xdr:to>
      <xdr:col>72</xdr:col>
      <xdr:colOff>38100</xdr:colOff>
      <xdr:row>60</xdr:row>
      <xdr:rowOff>152037</xdr:rowOff>
    </xdr:to>
    <xdr:sp macro="" textlink="">
      <xdr:nvSpPr>
        <xdr:cNvPr id="455" name="楕円 454">
          <a:extLst>
            <a:ext uri="{FF2B5EF4-FFF2-40B4-BE49-F238E27FC236}">
              <a16:creationId xmlns:a16="http://schemas.microsoft.com/office/drawing/2014/main" id="{72EF049A-2EBB-410D-B510-E1D6FB0A19AE}"/>
            </a:ext>
          </a:extLst>
        </xdr:cNvPr>
        <xdr:cNvSpPr/>
      </xdr:nvSpPr>
      <xdr:spPr>
        <a:xfrm>
          <a:off x="13652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101237</xdr:rowOff>
    </xdr:from>
    <xdr:to>
      <xdr:col>76</xdr:col>
      <xdr:colOff>114300</xdr:colOff>
      <xdr:row>60</xdr:row>
      <xdr:rowOff>102870</xdr:rowOff>
    </xdr:to>
    <xdr:cxnSp macro="">
      <xdr:nvCxnSpPr>
        <xdr:cNvPr id="456" name="直線コネクタ 455">
          <a:extLst>
            <a:ext uri="{FF2B5EF4-FFF2-40B4-BE49-F238E27FC236}">
              <a16:creationId xmlns:a16="http://schemas.microsoft.com/office/drawing/2014/main" id="{A3925809-7676-40E5-8F0C-E75300581D0B}"/>
            </a:ext>
          </a:extLst>
        </xdr:cNvPr>
        <xdr:cNvCxnSpPr/>
      </xdr:nvCxnSpPr>
      <xdr:spPr>
        <a:xfrm>
          <a:off x="13703300" y="103882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17780</xdr:rowOff>
    </xdr:from>
    <xdr:to>
      <xdr:col>67</xdr:col>
      <xdr:colOff>101600</xdr:colOff>
      <xdr:row>60</xdr:row>
      <xdr:rowOff>119380</xdr:rowOff>
    </xdr:to>
    <xdr:sp macro="" textlink="">
      <xdr:nvSpPr>
        <xdr:cNvPr id="457" name="楕円 456">
          <a:extLst>
            <a:ext uri="{FF2B5EF4-FFF2-40B4-BE49-F238E27FC236}">
              <a16:creationId xmlns:a16="http://schemas.microsoft.com/office/drawing/2014/main" id="{D7D21AC6-C3B4-4518-A9B8-936907D6AC99}"/>
            </a:ext>
          </a:extLst>
        </xdr:cNvPr>
        <xdr:cNvSpPr/>
      </xdr:nvSpPr>
      <xdr:spPr>
        <a:xfrm>
          <a:off x="12763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68580</xdr:rowOff>
    </xdr:from>
    <xdr:to>
      <xdr:col>71</xdr:col>
      <xdr:colOff>177800</xdr:colOff>
      <xdr:row>60</xdr:row>
      <xdr:rowOff>101237</xdr:rowOff>
    </xdr:to>
    <xdr:cxnSp macro="">
      <xdr:nvCxnSpPr>
        <xdr:cNvPr id="458" name="直線コネクタ 457">
          <a:extLst>
            <a:ext uri="{FF2B5EF4-FFF2-40B4-BE49-F238E27FC236}">
              <a16:creationId xmlns:a16="http://schemas.microsoft.com/office/drawing/2014/main" id="{6A55F093-6EDF-4251-9A16-2DB13CB9E2E6}"/>
            </a:ext>
          </a:extLst>
        </xdr:cNvPr>
        <xdr:cNvCxnSpPr/>
      </xdr:nvCxnSpPr>
      <xdr:spPr>
        <a:xfrm>
          <a:off x="12814300" y="103555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459" name="n_1aveValue【保健センター・保健所】&#10;有形固定資産減価償却率">
          <a:extLst>
            <a:ext uri="{FF2B5EF4-FFF2-40B4-BE49-F238E27FC236}">
              <a16:creationId xmlns:a16="http://schemas.microsoft.com/office/drawing/2014/main" id="{11353351-D6FA-4CD9-9D33-0A820E0A526E}"/>
            </a:ext>
          </a:extLst>
        </xdr:cNvPr>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144071</xdr:rowOff>
    </xdr:from>
    <xdr:ext cx="405111" cy="259045"/>
    <xdr:sp macro="" textlink="">
      <xdr:nvSpPr>
        <xdr:cNvPr id="460" name="n_2aveValue【保健センター・保健所】&#10;有形固定資産減価償却率">
          <a:extLst>
            <a:ext uri="{FF2B5EF4-FFF2-40B4-BE49-F238E27FC236}">
              <a16:creationId xmlns:a16="http://schemas.microsoft.com/office/drawing/2014/main" id="{4E61768F-2024-4C27-BAEC-381F85AA9063}"/>
            </a:ext>
          </a:extLst>
        </xdr:cNvPr>
        <xdr:cNvSpPr txBox="1"/>
      </xdr:nvSpPr>
      <xdr:spPr>
        <a:xfrm>
          <a:off x="14389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91820</xdr:rowOff>
    </xdr:from>
    <xdr:ext cx="405111" cy="259045"/>
    <xdr:sp macro="" textlink="">
      <xdr:nvSpPr>
        <xdr:cNvPr id="461" name="n_3aveValue【保健センター・保健所】&#10;有形固定資産減価償却率">
          <a:extLst>
            <a:ext uri="{FF2B5EF4-FFF2-40B4-BE49-F238E27FC236}">
              <a16:creationId xmlns:a16="http://schemas.microsoft.com/office/drawing/2014/main" id="{BE60B227-49E9-4C61-8205-C01DB3085DB9}"/>
            </a:ext>
          </a:extLst>
        </xdr:cNvPr>
        <xdr:cNvSpPr txBox="1"/>
      </xdr:nvSpPr>
      <xdr:spPr>
        <a:xfrm>
          <a:off x="13500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55897</xdr:rowOff>
    </xdr:from>
    <xdr:ext cx="405111" cy="259045"/>
    <xdr:sp macro="" textlink="">
      <xdr:nvSpPr>
        <xdr:cNvPr id="462" name="n_4aveValue【保健センター・保健所】&#10;有形固定資産減価償却率">
          <a:extLst>
            <a:ext uri="{FF2B5EF4-FFF2-40B4-BE49-F238E27FC236}">
              <a16:creationId xmlns:a16="http://schemas.microsoft.com/office/drawing/2014/main" id="{42F54F2A-EDDD-402E-9C9E-A284C952C43A}"/>
            </a:ext>
          </a:extLst>
        </xdr:cNvPr>
        <xdr:cNvSpPr txBox="1"/>
      </xdr:nvSpPr>
      <xdr:spPr>
        <a:xfrm>
          <a:off x="12611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4371</xdr:rowOff>
    </xdr:from>
    <xdr:ext cx="405111" cy="259045"/>
    <xdr:sp macro="" textlink="">
      <xdr:nvSpPr>
        <xdr:cNvPr id="463" name="n_1mainValue【保健センター・保健所】&#10;有形固定資産減価償却率">
          <a:extLst>
            <a:ext uri="{FF2B5EF4-FFF2-40B4-BE49-F238E27FC236}">
              <a16:creationId xmlns:a16="http://schemas.microsoft.com/office/drawing/2014/main" id="{1C2F44D6-D7BC-40B9-912F-10749AEB91F1}"/>
            </a:ext>
          </a:extLst>
        </xdr:cNvPr>
        <xdr:cNvSpPr txBox="1"/>
      </xdr:nvSpPr>
      <xdr:spPr>
        <a:xfrm>
          <a:off x="152660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464" name="n_2mainValue【保健センター・保健所】&#10;有形固定資産減価償却率">
          <a:extLst>
            <a:ext uri="{FF2B5EF4-FFF2-40B4-BE49-F238E27FC236}">
              <a16:creationId xmlns:a16="http://schemas.microsoft.com/office/drawing/2014/main" id="{3DD3A096-08F1-433C-B2F1-72BCD777B6FE}"/>
            </a:ext>
          </a:extLst>
        </xdr:cNvPr>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143164</xdr:rowOff>
    </xdr:from>
    <xdr:ext cx="405111" cy="259045"/>
    <xdr:sp macro="" textlink="">
      <xdr:nvSpPr>
        <xdr:cNvPr id="465" name="n_3mainValue【保健センター・保健所】&#10;有形固定資産減価償却率">
          <a:extLst>
            <a:ext uri="{FF2B5EF4-FFF2-40B4-BE49-F238E27FC236}">
              <a16:creationId xmlns:a16="http://schemas.microsoft.com/office/drawing/2014/main" id="{59748F60-4D50-49E1-A956-0F1C8C8BAC56}"/>
            </a:ext>
          </a:extLst>
        </xdr:cNvPr>
        <xdr:cNvSpPr txBox="1"/>
      </xdr:nvSpPr>
      <xdr:spPr>
        <a:xfrm>
          <a:off x="13500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466" name="n_4mainValue【保健センター・保健所】&#10;有形固定資産減価償却率">
          <a:extLst>
            <a:ext uri="{FF2B5EF4-FFF2-40B4-BE49-F238E27FC236}">
              <a16:creationId xmlns:a16="http://schemas.microsoft.com/office/drawing/2014/main" id="{E9F33879-1C07-4B8B-944A-65D830501C83}"/>
            </a:ext>
          </a:extLst>
        </xdr:cNvPr>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2554DD1B-BD99-42AD-9E55-378A26672BC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E95F0E0E-B29D-4EF4-A168-0E9F8EFB4BA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76F935E4-7944-47E8-A2E0-77CE027430F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C9876201-5C6E-4FD8-ACB1-C4DC41AD419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A916AA63-B3A2-4840-B70E-9B2B0E719E3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63289B80-F0DF-4131-BB46-65AE488F40C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676FDE42-8C6C-4462-9477-A50EB638A14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3D71B951-DDD3-46AC-9352-050979343F2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0A3B1C15-5EC4-40A2-B83E-F05C6C4C379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E1077559-3727-4D42-89A5-712532DF117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7" name="直線コネクタ 476">
          <a:extLst>
            <a:ext uri="{FF2B5EF4-FFF2-40B4-BE49-F238E27FC236}">
              <a16:creationId xmlns:a16="http://schemas.microsoft.com/office/drawing/2014/main" id="{F985A072-3A41-4FFD-8B6A-73768E9DC99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8" name="テキスト ボックス 477">
          <a:extLst>
            <a:ext uri="{FF2B5EF4-FFF2-40B4-BE49-F238E27FC236}">
              <a16:creationId xmlns:a16="http://schemas.microsoft.com/office/drawing/2014/main" id="{91F5095F-80E8-4F91-AE5B-FC73A613270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a:extLst>
            <a:ext uri="{FF2B5EF4-FFF2-40B4-BE49-F238E27FC236}">
              <a16:creationId xmlns:a16="http://schemas.microsoft.com/office/drawing/2014/main" id="{6163E182-17D9-45B2-9522-2E32A538549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0" name="テキスト ボックス 479">
          <a:extLst>
            <a:ext uri="{FF2B5EF4-FFF2-40B4-BE49-F238E27FC236}">
              <a16:creationId xmlns:a16="http://schemas.microsoft.com/office/drawing/2014/main" id="{E5539548-ADFA-406C-80E5-15D9FEB586F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a:extLst>
            <a:ext uri="{FF2B5EF4-FFF2-40B4-BE49-F238E27FC236}">
              <a16:creationId xmlns:a16="http://schemas.microsoft.com/office/drawing/2014/main" id="{8A3D6D8F-4E01-4E0E-91A2-ADD9B8B3E0C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2" name="テキスト ボックス 481">
          <a:extLst>
            <a:ext uri="{FF2B5EF4-FFF2-40B4-BE49-F238E27FC236}">
              <a16:creationId xmlns:a16="http://schemas.microsoft.com/office/drawing/2014/main" id="{944A35E2-1DB3-45A4-A840-022931993F5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a:extLst>
            <a:ext uri="{FF2B5EF4-FFF2-40B4-BE49-F238E27FC236}">
              <a16:creationId xmlns:a16="http://schemas.microsoft.com/office/drawing/2014/main" id="{7B76197D-D8FE-4F3D-BD3E-90AFE42E725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4" name="テキスト ボックス 483">
          <a:extLst>
            <a:ext uri="{FF2B5EF4-FFF2-40B4-BE49-F238E27FC236}">
              <a16:creationId xmlns:a16="http://schemas.microsoft.com/office/drawing/2014/main" id="{1D10BA7B-E59A-4829-9C6C-45400DD8C9C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a:extLst>
            <a:ext uri="{FF2B5EF4-FFF2-40B4-BE49-F238E27FC236}">
              <a16:creationId xmlns:a16="http://schemas.microsoft.com/office/drawing/2014/main" id="{9D8B0D0A-7683-46C5-89B8-04CCAEE11A7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id="{DAB94C8E-EAED-4E66-BC35-F4EF476678F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a:extLst>
            <a:ext uri="{FF2B5EF4-FFF2-40B4-BE49-F238E27FC236}">
              <a16:creationId xmlns:a16="http://schemas.microsoft.com/office/drawing/2014/main" id="{450074C7-1471-4D37-BE0E-ECCE99EA2C8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488" name="直線コネクタ 487">
          <a:extLst>
            <a:ext uri="{FF2B5EF4-FFF2-40B4-BE49-F238E27FC236}">
              <a16:creationId xmlns:a16="http://schemas.microsoft.com/office/drawing/2014/main" id="{41B30BD4-CD8F-4EDB-BE18-6DE0412C6B0E}"/>
            </a:ext>
          </a:extLst>
        </xdr:cNvPr>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489" name="【保健センター・保健所】&#10;一人当たり面積最小値テキスト">
          <a:extLst>
            <a:ext uri="{FF2B5EF4-FFF2-40B4-BE49-F238E27FC236}">
              <a16:creationId xmlns:a16="http://schemas.microsoft.com/office/drawing/2014/main" id="{6D91FA15-7B8C-46E7-A751-0D83A02420ED}"/>
            </a:ext>
          </a:extLst>
        </xdr:cNvPr>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490" name="直線コネクタ 489">
          <a:extLst>
            <a:ext uri="{FF2B5EF4-FFF2-40B4-BE49-F238E27FC236}">
              <a16:creationId xmlns:a16="http://schemas.microsoft.com/office/drawing/2014/main" id="{4453B431-E257-4434-9702-7A5B681C7F1C}"/>
            </a:ext>
          </a:extLst>
        </xdr:cNvPr>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491" name="【保健センター・保健所】&#10;一人当たり面積最大値テキスト">
          <a:extLst>
            <a:ext uri="{FF2B5EF4-FFF2-40B4-BE49-F238E27FC236}">
              <a16:creationId xmlns:a16="http://schemas.microsoft.com/office/drawing/2014/main" id="{5E127E27-CF44-409D-AE3B-141EE4695466}"/>
            </a:ext>
          </a:extLst>
        </xdr:cNvPr>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492" name="直線コネクタ 491">
          <a:extLst>
            <a:ext uri="{FF2B5EF4-FFF2-40B4-BE49-F238E27FC236}">
              <a16:creationId xmlns:a16="http://schemas.microsoft.com/office/drawing/2014/main" id="{8C351EC8-E024-49EE-A1CC-77B2C1F4014B}"/>
            </a:ext>
          </a:extLst>
        </xdr:cNvPr>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10939</xdr:rowOff>
    </xdr:from>
    <xdr:ext cx="469744" cy="259045"/>
    <xdr:sp macro="" textlink="">
      <xdr:nvSpPr>
        <xdr:cNvPr id="493" name="【保健センター・保健所】&#10;一人当たり面積平均値テキスト">
          <a:extLst>
            <a:ext uri="{FF2B5EF4-FFF2-40B4-BE49-F238E27FC236}">
              <a16:creationId xmlns:a16="http://schemas.microsoft.com/office/drawing/2014/main" id="{9452A0F0-A949-45E1-BEBD-D2ECE203ADC6}"/>
            </a:ext>
          </a:extLst>
        </xdr:cNvPr>
        <xdr:cNvSpPr txBox="1"/>
      </xdr:nvSpPr>
      <xdr:spPr>
        <a:xfrm>
          <a:off x="22199600" y="10640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494" name="フローチャート: 判断 493">
          <a:extLst>
            <a:ext uri="{FF2B5EF4-FFF2-40B4-BE49-F238E27FC236}">
              <a16:creationId xmlns:a16="http://schemas.microsoft.com/office/drawing/2014/main" id="{CC814DF9-5678-4DA4-B2DD-FA86228352D9}"/>
            </a:ext>
          </a:extLst>
        </xdr:cNvPr>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39725</xdr:rowOff>
    </xdr:from>
    <xdr:to>
      <xdr:col>112</xdr:col>
      <xdr:colOff>38100</xdr:colOff>
      <xdr:row>63</xdr:row>
      <xdr:rowOff>141325</xdr:rowOff>
    </xdr:to>
    <xdr:sp macro="" textlink="">
      <xdr:nvSpPr>
        <xdr:cNvPr id="495" name="フローチャート: 判断 494">
          <a:extLst>
            <a:ext uri="{FF2B5EF4-FFF2-40B4-BE49-F238E27FC236}">
              <a16:creationId xmlns:a16="http://schemas.microsoft.com/office/drawing/2014/main" id="{3ACFAB5E-FCF1-47A4-90F5-322E1968C894}"/>
            </a:ext>
          </a:extLst>
        </xdr:cNvPr>
        <xdr:cNvSpPr/>
      </xdr:nvSpPr>
      <xdr:spPr>
        <a:xfrm>
          <a:off x="21272500" y="1084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69444</xdr:rowOff>
    </xdr:from>
    <xdr:to>
      <xdr:col>107</xdr:col>
      <xdr:colOff>101600</xdr:colOff>
      <xdr:row>63</xdr:row>
      <xdr:rowOff>171044</xdr:rowOff>
    </xdr:to>
    <xdr:sp macro="" textlink="">
      <xdr:nvSpPr>
        <xdr:cNvPr id="496" name="フローチャート: 判断 495">
          <a:extLst>
            <a:ext uri="{FF2B5EF4-FFF2-40B4-BE49-F238E27FC236}">
              <a16:creationId xmlns:a16="http://schemas.microsoft.com/office/drawing/2014/main" id="{781B2915-A78E-4884-9218-3DD62A4AAFA2}"/>
            </a:ext>
          </a:extLst>
        </xdr:cNvPr>
        <xdr:cNvSpPr/>
      </xdr:nvSpPr>
      <xdr:spPr>
        <a:xfrm>
          <a:off x="20383500" y="1087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69444</xdr:rowOff>
    </xdr:from>
    <xdr:to>
      <xdr:col>102</xdr:col>
      <xdr:colOff>165100</xdr:colOff>
      <xdr:row>63</xdr:row>
      <xdr:rowOff>171044</xdr:rowOff>
    </xdr:to>
    <xdr:sp macro="" textlink="">
      <xdr:nvSpPr>
        <xdr:cNvPr id="497" name="フローチャート: 判断 496">
          <a:extLst>
            <a:ext uri="{FF2B5EF4-FFF2-40B4-BE49-F238E27FC236}">
              <a16:creationId xmlns:a16="http://schemas.microsoft.com/office/drawing/2014/main" id="{BCBCEFB4-CF82-476E-B1E2-753E916173B6}"/>
            </a:ext>
          </a:extLst>
        </xdr:cNvPr>
        <xdr:cNvSpPr/>
      </xdr:nvSpPr>
      <xdr:spPr>
        <a:xfrm>
          <a:off x="19494500" y="1087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70358</xdr:rowOff>
    </xdr:from>
    <xdr:to>
      <xdr:col>98</xdr:col>
      <xdr:colOff>38100</xdr:colOff>
      <xdr:row>64</xdr:row>
      <xdr:rowOff>508</xdr:rowOff>
    </xdr:to>
    <xdr:sp macro="" textlink="">
      <xdr:nvSpPr>
        <xdr:cNvPr id="498" name="フローチャート: 判断 497">
          <a:extLst>
            <a:ext uri="{FF2B5EF4-FFF2-40B4-BE49-F238E27FC236}">
              <a16:creationId xmlns:a16="http://schemas.microsoft.com/office/drawing/2014/main" id="{B3A3A526-08B3-4659-9B42-3124073D6F62}"/>
            </a:ext>
          </a:extLst>
        </xdr:cNvPr>
        <xdr:cNvSpPr/>
      </xdr:nvSpPr>
      <xdr:spPr>
        <a:xfrm>
          <a:off x="18605500" y="1087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319AAE5E-DBB5-4363-A2F5-B2D716A42B4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1B5B001C-C354-43E1-8166-6343B58384F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4A738D16-054D-4C17-A336-9AFA32EE8D0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85EA7F59-D10F-48B2-8590-C2947CB5C2F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968E6ECE-5F22-4D3A-849C-FFF7CDBE89A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68529</xdr:rowOff>
    </xdr:from>
    <xdr:to>
      <xdr:col>116</xdr:col>
      <xdr:colOff>114300</xdr:colOff>
      <xdr:row>63</xdr:row>
      <xdr:rowOff>170129</xdr:rowOff>
    </xdr:to>
    <xdr:sp macro="" textlink="">
      <xdr:nvSpPr>
        <xdr:cNvPr id="504" name="楕円 503">
          <a:extLst>
            <a:ext uri="{FF2B5EF4-FFF2-40B4-BE49-F238E27FC236}">
              <a16:creationId xmlns:a16="http://schemas.microsoft.com/office/drawing/2014/main" id="{E47B43C7-9FD0-455D-B10B-256FEB3FB9CC}"/>
            </a:ext>
          </a:extLst>
        </xdr:cNvPr>
        <xdr:cNvSpPr/>
      </xdr:nvSpPr>
      <xdr:spPr>
        <a:xfrm>
          <a:off x="22110700" y="1086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154906</xdr:rowOff>
    </xdr:from>
    <xdr:ext cx="469744" cy="259045"/>
    <xdr:sp macro="" textlink="">
      <xdr:nvSpPr>
        <xdr:cNvPr id="505" name="【保健センター・保健所】&#10;一人当たり面積該当値テキスト">
          <a:extLst>
            <a:ext uri="{FF2B5EF4-FFF2-40B4-BE49-F238E27FC236}">
              <a16:creationId xmlns:a16="http://schemas.microsoft.com/office/drawing/2014/main" id="{3F19DB51-0588-406F-9491-183003D2EBFB}"/>
            </a:ext>
          </a:extLst>
        </xdr:cNvPr>
        <xdr:cNvSpPr txBox="1"/>
      </xdr:nvSpPr>
      <xdr:spPr>
        <a:xfrm>
          <a:off x="22199600" y="1078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69444</xdr:rowOff>
    </xdr:from>
    <xdr:to>
      <xdr:col>112</xdr:col>
      <xdr:colOff>38100</xdr:colOff>
      <xdr:row>63</xdr:row>
      <xdr:rowOff>171044</xdr:rowOff>
    </xdr:to>
    <xdr:sp macro="" textlink="">
      <xdr:nvSpPr>
        <xdr:cNvPr id="506" name="楕円 505">
          <a:extLst>
            <a:ext uri="{FF2B5EF4-FFF2-40B4-BE49-F238E27FC236}">
              <a16:creationId xmlns:a16="http://schemas.microsoft.com/office/drawing/2014/main" id="{F7A79F44-F143-421D-817B-473CC000B185}"/>
            </a:ext>
          </a:extLst>
        </xdr:cNvPr>
        <xdr:cNvSpPr/>
      </xdr:nvSpPr>
      <xdr:spPr>
        <a:xfrm>
          <a:off x="21272500" y="1087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119329</xdr:rowOff>
    </xdr:from>
    <xdr:to>
      <xdr:col>116</xdr:col>
      <xdr:colOff>63500</xdr:colOff>
      <xdr:row>63</xdr:row>
      <xdr:rowOff>120244</xdr:rowOff>
    </xdr:to>
    <xdr:cxnSp macro="">
      <xdr:nvCxnSpPr>
        <xdr:cNvPr id="507" name="直線コネクタ 506">
          <a:extLst>
            <a:ext uri="{FF2B5EF4-FFF2-40B4-BE49-F238E27FC236}">
              <a16:creationId xmlns:a16="http://schemas.microsoft.com/office/drawing/2014/main" id="{6BB3ACEE-2661-402A-A817-7365966EAF23}"/>
            </a:ext>
          </a:extLst>
        </xdr:cNvPr>
        <xdr:cNvCxnSpPr/>
      </xdr:nvCxnSpPr>
      <xdr:spPr>
        <a:xfrm flipV="1">
          <a:off x="21323300" y="1092067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70358</xdr:rowOff>
    </xdr:from>
    <xdr:to>
      <xdr:col>107</xdr:col>
      <xdr:colOff>101600</xdr:colOff>
      <xdr:row>64</xdr:row>
      <xdr:rowOff>508</xdr:rowOff>
    </xdr:to>
    <xdr:sp macro="" textlink="">
      <xdr:nvSpPr>
        <xdr:cNvPr id="508" name="楕円 507">
          <a:extLst>
            <a:ext uri="{FF2B5EF4-FFF2-40B4-BE49-F238E27FC236}">
              <a16:creationId xmlns:a16="http://schemas.microsoft.com/office/drawing/2014/main" id="{C46A292A-91A6-4375-825F-F56F2376626C}"/>
            </a:ext>
          </a:extLst>
        </xdr:cNvPr>
        <xdr:cNvSpPr/>
      </xdr:nvSpPr>
      <xdr:spPr>
        <a:xfrm>
          <a:off x="20383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120244</xdr:rowOff>
    </xdr:from>
    <xdr:to>
      <xdr:col>111</xdr:col>
      <xdr:colOff>177800</xdr:colOff>
      <xdr:row>63</xdr:row>
      <xdr:rowOff>121158</xdr:rowOff>
    </xdr:to>
    <xdr:cxnSp macro="">
      <xdr:nvCxnSpPr>
        <xdr:cNvPr id="509" name="直線コネクタ 508">
          <a:extLst>
            <a:ext uri="{FF2B5EF4-FFF2-40B4-BE49-F238E27FC236}">
              <a16:creationId xmlns:a16="http://schemas.microsoft.com/office/drawing/2014/main" id="{5BFE061C-BEB2-4A0E-B0BD-0F9296D73701}"/>
            </a:ext>
          </a:extLst>
        </xdr:cNvPr>
        <xdr:cNvCxnSpPr/>
      </xdr:nvCxnSpPr>
      <xdr:spPr>
        <a:xfrm flipV="1">
          <a:off x="20434300" y="1092159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71272</xdr:rowOff>
    </xdr:from>
    <xdr:to>
      <xdr:col>102</xdr:col>
      <xdr:colOff>165100</xdr:colOff>
      <xdr:row>64</xdr:row>
      <xdr:rowOff>1422</xdr:rowOff>
    </xdr:to>
    <xdr:sp macro="" textlink="">
      <xdr:nvSpPr>
        <xdr:cNvPr id="510" name="楕円 509">
          <a:extLst>
            <a:ext uri="{FF2B5EF4-FFF2-40B4-BE49-F238E27FC236}">
              <a16:creationId xmlns:a16="http://schemas.microsoft.com/office/drawing/2014/main" id="{AA704F0C-E65A-4EB8-91F7-D8E33E3364C6}"/>
            </a:ext>
          </a:extLst>
        </xdr:cNvPr>
        <xdr:cNvSpPr/>
      </xdr:nvSpPr>
      <xdr:spPr>
        <a:xfrm>
          <a:off x="19494500" y="1087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121158</xdr:rowOff>
    </xdr:from>
    <xdr:to>
      <xdr:col>107</xdr:col>
      <xdr:colOff>50800</xdr:colOff>
      <xdr:row>63</xdr:row>
      <xdr:rowOff>122072</xdr:rowOff>
    </xdr:to>
    <xdr:cxnSp macro="">
      <xdr:nvCxnSpPr>
        <xdr:cNvPr id="511" name="直線コネクタ 510">
          <a:extLst>
            <a:ext uri="{FF2B5EF4-FFF2-40B4-BE49-F238E27FC236}">
              <a16:creationId xmlns:a16="http://schemas.microsoft.com/office/drawing/2014/main" id="{34EDBB86-7EA7-497E-9196-FCC4C9F2D02A}"/>
            </a:ext>
          </a:extLst>
        </xdr:cNvPr>
        <xdr:cNvCxnSpPr/>
      </xdr:nvCxnSpPr>
      <xdr:spPr>
        <a:xfrm flipV="1">
          <a:off x="19545300" y="1092250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72644</xdr:rowOff>
    </xdr:from>
    <xdr:to>
      <xdr:col>98</xdr:col>
      <xdr:colOff>38100</xdr:colOff>
      <xdr:row>64</xdr:row>
      <xdr:rowOff>2794</xdr:rowOff>
    </xdr:to>
    <xdr:sp macro="" textlink="">
      <xdr:nvSpPr>
        <xdr:cNvPr id="512" name="楕円 511">
          <a:extLst>
            <a:ext uri="{FF2B5EF4-FFF2-40B4-BE49-F238E27FC236}">
              <a16:creationId xmlns:a16="http://schemas.microsoft.com/office/drawing/2014/main" id="{1336902B-6541-4691-95E8-B624590D1AE6}"/>
            </a:ext>
          </a:extLst>
        </xdr:cNvPr>
        <xdr:cNvSpPr/>
      </xdr:nvSpPr>
      <xdr:spPr>
        <a:xfrm>
          <a:off x="1860550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122072</xdr:rowOff>
    </xdr:from>
    <xdr:to>
      <xdr:col>102</xdr:col>
      <xdr:colOff>114300</xdr:colOff>
      <xdr:row>63</xdr:row>
      <xdr:rowOff>123444</xdr:rowOff>
    </xdr:to>
    <xdr:cxnSp macro="">
      <xdr:nvCxnSpPr>
        <xdr:cNvPr id="513" name="直線コネクタ 512">
          <a:extLst>
            <a:ext uri="{FF2B5EF4-FFF2-40B4-BE49-F238E27FC236}">
              <a16:creationId xmlns:a16="http://schemas.microsoft.com/office/drawing/2014/main" id="{D70F617F-0920-49C3-92BC-17614F94F386}"/>
            </a:ext>
          </a:extLst>
        </xdr:cNvPr>
        <xdr:cNvCxnSpPr/>
      </xdr:nvCxnSpPr>
      <xdr:spPr>
        <a:xfrm flipV="1">
          <a:off x="18656300" y="1092342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157852</xdr:rowOff>
    </xdr:from>
    <xdr:ext cx="469744" cy="259045"/>
    <xdr:sp macro="" textlink="">
      <xdr:nvSpPr>
        <xdr:cNvPr id="514" name="n_1aveValue【保健センター・保健所】&#10;一人当たり面積">
          <a:extLst>
            <a:ext uri="{FF2B5EF4-FFF2-40B4-BE49-F238E27FC236}">
              <a16:creationId xmlns:a16="http://schemas.microsoft.com/office/drawing/2014/main" id="{B65B0976-936D-47A4-AC5F-33F7A3EFECF7}"/>
            </a:ext>
          </a:extLst>
        </xdr:cNvPr>
        <xdr:cNvSpPr txBox="1"/>
      </xdr:nvSpPr>
      <xdr:spPr>
        <a:xfrm>
          <a:off x="21075727" y="1061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16121</xdr:rowOff>
    </xdr:from>
    <xdr:ext cx="469744" cy="259045"/>
    <xdr:sp macro="" textlink="">
      <xdr:nvSpPr>
        <xdr:cNvPr id="515" name="n_2aveValue【保健センター・保健所】&#10;一人当たり面積">
          <a:extLst>
            <a:ext uri="{FF2B5EF4-FFF2-40B4-BE49-F238E27FC236}">
              <a16:creationId xmlns:a16="http://schemas.microsoft.com/office/drawing/2014/main" id="{30A98FC5-DF2A-4E7B-8B41-EB04CF4B2E99}"/>
            </a:ext>
          </a:extLst>
        </xdr:cNvPr>
        <xdr:cNvSpPr txBox="1"/>
      </xdr:nvSpPr>
      <xdr:spPr>
        <a:xfrm>
          <a:off x="20199427" y="1064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16121</xdr:rowOff>
    </xdr:from>
    <xdr:ext cx="469744" cy="259045"/>
    <xdr:sp macro="" textlink="">
      <xdr:nvSpPr>
        <xdr:cNvPr id="516" name="n_3aveValue【保健センター・保健所】&#10;一人当たり面積">
          <a:extLst>
            <a:ext uri="{FF2B5EF4-FFF2-40B4-BE49-F238E27FC236}">
              <a16:creationId xmlns:a16="http://schemas.microsoft.com/office/drawing/2014/main" id="{7587A647-187E-4154-8700-D077799A9DFA}"/>
            </a:ext>
          </a:extLst>
        </xdr:cNvPr>
        <xdr:cNvSpPr txBox="1"/>
      </xdr:nvSpPr>
      <xdr:spPr>
        <a:xfrm>
          <a:off x="19310427" y="1064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17035</xdr:rowOff>
    </xdr:from>
    <xdr:ext cx="469744" cy="259045"/>
    <xdr:sp macro="" textlink="">
      <xdr:nvSpPr>
        <xdr:cNvPr id="517" name="n_4aveValue【保健センター・保健所】&#10;一人当たり面積">
          <a:extLst>
            <a:ext uri="{FF2B5EF4-FFF2-40B4-BE49-F238E27FC236}">
              <a16:creationId xmlns:a16="http://schemas.microsoft.com/office/drawing/2014/main" id="{C73CC552-4843-47DF-B781-5973FB6A2A01}"/>
            </a:ext>
          </a:extLst>
        </xdr:cNvPr>
        <xdr:cNvSpPr txBox="1"/>
      </xdr:nvSpPr>
      <xdr:spPr>
        <a:xfrm>
          <a:off x="18421427" y="1064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162171</xdr:rowOff>
    </xdr:from>
    <xdr:ext cx="469744" cy="259045"/>
    <xdr:sp macro="" textlink="">
      <xdr:nvSpPr>
        <xdr:cNvPr id="518" name="n_1mainValue【保健センター・保健所】&#10;一人当たり面積">
          <a:extLst>
            <a:ext uri="{FF2B5EF4-FFF2-40B4-BE49-F238E27FC236}">
              <a16:creationId xmlns:a16="http://schemas.microsoft.com/office/drawing/2014/main" id="{CFD7E512-0C1C-4058-A289-A0AEF46665F2}"/>
            </a:ext>
          </a:extLst>
        </xdr:cNvPr>
        <xdr:cNvSpPr txBox="1"/>
      </xdr:nvSpPr>
      <xdr:spPr>
        <a:xfrm>
          <a:off x="21075727" y="1096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163085</xdr:rowOff>
    </xdr:from>
    <xdr:ext cx="469744" cy="259045"/>
    <xdr:sp macro="" textlink="">
      <xdr:nvSpPr>
        <xdr:cNvPr id="519" name="n_2mainValue【保健センター・保健所】&#10;一人当たり面積">
          <a:extLst>
            <a:ext uri="{FF2B5EF4-FFF2-40B4-BE49-F238E27FC236}">
              <a16:creationId xmlns:a16="http://schemas.microsoft.com/office/drawing/2014/main" id="{D469957E-EF42-4E34-A7C1-13206BBBF6EC}"/>
            </a:ext>
          </a:extLst>
        </xdr:cNvPr>
        <xdr:cNvSpPr txBox="1"/>
      </xdr:nvSpPr>
      <xdr:spPr>
        <a:xfrm>
          <a:off x="20199427" y="1096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163999</xdr:rowOff>
    </xdr:from>
    <xdr:ext cx="469744" cy="259045"/>
    <xdr:sp macro="" textlink="">
      <xdr:nvSpPr>
        <xdr:cNvPr id="520" name="n_3mainValue【保健センター・保健所】&#10;一人当たり面積">
          <a:extLst>
            <a:ext uri="{FF2B5EF4-FFF2-40B4-BE49-F238E27FC236}">
              <a16:creationId xmlns:a16="http://schemas.microsoft.com/office/drawing/2014/main" id="{A64A2AE6-F617-4E62-9D2B-6CBA92E0B71B}"/>
            </a:ext>
          </a:extLst>
        </xdr:cNvPr>
        <xdr:cNvSpPr txBox="1"/>
      </xdr:nvSpPr>
      <xdr:spPr>
        <a:xfrm>
          <a:off x="19310427" y="1096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165371</xdr:rowOff>
    </xdr:from>
    <xdr:ext cx="469744" cy="259045"/>
    <xdr:sp macro="" textlink="">
      <xdr:nvSpPr>
        <xdr:cNvPr id="521" name="n_4mainValue【保健センター・保健所】&#10;一人当たり面積">
          <a:extLst>
            <a:ext uri="{FF2B5EF4-FFF2-40B4-BE49-F238E27FC236}">
              <a16:creationId xmlns:a16="http://schemas.microsoft.com/office/drawing/2014/main" id="{F71EDE2B-3EDE-44A3-84AD-DB2927B5E616}"/>
            </a:ext>
          </a:extLst>
        </xdr:cNvPr>
        <xdr:cNvSpPr txBox="1"/>
      </xdr:nvSpPr>
      <xdr:spPr>
        <a:xfrm>
          <a:off x="18421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92DE5683-5A26-4F83-9BB1-8F8E1B8710F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9932223E-6DA3-420C-99C2-E0A55D8BD66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202AC8EA-D372-46F9-B891-9D21924DAAC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E9C16CEB-0DE6-41D0-A6EE-2AF7C87009B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25526EC8-5C4D-4A26-8F73-8BE6E1754EA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B7541A96-EF70-49D9-B4CB-49B0098124D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502461EF-DF06-4818-A062-C22D1EA310F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B52A26E3-ECB2-4F01-8354-31775CEF87B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a:extLst>
            <a:ext uri="{FF2B5EF4-FFF2-40B4-BE49-F238E27FC236}">
              <a16:creationId xmlns:a16="http://schemas.microsoft.com/office/drawing/2014/main" id="{048D020E-0B95-4971-A154-75FA7A6B3D2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a:extLst>
            <a:ext uri="{FF2B5EF4-FFF2-40B4-BE49-F238E27FC236}">
              <a16:creationId xmlns:a16="http://schemas.microsoft.com/office/drawing/2014/main" id="{DFE11F95-11B8-4963-B51A-D5C319FCB4B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a:extLst>
            <a:ext uri="{FF2B5EF4-FFF2-40B4-BE49-F238E27FC236}">
              <a16:creationId xmlns:a16="http://schemas.microsoft.com/office/drawing/2014/main" id="{E645DF68-7719-4096-A5EC-F57FC6E59AD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a:extLst>
            <a:ext uri="{FF2B5EF4-FFF2-40B4-BE49-F238E27FC236}">
              <a16:creationId xmlns:a16="http://schemas.microsoft.com/office/drawing/2014/main" id="{E12A28A2-0323-4D0D-B148-C4E3FFE76C3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a:extLst>
            <a:ext uri="{FF2B5EF4-FFF2-40B4-BE49-F238E27FC236}">
              <a16:creationId xmlns:a16="http://schemas.microsoft.com/office/drawing/2014/main" id="{67C3599D-F61D-4251-A870-57AC82113DA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a:extLst>
            <a:ext uri="{FF2B5EF4-FFF2-40B4-BE49-F238E27FC236}">
              <a16:creationId xmlns:a16="http://schemas.microsoft.com/office/drawing/2014/main" id="{900A1ACB-E66E-45CB-9094-9CBEA317969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a:extLst>
            <a:ext uri="{FF2B5EF4-FFF2-40B4-BE49-F238E27FC236}">
              <a16:creationId xmlns:a16="http://schemas.microsoft.com/office/drawing/2014/main" id="{0CCCBA87-EBCB-4842-8156-CF94A464A87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a:extLst>
            <a:ext uri="{FF2B5EF4-FFF2-40B4-BE49-F238E27FC236}">
              <a16:creationId xmlns:a16="http://schemas.microsoft.com/office/drawing/2014/main" id="{86A6C6E0-9809-401B-9A1E-66789D9E7D3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a:extLst>
            <a:ext uri="{FF2B5EF4-FFF2-40B4-BE49-F238E27FC236}">
              <a16:creationId xmlns:a16="http://schemas.microsoft.com/office/drawing/2014/main" id="{97896384-802F-4ED9-B07D-5E49ECEBCF3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a:extLst>
            <a:ext uri="{FF2B5EF4-FFF2-40B4-BE49-F238E27FC236}">
              <a16:creationId xmlns:a16="http://schemas.microsoft.com/office/drawing/2014/main" id="{77EDAD6A-6694-4426-9D2A-08DF52C0E82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a:extLst>
            <a:ext uri="{FF2B5EF4-FFF2-40B4-BE49-F238E27FC236}">
              <a16:creationId xmlns:a16="http://schemas.microsoft.com/office/drawing/2014/main" id="{625175FE-0D7E-44D9-B92C-DA9AE9A35C9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a:extLst>
            <a:ext uri="{FF2B5EF4-FFF2-40B4-BE49-F238E27FC236}">
              <a16:creationId xmlns:a16="http://schemas.microsoft.com/office/drawing/2014/main" id="{F079F65E-C757-4286-8DFD-FD0A50BDC63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a:extLst>
            <a:ext uri="{FF2B5EF4-FFF2-40B4-BE49-F238E27FC236}">
              <a16:creationId xmlns:a16="http://schemas.microsoft.com/office/drawing/2014/main" id="{3DEDC932-946D-470F-9180-797A9AEE380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a:extLst>
            <a:ext uri="{FF2B5EF4-FFF2-40B4-BE49-F238E27FC236}">
              <a16:creationId xmlns:a16="http://schemas.microsoft.com/office/drawing/2014/main" id="{553FED47-D16B-4E66-AE76-0E7FBBE15CD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a:extLst>
            <a:ext uri="{FF2B5EF4-FFF2-40B4-BE49-F238E27FC236}">
              <a16:creationId xmlns:a16="http://schemas.microsoft.com/office/drawing/2014/main" id="{1B73D07B-7233-4D1E-8F3E-D40596A1C0D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a:extLst>
            <a:ext uri="{FF2B5EF4-FFF2-40B4-BE49-F238E27FC236}">
              <a16:creationId xmlns:a16="http://schemas.microsoft.com/office/drawing/2014/main" id="{B14DD773-3BB8-4C38-A4F1-5412CBF3DBE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a:extLst>
            <a:ext uri="{FF2B5EF4-FFF2-40B4-BE49-F238E27FC236}">
              <a16:creationId xmlns:a16="http://schemas.microsoft.com/office/drawing/2014/main" id="{4AA7499E-E13E-4115-A9D9-4C1EEC62211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47" name="直線コネクタ 546">
          <a:extLst>
            <a:ext uri="{FF2B5EF4-FFF2-40B4-BE49-F238E27FC236}">
              <a16:creationId xmlns:a16="http://schemas.microsoft.com/office/drawing/2014/main" id="{E02E2220-ECD5-4663-AAB4-05BADFAB5D26}"/>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8" name="【消防施設】&#10;有形固定資産減価償却率最小値テキスト">
          <a:extLst>
            <a:ext uri="{FF2B5EF4-FFF2-40B4-BE49-F238E27FC236}">
              <a16:creationId xmlns:a16="http://schemas.microsoft.com/office/drawing/2014/main" id="{1FA7DD1E-0AC2-4CBB-9035-FC64EE47C01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9" name="直線コネクタ 548">
          <a:extLst>
            <a:ext uri="{FF2B5EF4-FFF2-40B4-BE49-F238E27FC236}">
              <a16:creationId xmlns:a16="http://schemas.microsoft.com/office/drawing/2014/main" id="{671B40E0-F1D1-48DF-8204-2AEC6617DA0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0" name="【消防施設】&#10;有形固定資産減価償却率最大値テキスト">
          <a:extLst>
            <a:ext uri="{FF2B5EF4-FFF2-40B4-BE49-F238E27FC236}">
              <a16:creationId xmlns:a16="http://schemas.microsoft.com/office/drawing/2014/main" id="{DB7D832C-668E-4180-893D-5ECAF56573AD}"/>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1" name="直線コネクタ 550">
          <a:extLst>
            <a:ext uri="{FF2B5EF4-FFF2-40B4-BE49-F238E27FC236}">
              <a16:creationId xmlns:a16="http://schemas.microsoft.com/office/drawing/2014/main" id="{7F62032E-1CFD-4D5F-A563-B53E300B6624}"/>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552" name="【消防施設】&#10;有形固定資産減価償却率平均値テキスト">
          <a:extLst>
            <a:ext uri="{FF2B5EF4-FFF2-40B4-BE49-F238E27FC236}">
              <a16:creationId xmlns:a16="http://schemas.microsoft.com/office/drawing/2014/main" id="{A532A7A8-EFD6-4AFF-89B5-B1779A43DF5D}"/>
            </a:ext>
          </a:extLst>
        </xdr:cNvPr>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53" name="フローチャート: 判断 552">
          <a:extLst>
            <a:ext uri="{FF2B5EF4-FFF2-40B4-BE49-F238E27FC236}">
              <a16:creationId xmlns:a16="http://schemas.microsoft.com/office/drawing/2014/main" id="{A0E016E5-6F36-488F-90F9-42A015A668C6}"/>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6894</xdr:rowOff>
    </xdr:from>
    <xdr:to>
      <xdr:col>81</xdr:col>
      <xdr:colOff>101600</xdr:colOff>
      <xdr:row>83</xdr:row>
      <xdr:rowOff>108494</xdr:rowOff>
    </xdr:to>
    <xdr:sp macro="" textlink="">
      <xdr:nvSpPr>
        <xdr:cNvPr id="554" name="フローチャート: 判断 553">
          <a:extLst>
            <a:ext uri="{FF2B5EF4-FFF2-40B4-BE49-F238E27FC236}">
              <a16:creationId xmlns:a16="http://schemas.microsoft.com/office/drawing/2014/main" id="{8F88DBE8-EF54-4BB9-BA03-45C33D1C30FF}"/>
            </a:ext>
          </a:extLst>
        </xdr:cNvPr>
        <xdr:cNvSpPr/>
      </xdr:nvSpPr>
      <xdr:spPr>
        <a:xfrm>
          <a:off x="15430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127726</xdr:rowOff>
    </xdr:from>
    <xdr:to>
      <xdr:col>76</xdr:col>
      <xdr:colOff>165100</xdr:colOff>
      <xdr:row>83</xdr:row>
      <xdr:rowOff>57876</xdr:rowOff>
    </xdr:to>
    <xdr:sp macro="" textlink="">
      <xdr:nvSpPr>
        <xdr:cNvPr id="555" name="フローチャート: 判断 554">
          <a:extLst>
            <a:ext uri="{FF2B5EF4-FFF2-40B4-BE49-F238E27FC236}">
              <a16:creationId xmlns:a16="http://schemas.microsoft.com/office/drawing/2014/main" id="{00F01755-15B9-4668-AA1F-0C5E213676CC}"/>
            </a:ext>
          </a:extLst>
        </xdr:cNvPr>
        <xdr:cNvSpPr/>
      </xdr:nvSpPr>
      <xdr:spPr>
        <a:xfrm>
          <a:off x="14541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157118</xdr:rowOff>
    </xdr:from>
    <xdr:to>
      <xdr:col>72</xdr:col>
      <xdr:colOff>38100</xdr:colOff>
      <xdr:row>83</xdr:row>
      <xdr:rowOff>87268</xdr:rowOff>
    </xdr:to>
    <xdr:sp macro="" textlink="">
      <xdr:nvSpPr>
        <xdr:cNvPr id="556" name="フローチャート: 判断 555">
          <a:extLst>
            <a:ext uri="{FF2B5EF4-FFF2-40B4-BE49-F238E27FC236}">
              <a16:creationId xmlns:a16="http://schemas.microsoft.com/office/drawing/2014/main" id="{2C231CB4-B606-458F-8B7C-C41AF35E7426}"/>
            </a:ext>
          </a:extLst>
        </xdr:cNvPr>
        <xdr:cNvSpPr/>
      </xdr:nvSpPr>
      <xdr:spPr>
        <a:xfrm>
          <a:off x="136525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55880</xdr:rowOff>
    </xdr:from>
    <xdr:to>
      <xdr:col>67</xdr:col>
      <xdr:colOff>101600</xdr:colOff>
      <xdr:row>82</xdr:row>
      <xdr:rowOff>157480</xdr:rowOff>
    </xdr:to>
    <xdr:sp macro="" textlink="">
      <xdr:nvSpPr>
        <xdr:cNvPr id="557" name="フローチャート: 判断 556">
          <a:extLst>
            <a:ext uri="{FF2B5EF4-FFF2-40B4-BE49-F238E27FC236}">
              <a16:creationId xmlns:a16="http://schemas.microsoft.com/office/drawing/2014/main" id="{B93E9E9E-B3FD-42B1-AE19-5DAB979D90AD}"/>
            </a:ext>
          </a:extLst>
        </xdr:cNvPr>
        <xdr:cNvSpPr/>
      </xdr:nvSpPr>
      <xdr:spPr>
        <a:xfrm>
          <a:off x="1276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D64A330F-678A-4A25-B546-B5E338DFA8A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D519DD53-1B03-4862-A02C-D5D2FB4E89C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B96065C9-3412-4C38-8B2A-55A9FE515FE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2915AA20-95C2-4033-82AB-C0706C29ACA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BADC693C-5EEA-4255-8C42-90525F61BBF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563" name="楕円 562">
          <a:extLst>
            <a:ext uri="{FF2B5EF4-FFF2-40B4-BE49-F238E27FC236}">
              <a16:creationId xmlns:a16="http://schemas.microsoft.com/office/drawing/2014/main" id="{3DF07456-7C98-4406-9483-C34174EDD413}"/>
            </a:ext>
          </a:extLst>
        </xdr:cNvPr>
        <xdr:cNvSpPr/>
      </xdr:nvSpPr>
      <xdr:spPr>
        <a:xfrm>
          <a:off x="162687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5278</xdr:rowOff>
    </xdr:from>
    <xdr:ext cx="405111" cy="259045"/>
    <xdr:sp macro="" textlink="">
      <xdr:nvSpPr>
        <xdr:cNvPr id="564" name="【消防施設】&#10;有形固定資産減価償却率該当値テキスト">
          <a:extLst>
            <a:ext uri="{FF2B5EF4-FFF2-40B4-BE49-F238E27FC236}">
              <a16:creationId xmlns:a16="http://schemas.microsoft.com/office/drawing/2014/main" id="{70C0CC48-5BAE-4A96-BF9B-FC6B56AE7951}"/>
            </a:ext>
          </a:extLst>
        </xdr:cNvPr>
        <xdr:cNvSpPr txBox="1"/>
      </xdr:nvSpPr>
      <xdr:spPr>
        <a:xfrm>
          <a:off x="16357600" y="1372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121194</xdr:rowOff>
    </xdr:from>
    <xdr:to>
      <xdr:col>81</xdr:col>
      <xdr:colOff>101600</xdr:colOff>
      <xdr:row>81</xdr:row>
      <xdr:rowOff>51344</xdr:rowOff>
    </xdr:to>
    <xdr:sp macro="" textlink="">
      <xdr:nvSpPr>
        <xdr:cNvPr id="565" name="楕円 564">
          <a:extLst>
            <a:ext uri="{FF2B5EF4-FFF2-40B4-BE49-F238E27FC236}">
              <a16:creationId xmlns:a16="http://schemas.microsoft.com/office/drawing/2014/main" id="{CE4BDF52-3A1E-4B7E-8F57-CEEBEC5DC6AC}"/>
            </a:ext>
          </a:extLst>
        </xdr:cNvPr>
        <xdr:cNvSpPr/>
      </xdr:nvSpPr>
      <xdr:spPr>
        <a:xfrm>
          <a:off x="15430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544</xdr:rowOff>
    </xdr:from>
    <xdr:to>
      <xdr:col>85</xdr:col>
      <xdr:colOff>127000</xdr:colOff>
      <xdr:row>81</xdr:row>
      <xdr:rowOff>33201</xdr:rowOff>
    </xdr:to>
    <xdr:cxnSp macro="">
      <xdr:nvCxnSpPr>
        <xdr:cNvPr id="566" name="直線コネクタ 565">
          <a:extLst>
            <a:ext uri="{FF2B5EF4-FFF2-40B4-BE49-F238E27FC236}">
              <a16:creationId xmlns:a16="http://schemas.microsoft.com/office/drawing/2014/main" id="{7CB094AD-D6E5-43A0-A143-575D857B2697}"/>
            </a:ext>
          </a:extLst>
        </xdr:cNvPr>
        <xdr:cNvCxnSpPr/>
      </xdr:nvCxnSpPr>
      <xdr:spPr>
        <a:xfrm>
          <a:off x="15481300" y="138879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11793</xdr:rowOff>
    </xdr:from>
    <xdr:to>
      <xdr:col>76</xdr:col>
      <xdr:colOff>165100</xdr:colOff>
      <xdr:row>83</xdr:row>
      <xdr:rowOff>113393</xdr:rowOff>
    </xdr:to>
    <xdr:sp macro="" textlink="">
      <xdr:nvSpPr>
        <xdr:cNvPr id="567" name="楕円 566">
          <a:extLst>
            <a:ext uri="{FF2B5EF4-FFF2-40B4-BE49-F238E27FC236}">
              <a16:creationId xmlns:a16="http://schemas.microsoft.com/office/drawing/2014/main" id="{16821100-635E-49DF-94F2-DDBF737A3384}"/>
            </a:ext>
          </a:extLst>
        </xdr:cNvPr>
        <xdr:cNvSpPr/>
      </xdr:nvSpPr>
      <xdr:spPr>
        <a:xfrm>
          <a:off x="14541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544</xdr:rowOff>
    </xdr:from>
    <xdr:to>
      <xdr:col>81</xdr:col>
      <xdr:colOff>50800</xdr:colOff>
      <xdr:row>83</xdr:row>
      <xdr:rowOff>62593</xdr:rowOff>
    </xdr:to>
    <xdr:cxnSp macro="">
      <xdr:nvCxnSpPr>
        <xdr:cNvPr id="568" name="直線コネクタ 567">
          <a:extLst>
            <a:ext uri="{FF2B5EF4-FFF2-40B4-BE49-F238E27FC236}">
              <a16:creationId xmlns:a16="http://schemas.microsoft.com/office/drawing/2014/main" id="{86A8A5A4-A8D5-417F-8A5F-A5EB9CFFA5BE}"/>
            </a:ext>
          </a:extLst>
        </xdr:cNvPr>
        <xdr:cNvCxnSpPr/>
      </xdr:nvCxnSpPr>
      <xdr:spPr>
        <a:xfrm flipV="1">
          <a:off x="14592300" y="13887994"/>
          <a:ext cx="889000" cy="40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46082</xdr:rowOff>
    </xdr:from>
    <xdr:to>
      <xdr:col>72</xdr:col>
      <xdr:colOff>38100</xdr:colOff>
      <xdr:row>83</xdr:row>
      <xdr:rowOff>147682</xdr:rowOff>
    </xdr:to>
    <xdr:sp macro="" textlink="">
      <xdr:nvSpPr>
        <xdr:cNvPr id="569" name="楕円 568">
          <a:extLst>
            <a:ext uri="{FF2B5EF4-FFF2-40B4-BE49-F238E27FC236}">
              <a16:creationId xmlns:a16="http://schemas.microsoft.com/office/drawing/2014/main" id="{2C6FEA26-E1CB-4CE9-A925-C24C2B592AAF}"/>
            </a:ext>
          </a:extLst>
        </xdr:cNvPr>
        <xdr:cNvSpPr/>
      </xdr:nvSpPr>
      <xdr:spPr>
        <a:xfrm>
          <a:off x="13652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62593</xdr:rowOff>
    </xdr:from>
    <xdr:to>
      <xdr:col>76</xdr:col>
      <xdr:colOff>114300</xdr:colOff>
      <xdr:row>83</xdr:row>
      <xdr:rowOff>96882</xdr:rowOff>
    </xdr:to>
    <xdr:cxnSp macro="">
      <xdr:nvCxnSpPr>
        <xdr:cNvPr id="570" name="直線コネクタ 569">
          <a:extLst>
            <a:ext uri="{FF2B5EF4-FFF2-40B4-BE49-F238E27FC236}">
              <a16:creationId xmlns:a16="http://schemas.microsoft.com/office/drawing/2014/main" id="{B88EF7AC-FC2B-49D7-AF65-9F635B366D24}"/>
            </a:ext>
          </a:extLst>
        </xdr:cNvPr>
        <xdr:cNvCxnSpPr/>
      </xdr:nvCxnSpPr>
      <xdr:spPr>
        <a:xfrm flipV="1">
          <a:off x="13703300" y="1429294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166914</xdr:rowOff>
    </xdr:from>
    <xdr:to>
      <xdr:col>67</xdr:col>
      <xdr:colOff>101600</xdr:colOff>
      <xdr:row>83</xdr:row>
      <xdr:rowOff>97064</xdr:rowOff>
    </xdr:to>
    <xdr:sp macro="" textlink="">
      <xdr:nvSpPr>
        <xdr:cNvPr id="571" name="楕円 570">
          <a:extLst>
            <a:ext uri="{FF2B5EF4-FFF2-40B4-BE49-F238E27FC236}">
              <a16:creationId xmlns:a16="http://schemas.microsoft.com/office/drawing/2014/main" id="{79C5F329-A3B4-4E81-8D06-5DC7009033C0}"/>
            </a:ext>
          </a:extLst>
        </xdr:cNvPr>
        <xdr:cNvSpPr/>
      </xdr:nvSpPr>
      <xdr:spPr>
        <a:xfrm>
          <a:off x="12763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46264</xdr:rowOff>
    </xdr:from>
    <xdr:to>
      <xdr:col>71</xdr:col>
      <xdr:colOff>177800</xdr:colOff>
      <xdr:row>83</xdr:row>
      <xdr:rowOff>96882</xdr:rowOff>
    </xdr:to>
    <xdr:cxnSp macro="">
      <xdr:nvCxnSpPr>
        <xdr:cNvPr id="572" name="直線コネクタ 571">
          <a:extLst>
            <a:ext uri="{FF2B5EF4-FFF2-40B4-BE49-F238E27FC236}">
              <a16:creationId xmlns:a16="http://schemas.microsoft.com/office/drawing/2014/main" id="{26F35DDA-7321-48B4-8456-A5436BAB70B7}"/>
            </a:ext>
          </a:extLst>
        </xdr:cNvPr>
        <xdr:cNvCxnSpPr/>
      </xdr:nvCxnSpPr>
      <xdr:spPr>
        <a:xfrm>
          <a:off x="12814300" y="1427661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99621</xdr:rowOff>
    </xdr:from>
    <xdr:ext cx="405111" cy="259045"/>
    <xdr:sp macro="" textlink="">
      <xdr:nvSpPr>
        <xdr:cNvPr id="573" name="n_1aveValue【消防施設】&#10;有形固定資産減価償却率">
          <a:extLst>
            <a:ext uri="{FF2B5EF4-FFF2-40B4-BE49-F238E27FC236}">
              <a16:creationId xmlns:a16="http://schemas.microsoft.com/office/drawing/2014/main" id="{85B12631-768A-4215-A32A-BA007F88CB41}"/>
            </a:ext>
          </a:extLst>
        </xdr:cNvPr>
        <xdr:cNvSpPr txBox="1"/>
      </xdr:nvSpPr>
      <xdr:spPr>
        <a:xfrm>
          <a:off x="152660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74403</xdr:rowOff>
    </xdr:from>
    <xdr:ext cx="405111" cy="259045"/>
    <xdr:sp macro="" textlink="">
      <xdr:nvSpPr>
        <xdr:cNvPr id="574" name="n_2aveValue【消防施設】&#10;有形固定資産減価償却率">
          <a:extLst>
            <a:ext uri="{FF2B5EF4-FFF2-40B4-BE49-F238E27FC236}">
              <a16:creationId xmlns:a16="http://schemas.microsoft.com/office/drawing/2014/main" id="{2CB2134C-383B-4ACC-A20C-67821062C6A9}"/>
            </a:ext>
          </a:extLst>
        </xdr:cNvPr>
        <xdr:cNvSpPr txBox="1"/>
      </xdr:nvSpPr>
      <xdr:spPr>
        <a:xfrm>
          <a:off x="14389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103795</xdr:rowOff>
    </xdr:from>
    <xdr:ext cx="405111" cy="259045"/>
    <xdr:sp macro="" textlink="">
      <xdr:nvSpPr>
        <xdr:cNvPr id="575" name="n_3aveValue【消防施設】&#10;有形固定資産減価償却率">
          <a:extLst>
            <a:ext uri="{FF2B5EF4-FFF2-40B4-BE49-F238E27FC236}">
              <a16:creationId xmlns:a16="http://schemas.microsoft.com/office/drawing/2014/main" id="{1264D4B5-1F3F-44F5-B662-4C44D066D618}"/>
            </a:ext>
          </a:extLst>
        </xdr:cNvPr>
        <xdr:cNvSpPr txBox="1"/>
      </xdr:nvSpPr>
      <xdr:spPr>
        <a:xfrm>
          <a:off x="13500744" y="1399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2557</xdr:rowOff>
    </xdr:from>
    <xdr:ext cx="405111" cy="259045"/>
    <xdr:sp macro="" textlink="">
      <xdr:nvSpPr>
        <xdr:cNvPr id="576" name="n_4aveValue【消防施設】&#10;有形固定資産減価償却率">
          <a:extLst>
            <a:ext uri="{FF2B5EF4-FFF2-40B4-BE49-F238E27FC236}">
              <a16:creationId xmlns:a16="http://schemas.microsoft.com/office/drawing/2014/main" id="{B999A9CE-E88D-4C33-91BF-E6DC39ECD8E2}"/>
            </a:ext>
          </a:extLst>
        </xdr:cNvPr>
        <xdr:cNvSpPr txBox="1"/>
      </xdr:nvSpPr>
      <xdr:spPr>
        <a:xfrm>
          <a:off x="12611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67871</xdr:rowOff>
    </xdr:from>
    <xdr:ext cx="405111" cy="259045"/>
    <xdr:sp macro="" textlink="">
      <xdr:nvSpPr>
        <xdr:cNvPr id="577" name="n_1mainValue【消防施設】&#10;有形固定資産減価償却率">
          <a:extLst>
            <a:ext uri="{FF2B5EF4-FFF2-40B4-BE49-F238E27FC236}">
              <a16:creationId xmlns:a16="http://schemas.microsoft.com/office/drawing/2014/main" id="{B3D8134D-4730-459B-B137-3F3F4EE755BE}"/>
            </a:ext>
          </a:extLst>
        </xdr:cNvPr>
        <xdr:cNvSpPr txBox="1"/>
      </xdr:nvSpPr>
      <xdr:spPr>
        <a:xfrm>
          <a:off x="152660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104520</xdr:rowOff>
    </xdr:from>
    <xdr:ext cx="405111" cy="259045"/>
    <xdr:sp macro="" textlink="">
      <xdr:nvSpPr>
        <xdr:cNvPr id="578" name="n_2mainValue【消防施設】&#10;有形固定資産減価償却率">
          <a:extLst>
            <a:ext uri="{FF2B5EF4-FFF2-40B4-BE49-F238E27FC236}">
              <a16:creationId xmlns:a16="http://schemas.microsoft.com/office/drawing/2014/main" id="{AA807ABD-06BC-4CEA-AC31-C7E117ADE8BE}"/>
            </a:ext>
          </a:extLst>
        </xdr:cNvPr>
        <xdr:cNvSpPr txBox="1"/>
      </xdr:nvSpPr>
      <xdr:spPr>
        <a:xfrm>
          <a:off x="14389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138809</xdr:rowOff>
    </xdr:from>
    <xdr:ext cx="405111" cy="259045"/>
    <xdr:sp macro="" textlink="">
      <xdr:nvSpPr>
        <xdr:cNvPr id="579" name="n_3mainValue【消防施設】&#10;有形固定資産減価償却率">
          <a:extLst>
            <a:ext uri="{FF2B5EF4-FFF2-40B4-BE49-F238E27FC236}">
              <a16:creationId xmlns:a16="http://schemas.microsoft.com/office/drawing/2014/main" id="{9AB57519-FD26-40F9-A163-27753D1B0BF4}"/>
            </a:ext>
          </a:extLst>
        </xdr:cNvPr>
        <xdr:cNvSpPr txBox="1"/>
      </xdr:nvSpPr>
      <xdr:spPr>
        <a:xfrm>
          <a:off x="13500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88191</xdr:rowOff>
    </xdr:from>
    <xdr:ext cx="405111" cy="259045"/>
    <xdr:sp macro="" textlink="">
      <xdr:nvSpPr>
        <xdr:cNvPr id="580" name="n_4mainValue【消防施設】&#10;有形固定資産減価償却率">
          <a:extLst>
            <a:ext uri="{FF2B5EF4-FFF2-40B4-BE49-F238E27FC236}">
              <a16:creationId xmlns:a16="http://schemas.microsoft.com/office/drawing/2014/main" id="{9CD2E31C-CA24-4587-A8D1-FAA879ADB55C}"/>
            </a:ext>
          </a:extLst>
        </xdr:cNvPr>
        <xdr:cNvSpPr txBox="1"/>
      </xdr:nvSpPr>
      <xdr:spPr>
        <a:xfrm>
          <a:off x="12611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id="{9F1CACC2-5B9D-4892-B642-523862462A1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id="{0821CFB0-EE9C-4BE0-B9CB-0BD028BD9E8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id="{A63816D8-F834-4F6C-B878-25D7928FA58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id="{C39A6BF0-7B7A-40FF-A9AE-F855D4A666A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id="{87F45E1A-5AF2-4B0B-9FBC-59B584A6C60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id="{D530CD94-031E-47F9-84FD-757F3EC6B1C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id="{35D3D8E4-4766-4C40-8DAA-5FCD31EAB8C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id="{3642AD1B-1B16-44C8-8B7A-5EB410507EF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a:extLst>
            <a:ext uri="{FF2B5EF4-FFF2-40B4-BE49-F238E27FC236}">
              <a16:creationId xmlns:a16="http://schemas.microsoft.com/office/drawing/2014/main" id="{8637C778-2376-4CBC-8C8A-528EEBF3142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a:extLst>
            <a:ext uri="{FF2B5EF4-FFF2-40B4-BE49-F238E27FC236}">
              <a16:creationId xmlns:a16="http://schemas.microsoft.com/office/drawing/2014/main" id="{23EB2661-2F98-4F37-88E6-4160E3937A4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1" name="直線コネクタ 590">
          <a:extLst>
            <a:ext uri="{FF2B5EF4-FFF2-40B4-BE49-F238E27FC236}">
              <a16:creationId xmlns:a16="http://schemas.microsoft.com/office/drawing/2014/main" id="{05C679C9-EB75-4CB4-BD2B-CE5FD3BB534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2" name="テキスト ボックス 591">
          <a:extLst>
            <a:ext uri="{FF2B5EF4-FFF2-40B4-BE49-F238E27FC236}">
              <a16:creationId xmlns:a16="http://schemas.microsoft.com/office/drawing/2014/main" id="{05F370F0-94C6-4DAB-ABA8-2B037D6BFFC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3" name="直線コネクタ 592">
          <a:extLst>
            <a:ext uri="{FF2B5EF4-FFF2-40B4-BE49-F238E27FC236}">
              <a16:creationId xmlns:a16="http://schemas.microsoft.com/office/drawing/2014/main" id="{6E778D36-FBBC-4545-8FCF-07DF2BC30C9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4" name="テキスト ボックス 593">
          <a:extLst>
            <a:ext uri="{FF2B5EF4-FFF2-40B4-BE49-F238E27FC236}">
              <a16:creationId xmlns:a16="http://schemas.microsoft.com/office/drawing/2014/main" id="{B1A87948-2854-4E2B-89B7-A02DEC8A933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5" name="直線コネクタ 594">
          <a:extLst>
            <a:ext uri="{FF2B5EF4-FFF2-40B4-BE49-F238E27FC236}">
              <a16:creationId xmlns:a16="http://schemas.microsoft.com/office/drawing/2014/main" id="{01A70737-F7D8-4E44-929A-737B32A600F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6" name="テキスト ボックス 595">
          <a:extLst>
            <a:ext uri="{FF2B5EF4-FFF2-40B4-BE49-F238E27FC236}">
              <a16:creationId xmlns:a16="http://schemas.microsoft.com/office/drawing/2014/main" id="{3ACE6865-E158-4C6D-AAD5-BB113255143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7" name="直線コネクタ 596">
          <a:extLst>
            <a:ext uri="{FF2B5EF4-FFF2-40B4-BE49-F238E27FC236}">
              <a16:creationId xmlns:a16="http://schemas.microsoft.com/office/drawing/2014/main" id="{A14FA947-5493-4DF5-B788-32E48F45A6A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8" name="テキスト ボックス 597">
          <a:extLst>
            <a:ext uri="{FF2B5EF4-FFF2-40B4-BE49-F238E27FC236}">
              <a16:creationId xmlns:a16="http://schemas.microsoft.com/office/drawing/2014/main" id="{8BFB8525-4E9F-43B2-878F-D7E14B16B1D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a:extLst>
            <a:ext uri="{FF2B5EF4-FFF2-40B4-BE49-F238E27FC236}">
              <a16:creationId xmlns:a16="http://schemas.microsoft.com/office/drawing/2014/main" id="{24368327-7220-48A4-8B2D-D454EFC3235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622C6C55-942B-4BF8-9D09-A005E6277E2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a:extLst>
            <a:ext uri="{FF2B5EF4-FFF2-40B4-BE49-F238E27FC236}">
              <a16:creationId xmlns:a16="http://schemas.microsoft.com/office/drawing/2014/main" id="{2CC72EAA-4743-4B5A-946A-FE1AB2C3761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02" name="直線コネクタ 601">
          <a:extLst>
            <a:ext uri="{FF2B5EF4-FFF2-40B4-BE49-F238E27FC236}">
              <a16:creationId xmlns:a16="http://schemas.microsoft.com/office/drawing/2014/main" id="{FC6180C5-276D-48AB-B2BE-03D07CA6A525}"/>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03" name="【消防施設】&#10;一人当たり面積最小値テキスト">
          <a:extLst>
            <a:ext uri="{FF2B5EF4-FFF2-40B4-BE49-F238E27FC236}">
              <a16:creationId xmlns:a16="http://schemas.microsoft.com/office/drawing/2014/main" id="{52E190C4-1327-43A6-9112-9827DAE58149}"/>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04" name="直線コネクタ 603">
          <a:extLst>
            <a:ext uri="{FF2B5EF4-FFF2-40B4-BE49-F238E27FC236}">
              <a16:creationId xmlns:a16="http://schemas.microsoft.com/office/drawing/2014/main" id="{2C13C6A4-C172-4B8C-ADE8-FC554F98B3AA}"/>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05" name="【消防施設】&#10;一人当たり面積最大値テキスト">
          <a:extLst>
            <a:ext uri="{FF2B5EF4-FFF2-40B4-BE49-F238E27FC236}">
              <a16:creationId xmlns:a16="http://schemas.microsoft.com/office/drawing/2014/main" id="{011A6407-9661-462B-985C-0C905F2D969D}"/>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06" name="直線コネクタ 605">
          <a:extLst>
            <a:ext uri="{FF2B5EF4-FFF2-40B4-BE49-F238E27FC236}">
              <a16:creationId xmlns:a16="http://schemas.microsoft.com/office/drawing/2014/main" id="{3D8E3A9C-E9AA-483E-B1BD-51D76506E037}"/>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607" name="【消防施設】&#10;一人当たり面積平均値テキスト">
          <a:extLst>
            <a:ext uri="{FF2B5EF4-FFF2-40B4-BE49-F238E27FC236}">
              <a16:creationId xmlns:a16="http://schemas.microsoft.com/office/drawing/2014/main" id="{94C605F1-B552-400A-8296-E142856D4C26}"/>
            </a:ext>
          </a:extLst>
        </xdr:cNvPr>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08" name="フローチャート: 判断 607">
          <a:extLst>
            <a:ext uri="{FF2B5EF4-FFF2-40B4-BE49-F238E27FC236}">
              <a16:creationId xmlns:a16="http://schemas.microsoft.com/office/drawing/2014/main" id="{32F8F9D5-CDB7-4382-8655-45E30809180B}"/>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135889</xdr:rowOff>
    </xdr:from>
    <xdr:to>
      <xdr:col>112</xdr:col>
      <xdr:colOff>38100</xdr:colOff>
      <xdr:row>83</xdr:row>
      <xdr:rowOff>66039</xdr:rowOff>
    </xdr:to>
    <xdr:sp macro="" textlink="">
      <xdr:nvSpPr>
        <xdr:cNvPr id="609" name="フローチャート: 判断 608">
          <a:extLst>
            <a:ext uri="{FF2B5EF4-FFF2-40B4-BE49-F238E27FC236}">
              <a16:creationId xmlns:a16="http://schemas.microsoft.com/office/drawing/2014/main" id="{A560F6C7-7A51-446D-9B9E-55833830C7F3}"/>
            </a:ext>
          </a:extLst>
        </xdr:cNvPr>
        <xdr:cNvSpPr/>
      </xdr:nvSpPr>
      <xdr:spPr>
        <a:xfrm>
          <a:off x="2127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610" name="フローチャート: 判断 609">
          <a:extLst>
            <a:ext uri="{FF2B5EF4-FFF2-40B4-BE49-F238E27FC236}">
              <a16:creationId xmlns:a16="http://schemas.microsoft.com/office/drawing/2014/main" id="{820D1435-58B5-4A44-90DC-74FE02DBB101}"/>
            </a:ext>
          </a:extLst>
        </xdr:cNvPr>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611" name="フローチャート: 判断 610">
          <a:extLst>
            <a:ext uri="{FF2B5EF4-FFF2-40B4-BE49-F238E27FC236}">
              <a16:creationId xmlns:a16="http://schemas.microsoft.com/office/drawing/2014/main" id="{CD2457C1-E453-491A-9641-241922AEEAC1}"/>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612" name="フローチャート: 判断 611">
          <a:extLst>
            <a:ext uri="{FF2B5EF4-FFF2-40B4-BE49-F238E27FC236}">
              <a16:creationId xmlns:a16="http://schemas.microsoft.com/office/drawing/2014/main" id="{35E751E9-3ED0-4769-9849-22EAD4ED64C4}"/>
            </a:ext>
          </a:extLst>
        </xdr:cNvPr>
        <xdr:cNvSpPr/>
      </xdr:nvSpPr>
      <xdr:spPr>
        <a:xfrm>
          <a:off x="18605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C55C5117-31C4-4EA7-B6CA-3EED75BABCE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D564DE81-889E-4720-BB9E-E3D0E6DBFB0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2DFA3DBC-BF8A-4DCF-8240-156D087FAA4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331BD56F-ED80-4EA3-A009-6DD49E56118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73E994FE-DAEA-453F-B5B7-B90E95A1B92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69596</xdr:rowOff>
    </xdr:from>
    <xdr:to>
      <xdr:col>116</xdr:col>
      <xdr:colOff>114300</xdr:colOff>
      <xdr:row>80</xdr:row>
      <xdr:rowOff>171196</xdr:rowOff>
    </xdr:to>
    <xdr:sp macro="" textlink="">
      <xdr:nvSpPr>
        <xdr:cNvPr id="618" name="楕円 617">
          <a:extLst>
            <a:ext uri="{FF2B5EF4-FFF2-40B4-BE49-F238E27FC236}">
              <a16:creationId xmlns:a16="http://schemas.microsoft.com/office/drawing/2014/main" id="{C842A85E-A2B7-4215-A9A8-C2E3D0F495D1}"/>
            </a:ext>
          </a:extLst>
        </xdr:cNvPr>
        <xdr:cNvSpPr/>
      </xdr:nvSpPr>
      <xdr:spPr>
        <a:xfrm>
          <a:off x="22110700" y="137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92473</xdr:rowOff>
    </xdr:from>
    <xdr:ext cx="469744" cy="259045"/>
    <xdr:sp macro="" textlink="">
      <xdr:nvSpPr>
        <xdr:cNvPr id="619" name="【消防施設】&#10;一人当たり面積該当値テキスト">
          <a:extLst>
            <a:ext uri="{FF2B5EF4-FFF2-40B4-BE49-F238E27FC236}">
              <a16:creationId xmlns:a16="http://schemas.microsoft.com/office/drawing/2014/main" id="{38876189-24D4-4741-B4B1-601AF600BB36}"/>
            </a:ext>
          </a:extLst>
        </xdr:cNvPr>
        <xdr:cNvSpPr txBox="1"/>
      </xdr:nvSpPr>
      <xdr:spPr>
        <a:xfrm>
          <a:off x="22199600" y="1363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85598</xdr:rowOff>
    </xdr:from>
    <xdr:to>
      <xdr:col>112</xdr:col>
      <xdr:colOff>38100</xdr:colOff>
      <xdr:row>81</xdr:row>
      <xdr:rowOff>15748</xdr:rowOff>
    </xdr:to>
    <xdr:sp macro="" textlink="">
      <xdr:nvSpPr>
        <xdr:cNvPr id="620" name="楕円 619">
          <a:extLst>
            <a:ext uri="{FF2B5EF4-FFF2-40B4-BE49-F238E27FC236}">
              <a16:creationId xmlns:a16="http://schemas.microsoft.com/office/drawing/2014/main" id="{DF43E47C-02F1-40EB-B0DA-9F6A295C8B20}"/>
            </a:ext>
          </a:extLst>
        </xdr:cNvPr>
        <xdr:cNvSpPr/>
      </xdr:nvSpPr>
      <xdr:spPr>
        <a:xfrm>
          <a:off x="21272500" y="138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120396</xdr:rowOff>
    </xdr:from>
    <xdr:to>
      <xdr:col>116</xdr:col>
      <xdr:colOff>63500</xdr:colOff>
      <xdr:row>80</xdr:row>
      <xdr:rowOff>136398</xdr:rowOff>
    </xdr:to>
    <xdr:cxnSp macro="">
      <xdr:nvCxnSpPr>
        <xdr:cNvPr id="621" name="直線コネクタ 620">
          <a:extLst>
            <a:ext uri="{FF2B5EF4-FFF2-40B4-BE49-F238E27FC236}">
              <a16:creationId xmlns:a16="http://schemas.microsoft.com/office/drawing/2014/main" id="{A7F8B374-4441-415D-B622-2E7D28E7128E}"/>
            </a:ext>
          </a:extLst>
        </xdr:cNvPr>
        <xdr:cNvCxnSpPr/>
      </xdr:nvCxnSpPr>
      <xdr:spPr>
        <a:xfrm flipV="1">
          <a:off x="21323300" y="1383639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85598</xdr:rowOff>
    </xdr:from>
    <xdr:to>
      <xdr:col>107</xdr:col>
      <xdr:colOff>101600</xdr:colOff>
      <xdr:row>83</xdr:row>
      <xdr:rowOff>15748</xdr:rowOff>
    </xdr:to>
    <xdr:sp macro="" textlink="">
      <xdr:nvSpPr>
        <xdr:cNvPr id="622" name="楕円 621">
          <a:extLst>
            <a:ext uri="{FF2B5EF4-FFF2-40B4-BE49-F238E27FC236}">
              <a16:creationId xmlns:a16="http://schemas.microsoft.com/office/drawing/2014/main" id="{24BB0B82-5A24-49E0-A88C-EF34ABE75956}"/>
            </a:ext>
          </a:extLst>
        </xdr:cNvPr>
        <xdr:cNvSpPr/>
      </xdr:nvSpPr>
      <xdr:spPr>
        <a:xfrm>
          <a:off x="203835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136398</xdr:rowOff>
    </xdr:from>
    <xdr:to>
      <xdr:col>111</xdr:col>
      <xdr:colOff>177800</xdr:colOff>
      <xdr:row>82</xdr:row>
      <xdr:rowOff>136398</xdr:rowOff>
    </xdr:to>
    <xdr:cxnSp macro="">
      <xdr:nvCxnSpPr>
        <xdr:cNvPr id="623" name="直線コネクタ 622">
          <a:extLst>
            <a:ext uri="{FF2B5EF4-FFF2-40B4-BE49-F238E27FC236}">
              <a16:creationId xmlns:a16="http://schemas.microsoft.com/office/drawing/2014/main" id="{B42EAE23-FB53-4C41-B02E-7F16F2805AFB}"/>
            </a:ext>
          </a:extLst>
        </xdr:cNvPr>
        <xdr:cNvCxnSpPr/>
      </xdr:nvCxnSpPr>
      <xdr:spPr>
        <a:xfrm flipV="1">
          <a:off x="20434300" y="13852398"/>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99313</xdr:rowOff>
    </xdr:from>
    <xdr:to>
      <xdr:col>102</xdr:col>
      <xdr:colOff>165100</xdr:colOff>
      <xdr:row>83</xdr:row>
      <xdr:rowOff>29463</xdr:rowOff>
    </xdr:to>
    <xdr:sp macro="" textlink="">
      <xdr:nvSpPr>
        <xdr:cNvPr id="624" name="楕円 623">
          <a:extLst>
            <a:ext uri="{FF2B5EF4-FFF2-40B4-BE49-F238E27FC236}">
              <a16:creationId xmlns:a16="http://schemas.microsoft.com/office/drawing/2014/main" id="{46F672DA-C723-4F73-98FD-7FC38F08859F}"/>
            </a:ext>
          </a:extLst>
        </xdr:cNvPr>
        <xdr:cNvSpPr/>
      </xdr:nvSpPr>
      <xdr:spPr>
        <a:xfrm>
          <a:off x="19494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136398</xdr:rowOff>
    </xdr:from>
    <xdr:to>
      <xdr:col>107</xdr:col>
      <xdr:colOff>50800</xdr:colOff>
      <xdr:row>82</xdr:row>
      <xdr:rowOff>150113</xdr:rowOff>
    </xdr:to>
    <xdr:cxnSp macro="">
      <xdr:nvCxnSpPr>
        <xdr:cNvPr id="625" name="直線コネクタ 624">
          <a:extLst>
            <a:ext uri="{FF2B5EF4-FFF2-40B4-BE49-F238E27FC236}">
              <a16:creationId xmlns:a16="http://schemas.microsoft.com/office/drawing/2014/main" id="{D7CEA88B-0B7F-433A-8411-82DFA9AC6AD2}"/>
            </a:ext>
          </a:extLst>
        </xdr:cNvPr>
        <xdr:cNvCxnSpPr/>
      </xdr:nvCxnSpPr>
      <xdr:spPr>
        <a:xfrm flipV="1">
          <a:off x="19545300" y="1419529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92456</xdr:rowOff>
    </xdr:from>
    <xdr:to>
      <xdr:col>98</xdr:col>
      <xdr:colOff>38100</xdr:colOff>
      <xdr:row>83</xdr:row>
      <xdr:rowOff>22606</xdr:rowOff>
    </xdr:to>
    <xdr:sp macro="" textlink="">
      <xdr:nvSpPr>
        <xdr:cNvPr id="626" name="楕円 625">
          <a:extLst>
            <a:ext uri="{FF2B5EF4-FFF2-40B4-BE49-F238E27FC236}">
              <a16:creationId xmlns:a16="http://schemas.microsoft.com/office/drawing/2014/main" id="{35C037BE-05F9-4720-BB9D-F0C0E4A7B0FF}"/>
            </a:ext>
          </a:extLst>
        </xdr:cNvPr>
        <xdr:cNvSpPr/>
      </xdr:nvSpPr>
      <xdr:spPr>
        <a:xfrm>
          <a:off x="18605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143256</xdr:rowOff>
    </xdr:from>
    <xdr:to>
      <xdr:col>102</xdr:col>
      <xdr:colOff>114300</xdr:colOff>
      <xdr:row>82</xdr:row>
      <xdr:rowOff>150113</xdr:rowOff>
    </xdr:to>
    <xdr:cxnSp macro="">
      <xdr:nvCxnSpPr>
        <xdr:cNvPr id="627" name="直線コネクタ 626">
          <a:extLst>
            <a:ext uri="{FF2B5EF4-FFF2-40B4-BE49-F238E27FC236}">
              <a16:creationId xmlns:a16="http://schemas.microsoft.com/office/drawing/2014/main" id="{B5054AD6-64F0-488C-89A3-AFCB44C57694}"/>
            </a:ext>
          </a:extLst>
        </xdr:cNvPr>
        <xdr:cNvCxnSpPr/>
      </xdr:nvCxnSpPr>
      <xdr:spPr>
        <a:xfrm>
          <a:off x="18656300" y="1420215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57166</xdr:rowOff>
    </xdr:from>
    <xdr:ext cx="469744" cy="259045"/>
    <xdr:sp macro="" textlink="">
      <xdr:nvSpPr>
        <xdr:cNvPr id="628" name="n_1aveValue【消防施設】&#10;一人当たり面積">
          <a:extLst>
            <a:ext uri="{FF2B5EF4-FFF2-40B4-BE49-F238E27FC236}">
              <a16:creationId xmlns:a16="http://schemas.microsoft.com/office/drawing/2014/main" id="{481D1C82-DC41-455B-9A70-301A168A68C6}"/>
            </a:ext>
          </a:extLst>
        </xdr:cNvPr>
        <xdr:cNvSpPr txBox="1"/>
      </xdr:nvSpPr>
      <xdr:spPr>
        <a:xfrm>
          <a:off x="210757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629" name="n_2aveValue【消防施設】&#10;一人当たり面積">
          <a:extLst>
            <a:ext uri="{FF2B5EF4-FFF2-40B4-BE49-F238E27FC236}">
              <a16:creationId xmlns:a16="http://schemas.microsoft.com/office/drawing/2014/main" id="{1592FEB4-321B-4496-B999-DF7FB0046E84}"/>
            </a:ext>
          </a:extLst>
        </xdr:cNvPr>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630" name="n_3aveValue【消防施設】&#10;一人当たり面積">
          <a:extLst>
            <a:ext uri="{FF2B5EF4-FFF2-40B4-BE49-F238E27FC236}">
              <a16:creationId xmlns:a16="http://schemas.microsoft.com/office/drawing/2014/main" id="{850AEB23-1ACC-4882-A8FC-48DE5FECF37F}"/>
            </a:ext>
          </a:extLst>
        </xdr:cNvPr>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121175</xdr:rowOff>
    </xdr:from>
    <xdr:ext cx="469744" cy="259045"/>
    <xdr:sp macro="" textlink="">
      <xdr:nvSpPr>
        <xdr:cNvPr id="631" name="n_4aveValue【消防施設】&#10;一人当たり面積">
          <a:extLst>
            <a:ext uri="{FF2B5EF4-FFF2-40B4-BE49-F238E27FC236}">
              <a16:creationId xmlns:a16="http://schemas.microsoft.com/office/drawing/2014/main" id="{6ED58BD0-7EEF-4029-A3CA-B597388620DB}"/>
            </a:ext>
          </a:extLst>
        </xdr:cNvPr>
        <xdr:cNvSpPr txBox="1"/>
      </xdr:nvSpPr>
      <xdr:spPr>
        <a:xfrm>
          <a:off x="18421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32275</xdr:rowOff>
    </xdr:from>
    <xdr:ext cx="469744" cy="259045"/>
    <xdr:sp macro="" textlink="">
      <xdr:nvSpPr>
        <xdr:cNvPr id="632" name="n_1mainValue【消防施設】&#10;一人当たり面積">
          <a:extLst>
            <a:ext uri="{FF2B5EF4-FFF2-40B4-BE49-F238E27FC236}">
              <a16:creationId xmlns:a16="http://schemas.microsoft.com/office/drawing/2014/main" id="{1815B7A9-CF97-4B51-AE04-5DAE7888529A}"/>
            </a:ext>
          </a:extLst>
        </xdr:cNvPr>
        <xdr:cNvSpPr txBox="1"/>
      </xdr:nvSpPr>
      <xdr:spPr>
        <a:xfrm>
          <a:off x="21075727" y="1357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32275</xdr:rowOff>
    </xdr:from>
    <xdr:ext cx="469744" cy="259045"/>
    <xdr:sp macro="" textlink="">
      <xdr:nvSpPr>
        <xdr:cNvPr id="633" name="n_2mainValue【消防施設】&#10;一人当たり面積">
          <a:extLst>
            <a:ext uri="{FF2B5EF4-FFF2-40B4-BE49-F238E27FC236}">
              <a16:creationId xmlns:a16="http://schemas.microsoft.com/office/drawing/2014/main" id="{AD12D97A-9A36-4657-A90B-EAEFE0AD4BFE}"/>
            </a:ext>
          </a:extLst>
        </xdr:cNvPr>
        <xdr:cNvSpPr txBox="1"/>
      </xdr:nvSpPr>
      <xdr:spPr>
        <a:xfrm>
          <a:off x="20199427" y="1391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45990</xdr:rowOff>
    </xdr:from>
    <xdr:ext cx="469744" cy="259045"/>
    <xdr:sp macro="" textlink="">
      <xdr:nvSpPr>
        <xdr:cNvPr id="634" name="n_3mainValue【消防施設】&#10;一人当たり面積">
          <a:extLst>
            <a:ext uri="{FF2B5EF4-FFF2-40B4-BE49-F238E27FC236}">
              <a16:creationId xmlns:a16="http://schemas.microsoft.com/office/drawing/2014/main" id="{30D56E5C-6D33-404F-8F5A-EA69B3FBA4F7}"/>
            </a:ext>
          </a:extLst>
        </xdr:cNvPr>
        <xdr:cNvSpPr txBox="1"/>
      </xdr:nvSpPr>
      <xdr:spPr>
        <a:xfrm>
          <a:off x="19310427" y="1393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39133</xdr:rowOff>
    </xdr:from>
    <xdr:ext cx="469744" cy="259045"/>
    <xdr:sp macro="" textlink="">
      <xdr:nvSpPr>
        <xdr:cNvPr id="635" name="n_4mainValue【消防施設】&#10;一人当たり面積">
          <a:extLst>
            <a:ext uri="{FF2B5EF4-FFF2-40B4-BE49-F238E27FC236}">
              <a16:creationId xmlns:a16="http://schemas.microsoft.com/office/drawing/2014/main" id="{865CF927-69E4-4B63-9ACD-C5B6D017BAFF}"/>
            </a:ext>
          </a:extLst>
        </xdr:cNvPr>
        <xdr:cNvSpPr txBox="1"/>
      </xdr:nvSpPr>
      <xdr:spPr>
        <a:xfrm>
          <a:off x="18421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6F8ECFDD-859E-442F-8CE8-82ED2C61FBC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448143CB-8AD8-4054-8E19-F899C8E322A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F8B55F01-26E6-4736-A6CC-BAE47A3F759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A6A32F44-4188-469B-A7F7-E5AF1AA63FF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97176827-F0DA-4A50-BFD6-A6BD01A2551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5A6DE611-5197-42F4-BF41-773DBC61377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6F794624-92F5-4206-9EE6-E1531E7C354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A1CB9230-5CB6-4446-B7D3-27DAEDDF86E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075559B7-5773-4D21-9D11-783B9A4C218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AE039B80-39D3-4CEA-8A19-926A95AE5D2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935D0C41-A66D-460A-8CAB-ABCAC11752C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a:extLst>
            <a:ext uri="{FF2B5EF4-FFF2-40B4-BE49-F238E27FC236}">
              <a16:creationId xmlns:a16="http://schemas.microsoft.com/office/drawing/2014/main" id="{9DDCD423-FD82-4147-A950-B320E2530D6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8" name="テキスト ボックス 647">
          <a:extLst>
            <a:ext uri="{FF2B5EF4-FFF2-40B4-BE49-F238E27FC236}">
              <a16:creationId xmlns:a16="http://schemas.microsoft.com/office/drawing/2014/main" id="{1FCF7ED8-F9C3-4198-874D-1F4505D6468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a:extLst>
            <a:ext uri="{FF2B5EF4-FFF2-40B4-BE49-F238E27FC236}">
              <a16:creationId xmlns:a16="http://schemas.microsoft.com/office/drawing/2014/main" id="{2A51E7EF-09D6-4D68-B01B-D81D0EA65D6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a:extLst>
            <a:ext uri="{FF2B5EF4-FFF2-40B4-BE49-F238E27FC236}">
              <a16:creationId xmlns:a16="http://schemas.microsoft.com/office/drawing/2014/main" id="{EB0D04A5-914C-4B27-A407-585B93F7AA6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a:extLst>
            <a:ext uri="{FF2B5EF4-FFF2-40B4-BE49-F238E27FC236}">
              <a16:creationId xmlns:a16="http://schemas.microsoft.com/office/drawing/2014/main" id="{86DC7C4D-2B21-4009-9204-B78FB4B3C56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a:extLst>
            <a:ext uri="{FF2B5EF4-FFF2-40B4-BE49-F238E27FC236}">
              <a16:creationId xmlns:a16="http://schemas.microsoft.com/office/drawing/2014/main" id="{7C9F3AA2-B1D0-497D-86A6-C69D484F84D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a:extLst>
            <a:ext uri="{FF2B5EF4-FFF2-40B4-BE49-F238E27FC236}">
              <a16:creationId xmlns:a16="http://schemas.microsoft.com/office/drawing/2014/main" id="{925BE832-2B02-4B5E-8B4F-A9038EA9D7D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a:extLst>
            <a:ext uri="{FF2B5EF4-FFF2-40B4-BE49-F238E27FC236}">
              <a16:creationId xmlns:a16="http://schemas.microsoft.com/office/drawing/2014/main" id="{9B55DFD8-87F1-4739-AB11-235F2E09913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a:extLst>
            <a:ext uri="{FF2B5EF4-FFF2-40B4-BE49-F238E27FC236}">
              <a16:creationId xmlns:a16="http://schemas.microsoft.com/office/drawing/2014/main" id="{8E1359A0-F061-4997-8049-4473FD5C1D0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6" name="テキスト ボックス 655">
          <a:extLst>
            <a:ext uri="{FF2B5EF4-FFF2-40B4-BE49-F238E27FC236}">
              <a16:creationId xmlns:a16="http://schemas.microsoft.com/office/drawing/2014/main" id="{A58239B9-DEC1-4B9B-A335-D1E3BB361A4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35FAECB3-97C1-45A5-8F0E-330034465B0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a:extLst>
            <a:ext uri="{FF2B5EF4-FFF2-40B4-BE49-F238E27FC236}">
              <a16:creationId xmlns:a16="http://schemas.microsoft.com/office/drawing/2014/main" id="{A3D573E0-0375-4A3E-A3A8-0FE039D06CE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9" name="直線コネクタ 658">
          <a:extLst>
            <a:ext uri="{FF2B5EF4-FFF2-40B4-BE49-F238E27FC236}">
              <a16:creationId xmlns:a16="http://schemas.microsoft.com/office/drawing/2014/main" id="{A07D1806-8ABA-45EC-B151-F13899FB875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0" name="【庁舎】&#10;有形固定資産減価償却率最小値テキスト">
          <a:extLst>
            <a:ext uri="{FF2B5EF4-FFF2-40B4-BE49-F238E27FC236}">
              <a16:creationId xmlns:a16="http://schemas.microsoft.com/office/drawing/2014/main" id="{22D15F93-E8BC-4783-AF6A-D4043BC0D514}"/>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1" name="直線コネクタ 660">
          <a:extLst>
            <a:ext uri="{FF2B5EF4-FFF2-40B4-BE49-F238E27FC236}">
              <a16:creationId xmlns:a16="http://schemas.microsoft.com/office/drawing/2014/main" id="{ABD4DD6D-7A12-425F-BF0C-12007B0153EF}"/>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2" name="【庁舎】&#10;有形固定資産減価償却率最大値テキスト">
          <a:extLst>
            <a:ext uri="{FF2B5EF4-FFF2-40B4-BE49-F238E27FC236}">
              <a16:creationId xmlns:a16="http://schemas.microsoft.com/office/drawing/2014/main" id="{D540FBE9-4535-4A55-B5F1-1F8D9EC7C3EC}"/>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3" name="直線コネクタ 662">
          <a:extLst>
            <a:ext uri="{FF2B5EF4-FFF2-40B4-BE49-F238E27FC236}">
              <a16:creationId xmlns:a16="http://schemas.microsoft.com/office/drawing/2014/main" id="{61D3A5C8-2785-4ADD-BDE4-2E94D3A1F548}"/>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664" name="【庁舎】&#10;有形固定資産減価償却率平均値テキスト">
          <a:extLst>
            <a:ext uri="{FF2B5EF4-FFF2-40B4-BE49-F238E27FC236}">
              <a16:creationId xmlns:a16="http://schemas.microsoft.com/office/drawing/2014/main" id="{041FD5FF-9A75-4007-B871-318E5CA821E5}"/>
            </a:ext>
          </a:extLst>
        </xdr:cNvPr>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65" name="フローチャート: 判断 664">
          <a:extLst>
            <a:ext uri="{FF2B5EF4-FFF2-40B4-BE49-F238E27FC236}">
              <a16:creationId xmlns:a16="http://schemas.microsoft.com/office/drawing/2014/main" id="{ABB41530-0984-48BF-B43F-09F7325F0025}"/>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149861</xdr:rowOff>
    </xdr:from>
    <xdr:to>
      <xdr:col>81</xdr:col>
      <xdr:colOff>101600</xdr:colOff>
      <xdr:row>104</xdr:row>
      <xdr:rowOff>80011</xdr:rowOff>
    </xdr:to>
    <xdr:sp macro="" textlink="">
      <xdr:nvSpPr>
        <xdr:cNvPr id="666" name="フローチャート: 判断 665">
          <a:extLst>
            <a:ext uri="{FF2B5EF4-FFF2-40B4-BE49-F238E27FC236}">
              <a16:creationId xmlns:a16="http://schemas.microsoft.com/office/drawing/2014/main" id="{D56300B5-A255-4070-B52A-B24D98F0B452}"/>
            </a:ext>
          </a:extLst>
        </xdr:cNvPr>
        <xdr:cNvSpPr/>
      </xdr:nvSpPr>
      <xdr:spPr>
        <a:xfrm>
          <a:off x="15430500" y="1780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19050</xdr:rowOff>
    </xdr:from>
    <xdr:to>
      <xdr:col>76</xdr:col>
      <xdr:colOff>165100</xdr:colOff>
      <xdr:row>104</xdr:row>
      <xdr:rowOff>120650</xdr:rowOff>
    </xdr:to>
    <xdr:sp macro="" textlink="">
      <xdr:nvSpPr>
        <xdr:cNvPr id="667" name="フローチャート: 判断 666">
          <a:extLst>
            <a:ext uri="{FF2B5EF4-FFF2-40B4-BE49-F238E27FC236}">
              <a16:creationId xmlns:a16="http://schemas.microsoft.com/office/drawing/2014/main" id="{536C78D9-5AB4-44DF-A32D-954E6942096F}"/>
            </a:ext>
          </a:extLst>
        </xdr:cNvPr>
        <xdr:cNvSpPr/>
      </xdr:nvSpPr>
      <xdr:spPr>
        <a:xfrm>
          <a:off x="145415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668" name="フローチャート: 判断 667">
          <a:extLst>
            <a:ext uri="{FF2B5EF4-FFF2-40B4-BE49-F238E27FC236}">
              <a16:creationId xmlns:a16="http://schemas.microsoft.com/office/drawing/2014/main" id="{67A24278-C4C8-49FB-9C61-9F38977E0987}"/>
            </a:ext>
          </a:extLst>
        </xdr:cNvPr>
        <xdr:cNvSpPr/>
      </xdr:nvSpPr>
      <xdr:spPr>
        <a:xfrm>
          <a:off x="1365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69" name="フローチャート: 判断 668">
          <a:extLst>
            <a:ext uri="{FF2B5EF4-FFF2-40B4-BE49-F238E27FC236}">
              <a16:creationId xmlns:a16="http://schemas.microsoft.com/office/drawing/2014/main" id="{335F1161-B1FE-4BBE-93EF-9847EB9BBD4F}"/>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1BC917A9-E29A-4800-A26D-48299CF7638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95397F5C-8E32-45CB-AF3C-3BB70B32B68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607FE576-6CAC-4174-A995-8984DDEB48B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FFC6EC16-5103-45D7-8E1A-4F26D8BF79C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514CE2A4-E519-4D66-9DD8-EC7A58ADE3D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138430</xdr:rowOff>
    </xdr:from>
    <xdr:to>
      <xdr:col>85</xdr:col>
      <xdr:colOff>177800</xdr:colOff>
      <xdr:row>104</xdr:row>
      <xdr:rowOff>68580</xdr:rowOff>
    </xdr:to>
    <xdr:sp macro="" textlink="">
      <xdr:nvSpPr>
        <xdr:cNvPr id="675" name="楕円 674">
          <a:extLst>
            <a:ext uri="{FF2B5EF4-FFF2-40B4-BE49-F238E27FC236}">
              <a16:creationId xmlns:a16="http://schemas.microsoft.com/office/drawing/2014/main" id="{3A710811-F4BB-436B-8463-F989B06E8223}"/>
            </a:ext>
          </a:extLst>
        </xdr:cNvPr>
        <xdr:cNvSpPr/>
      </xdr:nvSpPr>
      <xdr:spPr>
        <a:xfrm>
          <a:off x="16268700" y="1779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116857</xdr:rowOff>
    </xdr:from>
    <xdr:ext cx="405111" cy="259045"/>
    <xdr:sp macro="" textlink="">
      <xdr:nvSpPr>
        <xdr:cNvPr id="676" name="【庁舎】&#10;有形固定資産減価償却率該当値テキスト">
          <a:extLst>
            <a:ext uri="{FF2B5EF4-FFF2-40B4-BE49-F238E27FC236}">
              <a16:creationId xmlns:a16="http://schemas.microsoft.com/office/drawing/2014/main" id="{71509B53-1FB5-492C-8F29-70EFFA453D6D}"/>
            </a:ext>
          </a:extLst>
        </xdr:cNvPr>
        <xdr:cNvSpPr txBox="1"/>
      </xdr:nvSpPr>
      <xdr:spPr>
        <a:xfrm>
          <a:off x="16357600"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160020</xdr:rowOff>
    </xdr:from>
    <xdr:to>
      <xdr:col>81</xdr:col>
      <xdr:colOff>101600</xdr:colOff>
      <xdr:row>104</xdr:row>
      <xdr:rowOff>90170</xdr:rowOff>
    </xdr:to>
    <xdr:sp macro="" textlink="">
      <xdr:nvSpPr>
        <xdr:cNvPr id="677" name="楕円 676">
          <a:extLst>
            <a:ext uri="{FF2B5EF4-FFF2-40B4-BE49-F238E27FC236}">
              <a16:creationId xmlns:a16="http://schemas.microsoft.com/office/drawing/2014/main" id="{1427FCF8-7794-46E9-86B9-092F183FD420}"/>
            </a:ext>
          </a:extLst>
        </xdr:cNvPr>
        <xdr:cNvSpPr/>
      </xdr:nvSpPr>
      <xdr:spPr>
        <a:xfrm>
          <a:off x="15430500" y="178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17780</xdr:rowOff>
    </xdr:from>
    <xdr:to>
      <xdr:col>85</xdr:col>
      <xdr:colOff>127000</xdr:colOff>
      <xdr:row>104</xdr:row>
      <xdr:rowOff>39370</xdr:rowOff>
    </xdr:to>
    <xdr:cxnSp macro="">
      <xdr:nvCxnSpPr>
        <xdr:cNvPr id="678" name="直線コネクタ 677">
          <a:extLst>
            <a:ext uri="{FF2B5EF4-FFF2-40B4-BE49-F238E27FC236}">
              <a16:creationId xmlns:a16="http://schemas.microsoft.com/office/drawing/2014/main" id="{5848BE58-A63F-49D0-81A0-5FFE8573E96D}"/>
            </a:ext>
          </a:extLst>
        </xdr:cNvPr>
        <xdr:cNvCxnSpPr/>
      </xdr:nvCxnSpPr>
      <xdr:spPr>
        <a:xfrm flipV="1">
          <a:off x="15481300" y="1784858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679" name="楕円 678">
          <a:extLst>
            <a:ext uri="{FF2B5EF4-FFF2-40B4-BE49-F238E27FC236}">
              <a16:creationId xmlns:a16="http://schemas.microsoft.com/office/drawing/2014/main" id="{0A125C05-5DFA-44C4-92AD-0D696A6229BD}"/>
            </a:ext>
          </a:extLst>
        </xdr:cNvPr>
        <xdr:cNvSpPr/>
      </xdr:nvSpPr>
      <xdr:spPr>
        <a:xfrm>
          <a:off x="14541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30480</xdr:rowOff>
    </xdr:from>
    <xdr:to>
      <xdr:col>81</xdr:col>
      <xdr:colOff>50800</xdr:colOff>
      <xdr:row>104</xdr:row>
      <xdr:rowOff>39370</xdr:rowOff>
    </xdr:to>
    <xdr:cxnSp macro="">
      <xdr:nvCxnSpPr>
        <xdr:cNvPr id="680" name="直線コネクタ 679">
          <a:extLst>
            <a:ext uri="{FF2B5EF4-FFF2-40B4-BE49-F238E27FC236}">
              <a16:creationId xmlns:a16="http://schemas.microsoft.com/office/drawing/2014/main" id="{21FD1681-AA2D-41F1-A7F5-3805A6CCC45E}"/>
            </a:ext>
          </a:extLst>
        </xdr:cNvPr>
        <xdr:cNvCxnSpPr/>
      </xdr:nvCxnSpPr>
      <xdr:spPr>
        <a:xfrm>
          <a:off x="14592300" y="178612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119380</xdr:rowOff>
    </xdr:from>
    <xdr:to>
      <xdr:col>72</xdr:col>
      <xdr:colOff>38100</xdr:colOff>
      <xdr:row>104</xdr:row>
      <xdr:rowOff>49530</xdr:rowOff>
    </xdr:to>
    <xdr:sp macro="" textlink="">
      <xdr:nvSpPr>
        <xdr:cNvPr id="681" name="楕円 680">
          <a:extLst>
            <a:ext uri="{FF2B5EF4-FFF2-40B4-BE49-F238E27FC236}">
              <a16:creationId xmlns:a16="http://schemas.microsoft.com/office/drawing/2014/main" id="{2FD38B1E-BE12-40FE-BBE3-0038A023C8E8}"/>
            </a:ext>
          </a:extLst>
        </xdr:cNvPr>
        <xdr:cNvSpPr/>
      </xdr:nvSpPr>
      <xdr:spPr>
        <a:xfrm>
          <a:off x="13652500" y="177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170180</xdr:rowOff>
    </xdr:from>
    <xdr:to>
      <xdr:col>76</xdr:col>
      <xdr:colOff>114300</xdr:colOff>
      <xdr:row>104</xdr:row>
      <xdr:rowOff>30480</xdr:rowOff>
    </xdr:to>
    <xdr:cxnSp macro="">
      <xdr:nvCxnSpPr>
        <xdr:cNvPr id="682" name="直線コネクタ 681">
          <a:extLst>
            <a:ext uri="{FF2B5EF4-FFF2-40B4-BE49-F238E27FC236}">
              <a16:creationId xmlns:a16="http://schemas.microsoft.com/office/drawing/2014/main" id="{3274B4CE-0FC6-4D56-9895-4FCF59CFFE52}"/>
            </a:ext>
          </a:extLst>
        </xdr:cNvPr>
        <xdr:cNvCxnSpPr/>
      </xdr:nvCxnSpPr>
      <xdr:spPr>
        <a:xfrm>
          <a:off x="13703300" y="1782953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157480</xdr:rowOff>
    </xdr:from>
    <xdr:to>
      <xdr:col>67</xdr:col>
      <xdr:colOff>101600</xdr:colOff>
      <xdr:row>104</xdr:row>
      <xdr:rowOff>87630</xdr:rowOff>
    </xdr:to>
    <xdr:sp macro="" textlink="">
      <xdr:nvSpPr>
        <xdr:cNvPr id="683" name="楕円 682">
          <a:extLst>
            <a:ext uri="{FF2B5EF4-FFF2-40B4-BE49-F238E27FC236}">
              <a16:creationId xmlns:a16="http://schemas.microsoft.com/office/drawing/2014/main" id="{BB4D2A80-BF98-48BD-818E-F533E01D4D38}"/>
            </a:ext>
          </a:extLst>
        </xdr:cNvPr>
        <xdr:cNvSpPr/>
      </xdr:nvSpPr>
      <xdr:spPr>
        <a:xfrm>
          <a:off x="12763500" y="178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170180</xdr:rowOff>
    </xdr:from>
    <xdr:to>
      <xdr:col>71</xdr:col>
      <xdr:colOff>177800</xdr:colOff>
      <xdr:row>104</xdr:row>
      <xdr:rowOff>36830</xdr:rowOff>
    </xdr:to>
    <xdr:cxnSp macro="">
      <xdr:nvCxnSpPr>
        <xdr:cNvPr id="684" name="直線コネクタ 683">
          <a:extLst>
            <a:ext uri="{FF2B5EF4-FFF2-40B4-BE49-F238E27FC236}">
              <a16:creationId xmlns:a16="http://schemas.microsoft.com/office/drawing/2014/main" id="{9F4FFB32-2681-4C23-AA29-F2AC3460003E}"/>
            </a:ext>
          </a:extLst>
        </xdr:cNvPr>
        <xdr:cNvCxnSpPr/>
      </xdr:nvCxnSpPr>
      <xdr:spPr>
        <a:xfrm flipV="1">
          <a:off x="12814300" y="17829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96538</xdr:rowOff>
    </xdr:from>
    <xdr:ext cx="405111" cy="259045"/>
    <xdr:sp macro="" textlink="">
      <xdr:nvSpPr>
        <xdr:cNvPr id="685" name="n_1aveValue【庁舎】&#10;有形固定資産減価償却率">
          <a:extLst>
            <a:ext uri="{FF2B5EF4-FFF2-40B4-BE49-F238E27FC236}">
              <a16:creationId xmlns:a16="http://schemas.microsoft.com/office/drawing/2014/main" id="{10CA3AEF-6BA9-4235-9E7A-98AFE848F913}"/>
            </a:ext>
          </a:extLst>
        </xdr:cNvPr>
        <xdr:cNvSpPr txBox="1"/>
      </xdr:nvSpPr>
      <xdr:spPr>
        <a:xfrm>
          <a:off x="15266044" y="1758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111777</xdr:rowOff>
    </xdr:from>
    <xdr:ext cx="405111" cy="259045"/>
    <xdr:sp macro="" textlink="">
      <xdr:nvSpPr>
        <xdr:cNvPr id="686" name="n_2aveValue【庁舎】&#10;有形固定資産減価償却率">
          <a:extLst>
            <a:ext uri="{FF2B5EF4-FFF2-40B4-BE49-F238E27FC236}">
              <a16:creationId xmlns:a16="http://schemas.microsoft.com/office/drawing/2014/main" id="{084063B8-D082-4D06-845E-A9FFBBB7C11F}"/>
            </a:ext>
          </a:extLst>
        </xdr:cNvPr>
        <xdr:cNvSpPr txBox="1"/>
      </xdr:nvSpPr>
      <xdr:spPr>
        <a:xfrm>
          <a:off x="14389744" y="1794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110507</xdr:rowOff>
    </xdr:from>
    <xdr:ext cx="405111" cy="259045"/>
    <xdr:sp macro="" textlink="">
      <xdr:nvSpPr>
        <xdr:cNvPr id="687" name="n_3aveValue【庁舎】&#10;有形固定資産減価償却率">
          <a:extLst>
            <a:ext uri="{FF2B5EF4-FFF2-40B4-BE49-F238E27FC236}">
              <a16:creationId xmlns:a16="http://schemas.microsoft.com/office/drawing/2014/main" id="{0897C968-615E-4135-9F17-A77153DE1228}"/>
            </a:ext>
          </a:extLst>
        </xdr:cNvPr>
        <xdr:cNvSpPr txBox="1"/>
      </xdr:nvSpPr>
      <xdr:spPr>
        <a:xfrm>
          <a:off x="13500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688" name="n_4aveValue【庁舎】&#10;有形固定資産減価償却率">
          <a:extLst>
            <a:ext uri="{FF2B5EF4-FFF2-40B4-BE49-F238E27FC236}">
              <a16:creationId xmlns:a16="http://schemas.microsoft.com/office/drawing/2014/main" id="{D58B1C4E-55C7-415C-84EF-C5CC6495C9DF}"/>
            </a:ext>
          </a:extLst>
        </xdr:cNvPr>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81297</xdr:rowOff>
    </xdr:from>
    <xdr:ext cx="405111" cy="259045"/>
    <xdr:sp macro="" textlink="">
      <xdr:nvSpPr>
        <xdr:cNvPr id="689" name="n_1mainValue【庁舎】&#10;有形固定資産減価償却率">
          <a:extLst>
            <a:ext uri="{FF2B5EF4-FFF2-40B4-BE49-F238E27FC236}">
              <a16:creationId xmlns:a16="http://schemas.microsoft.com/office/drawing/2014/main" id="{C3DD8B11-253B-42C1-8A92-2E23B04CDF0D}"/>
            </a:ext>
          </a:extLst>
        </xdr:cNvPr>
        <xdr:cNvSpPr txBox="1"/>
      </xdr:nvSpPr>
      <xdr:spPr>
        <a:xfrm>
          <a:off x="15266044" y="1791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690" name="n_2mainValue【庁舎】&#10;有形固定資産減価償却率">
          <a:extLst>
            <a:ext uri="{FF2B5EF4-FFF2-40B4-BE49-F238E27FC236}">
              <a16:creationId xmlns:a16="http://schemas.microsoft.com/office/drawing/2014/main" id="{0184A9B0-3734-4555-8547-663ED4C5A50E}"/>
            </a:ext>
          </a:extLst>
        </xdr:cNvPr>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66057</xdr:rowOff>
    </xdr:from>
    <xdr:ext cx="405111" cy="259045"/>
    <xdr:sp macro="" textlink="">
      <xdr:nvSpPr>
        <xdr:cNvPr id="691" name="n_3mainValue【庁舎】&#10;有形固定資産減価償却率">
          <a:extLst>
            <a:ext uri="{FF2B5EF4-FFF2-40B4-BE49-F238E27FC236}">
              <a16:creationId xmlns:a16="http://schemas.microsoft.com/office/drawing/2014/main" id="{63C9BBF4-D50C-438B-8A02-5543914F5FF5}"/>
            </a:ext>
          </a:extLst>
        </xdr:cNvPr>
        <xdr:cNvSpPr txBox="1"/>
      </xdr:nvSpPr>
      <xdr:spPr>
        <a:xfrm>
          <a:off x="13500744" y="17553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104157</xdr:rowOff>
    </xdr:from>
    <xdr:ext cx="405111" cy="259045"/>
    <xdr:sp macro="" textlink="">
      <xdr:nvSpPr>
        <xdr:cNvPr id="692" name="n_4mainValue【庁舎】&#10;有形固定資産減価償却率">
          <a:extLst>
            <a:ext uri="{FF2B5EF4-FFF2-40B4-BE49-F238E27FC236}">
              <a16:creationId xmlns:a16="http://schemas.microsoft.com/office/drawing/2014/main" id="{99B089D3-FCFD-4CB4-9575-B4E1ABCD78D4}"/>
            </a:ext>
          </a:extLst>
        </xdr:cNvPr>
        <xdr:cNvSpPr txBox="1"/>
      </xdr:nvSpPr>
      <xdr:spPr>
        <a:xfrm>
          <a:off x="12611744" y="1759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2E68D98D-EF8A-40E8-8F98-EFB422AB51F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CFF59F97-510F-45D4-8D5A-D097364AF3A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B1D74F78-666D-4CCE-816E-1DABEE11518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A8DB353C-273A-4F5F-92A4-866B7011FB6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60742A9D-F963-4B75-A70D-CD203DBCCAE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E13B6191-7E1E-4150-9DF9-61BDAFBC028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506C091B-AC3D-431E-A031-B5CD4C875D4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7B757972-E978-4455-BBD6-92AC2ACE31F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F24A408C-82DE-49FA-87D2-B0E46F98F04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1B4CE99A-29F7-4759-A432-3B8CF7A2021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a:extLst>
            <a:ext uri="{FF2B5EF4-FFF2-40B4-BE49-F238E27FC236}">
              <a16:creationId xmlns:a16="http://schemas.microsoft.com/office/drawing/2014/main" id="{BFDE1F4B-2FFC-482E-9DC2-26B9345D8C0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a:extLst>
            <a:ext uri="{FF2B5EF4-FFF2-40B4-BE49-F238E27FC236}">
              <a16:creationId xmlns:a16="http://schemas.microsoft.com/office/drawing/2014/main" id="{8EF7AA16-AAE1-44D6-AA9D-9BD2FB763FF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a:extLst>
            <a:ext uri="{FF2B5EF4-FFF2-40B4-BE49-F238E27FC236}">
              <a16:creationId xmlns:a16="http://schemas.microsoft.com/office/drawing/2014/main" id="{520FB8AA-9D07-4D7A-8F87-EC5D56DE440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a:extLst>
            <a:ext uri="{FF2B5EF4-FFF2-40B4-BE49-F238E27FC236}">
              <a16:creationId xmlns:a16="http://schemas.microsoft.com/office/drawing/2014/main" id="{67223397-6791-4B65-A1F6-F03293B0191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a:extLst>
            <a:ext uri="{FF2B5EF4-FFF2-40B4-BE49-F238E27FC236}">
              <a16:creationId xmlns:a16="http://schemas.microsoft.com/office/drawing/2014/main" id="{ECCAC8DB-84FF-442D-8C11-DCB926AC31A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a:extLst>
            <a:ext uri="{FF2B5EF4-FFF2-40B4-BE49-F238E27FC236}">
              <a16:creationId xmlns:a16="http://schemas.microsoft.com/office/drawing/2014/main" id="{1E234A90-25AA-4468-898A-01F9545E0F1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a:extLst>
            <a:ext uri="{FF2B5EF4-FFF2-40B4-BE49-F238E27FC236}">
              <a16:creationId xmlns:a16="http://schemas.microsoft.com/office/drawing/2014/main" id="{CAB38A6D-4818-415C-9F81-4B552191262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a:extLst>
            <a:ext uri="{FF2B5EF4-FFF2-40B4-BE49-F238E27FC236}">
              <a16:creationId xmlns:a16="http://schemas.microsoft.com/office/drawing/2014/main" id="{AF0A0345-65A8-4A20-BF04-06C3E4130FE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a:extLst>
            <a:ext uri="{FF2B5EF4-FFF2-40B4-BE49-F238E27FC236}">
              <a16:creationId xmlns:a16="http://schemas.microsoft.com/office/drawing/2014/main" id="{C724B8A6-5E2C-4D88-843B-0A482E8F378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a:extLst>
            <a:ext uri="{FF2B5EF4-FFF2-40B4-BE49-F238E27FC236}">
              <a16:creationId xmlns:a16="http://schemas.microsoft.com/office/drawing/2014/main" id="{A2F398E1-8414-4D00-BBA9-98EB64E1FE3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a:extLst>
            <a:ext uri="{FF2B5EF4-FFF2-40B4-BE49-F238E27FC236}">
              <a16:creationId xmlns:a16="http://schemas.microsoft.com/office/drawing/2014/main" id="{EA551E35-E0F7-44E1-9D63-76613D3A9CF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a:extLst>
            <a:ext uri="{FF2B5EF4-FFF2-40B4-BE49-F238E27FC236}">
              <a16:creationId xmlns:a16="http://schemas.microsoft.com/office/drawing/2014/main" id="{151443BD-7EA1-4681-BBE9-5FF88623F8E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1406198E-E087-4A9A-BAEB-2BED023C64B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47A44340-A873-4A42-B14A-0472795DA2C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a:extLst>
            <a:ext uri="{FF2B5EF4-FFF2-40B4-BE49-F238E27FC236}">
              <a16:creationId xmlns:a16="http://schemas.microsoft.com/office/drawing/2014/main" id="{D5EB7246-9B34-4B92-B566-43F8DE96A4A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18" name="直線コネクタ 717">
          <a:extLst>
            <a:ext uri="{FF2B5EF4-FFF2-40B4-BE49-F238E27FC236}">
              <a16:creationId xmlns:a16="http://schemas.microsoft.com/office/drawing/2014/main" id="{0B26F8A5-CB21-4AFB-BF93-B47048F2E29E}"/>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19" name="【庁舎】&#10;一人当たり面積最小値テキスト">
          <a:extLst>
            <a:ext uri="{FF2B5EF4-FFF2-40B4-BE49-F238E27FC236}">
              <a16:creationId xmlns:a16="http://schemas.microsoft.com/office/drawing/2014/main" id="{FC5A7100-ECD8-42C0-94BD-B58A69D17D88}"/>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20" name="直線コネクタ 719">
          <a:extLst>
            <a:ext uri="{FF2B5EF4-FFF2-40B4-BE49-F238E27FC236}">
              <a16:creationId xmlns:a16="http://schemas.microsoft.com/office/drawing/2014/main" id="{45CA0C0F-AD5F-4A54-9766-0CAA7B87388D}"/>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1" name="【庁舎】&#10;一人当たり面積最大値テキスト">
          <a:extLst>
            <a:ext uri="{FF2B5EF4-FFF2-40B4-BE49-F238E27FC236}">
              <a16:creationId xmlns:a16="http://schemas.microsoft.com/office/drawing/2014/main" id="{65318475-03AD-4E38-9CCF-C621D7DA0092}"/>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2" name="直線コネクタ 721">
          <a:extLst>
            <a:ext uri="{FF2B5EF4-FFF2-40B4-BE49-F238E27FC236}">
              <a16:creationId xmlns:a16="http://schemas.microsoft.com/office/drawing/2014/main" id="{A448A8B3-32AC-4660-B26C-4D55232662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23965</xdr:rowOff>
    </xdr:from>
    <xdr:ext cx="469744" cy="259045"/>
    <xdr:sp macro="" textlink="">
      <xdr:nvSpPr>
        <xdr:cNvPr id="723" name="【庁舎】&#10;一人当たり面積平均値テキスト">
          <a:extLst>
            <a:ext uri="{FF2B5EF4-FFF2-40B4-BE49-F238E27FC236}">
              <a16:creationId xmlns:a16="http://schemas.microsoft.com/office/drawing/2014/main" id="{7D47C22C-E4AD-465E-A867-AE77C905D74C}"/>
            </a:ext>
          </a:extLst>
        </xdr:cNvPr>
        <xdr:cNvSpPr txBox="1"/>
      </xdr:nvSpPr>
      <xdr:spPr>
        <a:xfrm>
          <a:off x="22199600" y="18026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24" name="フローチャート: 判断 723">
          <a:extLst>
            <a:ext uri="{FF2B5EF4-FFF2-40B4-BE49-F238E27FC236}">
              <a16:creationId xmlns:a16="http://schemas.microsoft.com/office/drawing/2014/main" id="{AC0D31CB-1433-42BB-96E3-6F9D172073F5}"/>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725" name="フローチャート: 判断 724">
          <a:extLst>
            <a:ext uri="{FF2B5EF4-FFF2-40B4-BE49-F238E27FC236}">
              <a16:creationId xmlns:a16="http://schemas.microsoft.com/office/drawing/2014/main" id="{E458ECEB-C38A-4583-ABC0-282AFC4BEAA9}"/>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60234</xdr:rowOff>
    </xdr:from>
    <xdr:to>
      <xdr:col>107</xdr:col>
      <xdr:colOff>101600</xdr:colOff>
      <xdr:row>106</xdr:row>
      <xdr:rowOff>161834</xdr:rowOff>
    </xdr:to>
    <xdr:sp macro="" textlink="">
      <xdr:nvSpPr>
        <xdr:cNvPr id="726" name="フローチャート: 判断 725">
          <a:extLst>
            <a:ext uri="{FF2B5EF4-FFF2-40B4-BE49-F238E27FC236}">
              <a16:creationId xmlns:a16="http://schemas.microsoft.com/office/drawing/2014/main" id="{ACBFAEB2-F8C3-4E99-AB6F-54C972656723}"/>
            </a:ext>
          </a:extLst>
        </xdr:cNvPr>
        <xdr:cNvSpPr/>
      </xdr:nvSpPr>
      <xdr:spPr>
        <a:xfrm>
          <a:off x="20383500" y="182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727" name="フローチャート: 判断 726">
          <a:extLst>
            <a:ext uri="{FF2B5EF4-FFF2-40B4-BE49-F238E27FC236}">
              <a16:creationId xmlns:a16="http://schemas.microsoft.com/office/drawing/2014/main" id="{46AC5CE3-386D-44FD-A38A-6B761507D59A}"/>
            </a:ext>
          </a:extLst>
        </xdr:cNvPr>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91802</xdr:rowOff>
    </xdr:from>
    <xdr:to>
      <xdr:col>98</xdr:col>
      <xdr:colOff>38100</xdr:colOff>
      <xdr:row>107</xdr:row>
      <xdr:rowOff>21952</xdr:rowOff>
    </xdr:to>
    <xdr:sp macro="" textlink="">
      <xdr:nvSpPr>
        <xdr:cNvPr id="728" name="フローチャート: 判断 727">
          <a:extLst>
            <a:ext uri="{FF2B5EF4-FFF2-40B4-BE49-F238E27FC236}">
              <a16:creationId xmlns:a16="http://schemas.microsoft.com/office/drawing/2014/main" id="{80690DCE-B0AA-4061-A1D4-6111BA7AD8E9}"/>
            </a:ext>
          </a:extLst>
        </xdr:cNvPr>
        <xdr:cNvSpPr/>
      </xdr:nvSpPr>
      <xdr:spPr>
        <a:xfrm>
          <a:off x="18605500" y="1826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536DEC0F-8C15-4120-830D-881D40DD654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9DEDE46F-6672-417B-B029-F740AD98895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8D14B2F5-FB38-4D06-B006-A9A4E083374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95C8E219-806F-4168-B406-BF0732D4300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8873A014-8BE6-43F3-8C73-673484B4E23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84182</xdr:rowOff>
    </xdr:from>
    <xdr:to>
      <xdr:col>116</xdr:col>
      <xdr:colOff>114300</xdr:colOff>
      <xdr:row>101</xdr:row>
      <xdr:rowOff>14332</xdr:rowOff>
    </xdr:to>
    <xdr:sp macro="" textlink="">
      <xdr:nvSpPr>
        <xdr:cNvPr id="734" name="楕円 733">
          <a:extLst>
            <a:ext uri="{FF2B5EF4-FFF2-40B4-BE49-F238E27FC236}">
              <a16:creationId xmlns:a16="http://schemas.microsoft.com/office/drawing/2014/main" id="{E897E4E1-21C6-4246-94D9-F44586D604A0}"/>
            </a:ext>
          </a:extLst>
        </xdr:cNvPr>
        <xdr:cNvSpPr/>
      </xdr:nvSpPr>
      <xdr:spPr>
        <a:xfrm>
          <a:off x="221107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37209</xdr:rowOff>
    </xdr:from>
    <xdr:ext cx="469744" cy="259045"/>
    <xdr:sp macro="" textlink="">
      <xdr:nvSpPr>
        <xdr:cNvPr id="735" name="【庁舎】&#10;一人当たり面積該当値テキスト">
          <a:extLst>
            <a:ext uri="{FF2B5EF4-FFF2-40B4-BE49-F238E27FC236}">
              <a16:creationId xmlns:a16="http://schemas.microsoft.com/office/drawing/2014/main" id="{699DFC6F-EBDE-4423-BD92-9DFAF3BBCFAA}"/>
            </a:ext>
          </a:extLst>
        </xdr:cNvPr>
        <xdr:cNvSpPr txBox="1"/>
      </xdr:nvSpPr>
      <xdr:spPr>
        <a:xfrm>
          <a:off x="22199600" y="1718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121194</xdr:rowOff>
    </xdr:from>
    <xdr:to>
      <xdr:col>112</xdr:col>
      <xdr:colOff>38100</xdr:colOff>
      <xdr:row>105</xdr:row>
      <xdr:rowOff>51344</xdr:rowOff>
    </xdr:to>
    <xdr:sp macro="" textlink="">
      <xdr:nvSpPr>
        <xdr:cNvPr id="736" name="楕円 735">
          <a:extLst>
            <a:ext uri="{FF2B5EF4-FFF2-40B4-BE49-F238E27FC236}">
              <a16:creationId xmlns:a16="http://schemas.microsoft.com/office/drawing/2014/main" id="{D70D58D6-329B-48C5-AD61-88D0EB139543}"/>
            </a:ext>
          </a:extLst>
        </xdr:cNvPr>
        <xdr:cNvSpPr/>
      </xdr:nvSpPr>
      <xdr:spPr>
        <a:xfrm>
          <a:off x="21272500" y="179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134982</xdr:rowOff>
    </xdr:from>
    <xdr:to>
      <xdr:col>116</xdr:col>
      <xdr:colOff>63500</xdr:colOff>
      <xdr:row>105</xdr:row>
      <xdr:rowOff>544</xdr:rowOff>
    </xdr:to>
    <xdr:cxnSp macro="">
      <xdr:nvCxnSpPr>
        <xdr:cNvPr id="737" name="直線コネクタ 736">
          <a:extLst>
            <a:ext uri="{FF2B5EF4-FFF2-40B4-BE49-F238E27FC236}">
              <a16:creationId xmlns:a16="http://schemas.microsoft.com/office/drawing/2014/main" id="{AEAF106E-9385-4F44-888C-544B0709504B}"/>
            </a:ext>
          </a:extLst>
        </xdr:cNvPr>
        <xdr:cNvCxnSpPr/>
      </xdr:nvCxnSpPr>
      <xdr:spPr>
        <a:xfrm flipV="1">
          <a:off x="21323300" y="17279982"/>
          <a:ext cx="838200" cy="72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136434</xdr:rowOff>
    </xdr:from>
    <xdr:to>
      <xdr:col>107</xdr:col>
      <xdr:colOff>101600</xdr:colOff>
      <xdr:row>105</xdr:row>
      <xdr:rowOff>66584</xdr:rowOff>
    </xdr:to>
    <xdr:sp macro="" textlink="">
      <xdr:nvSpPr>
        <xdr:cNvPr id="738" name="楕円 737">
          <a:extLst>
            <a:ext uri="{FF2B5EF4-FFF2-40B4-BE49-F238E27FC236}">
              <a16:creationId xmlns:a16="http://schemas.microsoft.com/office/drawing/2014/main" id="{A17B0EEC-94DE-45EA-B630-BB2C636ED43B}"/>
            </a:ext>
          </a:extLst>
        </xdr:cNvPr>
        <xdr:cNvSpPr/>
      </xdr:nvSpPr>
      <xdr:spPr>
        <a:xfrm>
          <a:off x="20383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544</xdr:rowOff>
    </xdr:from>
    <xdr:to>
      <xdr:col>111</xdr:col>
      <xdr:colOff>177800</xdr:colOff>
      <xdr:row>105</xdr:row>
      <xdr:rowOff>15784</xdr:rowOff>
    </xdr:to>
    <xdr:cxnSp macro="">
      <xdr:nvCxnSpPr>
        <xdr:cNvPr id="739" name="直線コネクタ 738">
          <a:extLst>
            <a:ext uri="{FF2B5EF4-FFF2-40B4-BE49-F238E27FC236}">
              <a16:creationId xmlns:a16="http://schemas.microsoft.com/office/drawing/2014/main" id="{91215D21-B25F-4D73-8489-1EFBF0135BBB}"/>
            </a:ext>
          </a:extLst>
        </xdr:cNvPr>
        <xdr:cNvCxnSpPr/>
      </xdr:nvCxnSpPr>
      <xdr:spPr>
        <a:xfrm flipV="1">
          <a:off x="20434300" y="1800279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151674</xdr:rowOff>
    </xdr:from>
    <xdr:to>
      <xdr:col>102</xdr:col>
      <xdr:colOff>165100</xdr:colOff>
      <xdr:row>105</xdr:row>
      <xdr:rowOff>81824</xdr:rowOff>
    </xdr:to>
    <xdr:sp macro="" textlink="">
      <xdr:nvSpPr>
        <xdr:cNvPr id="740" name="楕円 739">
          <a:extLst>
            <a:ext uri="{FF2B5EF4-FFF2-40B4-BE49-F238E27FC236}">
              <a16:creationId xmlns:a16="http://schemas.microsoft.com/office/drawing/2014/main" id="{DB19147F-7380-4AAF-9EB8-D4371807FCD8}"/>
            </a:ext>
          </a:extLst>
        </xdr:cNvPr>
        <xdr:cNvSpPr/>
      </xdr:nvSpPr>
      <xdr:spPr>
        <a:xfrm>
          <a:off x="19494500" y="1798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15784</xdr:rowOff>
    </xdr:from>
    <xdr:to>
      <xdr:col>107</xdr:col>
      <xdr:colOff>50800</xdr:colOff>
      <xdr:row>105</xdr:row>
      <xdr:rowOff>31024</xdr:rowOff>
    </xdr:to>
    <xdr:cxnSp macro="">
      <xdr:nvCxnSpPr>
        <xdr:cNvPr id="741" name="直線コネクタ 740">
          <a:extLst>
            <a:ext uri="{FF2B5EF4-FFF2-40B4-BE49-F238E27FC236}">
              <a16:creationId xmlns:a16="http://schemas.microsoft.com/office/drawing/2014/main" id="{BBEDEB4B-BACB-4D7E-8EBD-7F1AE2AFA304}"/>
            </a:ext>
          </a:extLst>
        </xdr:cNvPr>
        <xdr:cNvCxnSpPr/>
      </xdr:nvCxnSpPr>
      <xdr:spPr>
        <a:xfrm flipV="1">
          <a:off x="19545300" y="1801803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169092</xdr:rowOff>
    </xdr:from>
    <xdr:to>
      <xdr:col>98</xdr:col>
      <xdr:colOff>38100</xdr:colOff>
      <xdr:row>105</xdr:row>
      <xdr:rowOff>99242</xdr:rowOff>
    </xdr:to>
    <xdr:sp macro="" textlink="">
      <xdr:nvSpPr>
        <xdr:cNvPr id="742" name="楕円 741">
          <a:extLst>
            <a:ext uri="{FF2B5EF4-FFF2-40B4-BE49-F238E27FC236}">
              <a16:creationId xmlns:a16="http://schemas.microsoft.com/office/drawing/2014/main" id="{F421CB0A-DCD4-452C-87D3-CAC94ED87E8D}"/>
            </a:ext>
          </a:extLst>
        </xdr:cNvPr>
        <xdr:cNvSpPr/>
      </xdr:nvSpPr>
      <xdr:spPr>
        <a:xfrm>
          <a:off x="18605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31024</xdr:rowOff>
    </xdr:from>
    <xdr:to>
      <xdr:col>102</xdr:col>
      <xdr:colOff>114300</xdr:colOff>
      <xdr:row>105</xdr:row>
      <xdr:rowOff>48442</xdr:rowOff>
    </xdr:to>
    <xdr:cxnSp macro="">
      <xdr:nvCxnSpPr>
        <xdr:cNvPr id="743" name="直線コネクタ 742">
          <a:extLst>
            <a:ext uri="{FF2B5EF4-FFF2-40B4-BE49-F238E27FC236}">
              <a16:creationId xmlns:a16="http://schemas.microsoft.com/office/drawing/2014/main" id="{8DC46D33-E439-42B7-B875-B7400C2F659E}"/>
            </a:ext>
          </a:extLst>
        </xdr:cNvPr>
        <xdr:cNvCxnSpPr/>
      </xdr:nvCxnSpPr>
      <xdr:spPr>
        <a:xfrm flipV="1">
          <a:off x="18656300" y="18033274"/>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744" name="n_1aveValue【庁舎】&#10;一人当たり面積">
          <a:extLst>
            <a:ext uri="{FF2B5EF4-FFF2-40B4-BE49-F238E27FC236}">
              <a16:creationId xmlns:a16="http://schemas.microsoft.com/office/drawing/2014/main" id="{BD20A30B-24C6-46CF-979D-3662072CB128}"/>
            </a:ext>
          </a:extLst>
        </xdr:cNvPr>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152961</xdr:rowOff>
    </xdr:from>
    <xdr:ext cx="469744" cy="259045"/>
    <xdr:sp macro="" textlink="">
      <xdr:nvSpPr>
        <xdr:cNvPr id="745" name="n_2aveValue【庁舎】&#10;一人当たり面積">
          <a:extLst>
            <a:ext uri="{FF2B5EF4-FFF2-40B4-BE49-F238E27FC236}">
              <a16:creationId xmlns:a16="http://schemas.microsoft.com/office/drawing/2014/main" id="{AC626CD0-D33D-4979-8149-65A4AD3BEA45}"/>
            </a:ext>
          </a:extLst>
        </xdr:cNvPr>
        <xdr:cNvSpPr txBox="1"/>
      </xdr:nvSpPr>
      <xdr:spPr>
        <a:xfrm>
          <a:off x="20199427" y="1832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154050</xdr:rowOff>
    </xdr:from>
    <xdr:ext cx="469744" cy="259045"/>
    <xdr:sp macro="" textlink="">
      <xdr:nvSpPr>
        <xdr:cNvPr id="746" name="n_3aveValue【庁舎】&#10;一人当たり面積">
          <a:extLst>
            <a:ext uri="{FF2B5EF4-FFF2-40B4-BE49-F238E27FC236}">
              <a16:creationId xmlns:a16="http://schemas.microsoft.com/office/drawing/2014/main" id="{63532AA2-7B78-4C6C-B174-C1D74C53C264}"/>
            </a:ext>
          </a:extLst>
        </xdr:cNvPr>
        <xdr:cNvSpPr txBox="1"/>
      </xdr:nvSpPr>
      <xdr:spPr>
        <a:xfrm>
          <a:off x="19310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13079</xdr:rowOff>
    </xdr:from>
    <xdr:ext cx="469744" cy="259045"/>
    <xdr:sp macro="" textlink="">
      <xdr:nvSpPr>
        <xdr:cNvPr id="747" name="n_4aveValue【庁舎】&#10;一人当たり面積">
          <a:extLst>
            <a:ext uri="{FF2B5EF4-FFF2-40B4-BE49-F238E27FC236}">
              <a16:creationId xmlns:a16="http://schemas.microsoft.com/office/drawing/2014/main" id="{ABBD1055-4774-42ED-871A-54C12FA3D9D8}"/>
            </a:ext>
          </a:extLst>
        </xdr:cNvPr>
        <xdr:cNvSpPr txBox="1"/>
      </xdr:nvSpPr>
      <xdr:spPr>
        <a:xfrm>
          <a:off x="18421427" y="183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67871</xdr:rowOff>
    </xdr:from>
    <xdr:ext cx="469744" cy="259045"/>
    <xdr:sp macro="" textlink="">
      <xdr:nvSpPr>
        <xdr:cNvPr id="748" name="n_1mainValue【庁舎】&#10;一人当たり面積">
          <a:extLst>
            <a:ext uri="{FF2B5EF4-FFF2-40B4-BE49-F238E27FC236}">
              <a16:creationId xmlns:a16="http://schemas.microsoft.com/office/drawing/2014/main" id="{2E8AE926-FD15-416F-B0EB-F947AC53BBDE}"/>
            </a:ext>
          </a:extLst>
        </xdr:cNvPr>
        <xdr:cNvSpPr txBox="1"/>
      </xdr:nvSpPr>
      <xdr:spPr>
        <a:xfrm>
          <a:off x="21075727" y="1772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83111</xdr:rowOff>
    </xdr:from>
    <xdr:ext cx="469744" cy="259045"/>
    <xdr:sp macro="" textlink="">
      <xdr:nvSpPr>
        <xdr:cNvPr id="749" name="n_2mainValue【庁舎】&#10;一人当たり面積">
          <a:extLst>
            <a:ext uri="{FF2B5EF4-FFF2-40B4-BE49-F238E27FC236}">
              <a16:creationId xmlns:a16="http://schemas.microsoft.com/office/drawing/2014/main" id="{0EB67ABE-5634-432B-BE19-9B18B7554C5A}"/>
            </a:ext>
          </a:extLst>
        </xdr:cNvPr>
        <xdr:cNvSpPr txBox="1"/>
      </xdr:nvSpPr>
      <xdr:spPr>
        <a:xfrm>
          <a:off x="201994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98351</xdr:rowOff>
    </xdr:from>
    <xdr:ext cx="469744" cy="259045"/>
    <xdr:sp macro="" textlink="">
      <xdr:nvSpPr>
        <xdr:cNvPr id="750" name="n_3mainValue【庁舎】&#10;一人当たり面積">
          <a:extLst>
            <a:ext uri="{FF2B5EF4-FFF2-40B4-BE49-F238E27FC236}">
              <a16:creationId xmlns:a16="http://schemas.microsoft.com/office/drawing/2014/main" id="{1F4D6D59-6F10-4262-B161-EF47B939EED9}"/>
            </a:ext>
          </a:extLst>
        </xdr:cNvPr>
        <xdr:cNvSpPr txBox="1"/>
      </xdr:nvSpPr>
      <xdr:spPr>
        <a:xfrm>
          <a:off x="19310427" y="1775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115769</xdr:rowOff>
    </xdr:from>
    <xdr:ext cx="469744" cy="259045"/>
    <xdr:sp macro="" textlink="">
      <xdr:nvSpPr>
        <xdr:cNvPr id="751" name="n_4mainValue【庁舎】&#10;一人当たり面積">
          <a:extLst>
            <a:ext uri="{FF2B5EF4-FFF2-40B4-BE49-F238E27FC236}">
              <a16:creationId xmlns:a16="http://schemas.microsoft.com/office/drawing/2014/main" id="{4F0858F3-1C5A-418B-924A-CDA991D02490}"/>
            </a:ext>
          </a:extLst>
        </xdr:cNvPr>
        <xdr:cNvSpPr txBox="1"/>
      </xdr:nvSpPr>
      <xdr:spPr>
        <a:xfrm>
          <a:off x="184214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C8219BC1-4DC2-4185-8968-5153B54DEAE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F62848F-C208-437E-9F89-8350849159B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676DCF86-45F5-4234-8452-C0F945246E5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ほとんどの類型において，有形固定資産減価償却率は類似団体平均値と同程度で推移しているが，大きく上回っているのは一般廃棄物処理施設で対象施設である衛生処理場の老朽化によるものである。</a:t>
          </a:r>
        </a:p>
        <a:p>
          <a:r>
            <a:rPr kumimoji="1" lang="ja-JP" altLang="en-US" sz="1300">
              <a:latin typeface="ＭＳ Ｐゴシック" panose="020B0600070205080204" pitchFamily="50" charset="-128"/>
              <a:ea typeface="ＭＳ Ｐゴシック" panose="020B0600070205080204" pitchFamily="50" charset="-128"/>
            </a:rPr>
            <a:t>今後も老朽化は進むが，必要不可欠な施設であるため，必要な改修を行いながら，施設の長寿命化を図る必要がある。</a:t>
          </a:r>
        </a:p>
        <a:p>
          <a:r>
            <a:rPr kumimoji="1" lang="ja-JP" altLang="en-US" sz="1300">
              <a:latin typeface="ＭＳ Ｐゴシック" panose="020B0600070205080204" pitchFamily="50" charset="-128"/>
              <a:ea typeface="ＭＳ Ｐゴシック" panose="020B0600070205080204" pitchFamily="50" charset="-128"/>
            </a:rPr>
            <a:t>維持管理にかかる経費の増加に留意しつつ，引き続き，確実な情報伝達と住民の安全・安心に努める。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8,869
8,783
144.29
10,924,432
10,459,843
428,558
4,455,398
8,052,170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7541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近年上昇傾向にあったが，令和３年度は減少した。産業構造的に第２次，第３次産業の占める割合が高いものの，所得水準が低いことや大規模企業等が少ないことなどにより，財政力指数は類似団体内平均値を下回っている。　令和３年度は，市町村税と地方交付税は増加したものの，基準財政需要額の増加により財政力指数は減少した。　財政力指数は近年上昇傾向にあるものの，国全体の景気回復は不透明な状況で，加えて人口も減少しており，今後の財政力の向上は厳しい状況である。　このことから，引き続き行政の効率化等に努め，また，企業誘致にも積極的に取り組み，税収と雇用の場の確保を図る。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106741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106741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790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152702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令和３年度の経常収支比率は，市町村税の増加に加え，経常的な一般財源である普通交付税の増加と臨時財政対策債発行額も増加したことにより，</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ポイントの減少となった。交付税に依存している本町の財政構造にあっては，今後の普通交付税や臨時財政対策債の動向によっては，指数の増減が大きくなる可能性がある。</a:t>
          </a:r>
        </a:p>
        <a:p>
          <a:r>
            <a:rPr kumimoji="1" lang="ja-JP" altLang="en-US" sz="1300">
              <a:latin typeface="ＭＳ Ｐゴシック" panose="020B0600070205080204" pitchFamily="50" charset="-128"/>
              <a:ea typeface="ＭＳ Ｐゴシック" panose="020B0600070205080204" pitchFamily="50" charset="-128"/>
            </a:rPr>
            <a:t>　今後，自主財源の確保と，各町有財産施設の管理経費の節約・見直し等により，経常的経費の抑制に努める。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63</xdr:row>
      <xdr:rowOff>128778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22610"/>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128778</xdr:rowOff>
    </xdr:from>
    <xdr:to>
      <xdr:col>19</xdr:col>
      <xdr:colOff>133350</xdr:colOff>
      <xdr:row>65</xdr:row>
      <xdr:rowOff>32004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30128"/>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32004</xdr:rowOff>
    </xdr:from>
    <xdr:to>
      <xdr:col>15</xdr:col>
      <xdr:colOff>82550</xdr:colOff>
      <xdr:row>65</xdr:row>
      <xdr:rowOff>32004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76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140716</xdr:rowOff>
    </xdr:from>
    <xdr:to>
      <xdr:col>11</xdr:col>
      <xdr:colOff>31750</xdr:colOff>
      <xdr:row>65</xdr:row>
      <xdr:rowOff>32004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1351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77978</xdr:rowOff>
    </xdr:from>
    <xdr:to>
      <xdr:col>19</xdr:col>
      <xdr:colOff>184150</xdr:colOff>
      <xdr:row>64</xdr:row>
      <xdr:rowOff>8128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152654</xdr:rowOff>
    </xdr:from>
    <xdr:to>
      <xdr:col>15</xdr:col>
      <xdr:colOff>133350</xdr:colOff>
      <xdr:row>65</xdr:row>
      <xdr:rowOff>82804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67581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152654</xdr:rowOff>
    </xdr:from>
    <xdr:to>
      <xdr:col>11</xdr:col>
      <xdr:colOff>82550</xdr:colOff>
      <xdr:row>65</xdr:row>
      <xdr:rowOff>82804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67581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4843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決算額は，類似団体平均を下回っているが，全国平均や県平均よりも大きい額となっている。人件費は職員数の増加により決算額が増加したものの，物件費は，前年度に新型コロナウイルス感染症対策にかかる経費により増加したため令和３年度は減少となった。</a:t>
          </a:r>
        </a:p>
        <a:p>
          <a:r>
            <a:rPr kumimoji="1" lang="ja-JP" altLang="en-US" sz="1300">
              <a:latin typeface="ＭＳ Ｐゴシック" panose="020B0600070205080204" pitchFamily="50" charset="-128"/>
              <a:ea typeface="ＭＳ Ｐゴシック" panose="020B0600070205080204" pitchFamily="50" charset="-128"/>
            </a:rPr>
            <a:t>　今後も引き続き消耗品費の節約に努めるとともに，計画的な備品購入等により物件費の歳出を抑える。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4614</xdr:rowOff>
    </xdr:from>
    <xdr:to>
      <xdr:col>23</xdr:col>
      <xdr:colOff>133350</xdr:colOff>
      <xdr:row>81</xdr:row>
      <xdr:rowOff>12888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92064"/>
          <a:ext cx="8382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111579</xdr:rowOff>
    </xdr:from>
    <xdr:to>
      <xdr:col>19</xdr:col>
      <xdr:colOff>133350</xdr:colOff>
      <xdr:row>81</xdr:row>
      <xdr:rowOff>4614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27579"/>
          <a:ext cx="889000" cy="6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138413</xdr:rowOff>
    </xdr:from>
    <xdr:to>
      <xdr:col>19</xdr:col>
      <xdr:colOff>184150</xdr:colOff>
      <xdr:row>81</xdr:row>
      <xdr:rowOff>68563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5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53340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40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97248</xdr:rowOff>
    </xdr:from>
    <xdr:to>
      <xdr:col>15</xdr:col>
      <xdr:colOff>82550</xdr:colOff>
      <xdr:row>80</xdr:row>
      <xdr:rowOff>111579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13248"/>
          <a:ext cx="889000" cy="1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8835</xdr:rowOff>
    </xdr:from>
    <xdr:to>
      <xdr:col>15</xdr:col>
      <xdr:colOff>133350</xdr:colOff>
      <xdr:row>80</xdr:row>
      <xdr:rowOff>110435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7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120612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49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87962</xdr:rowOff>
    </xdr:from>
    <xdr:to>
      <xdr:col>11</xdr:col>
      <xdr:colOff>31750</xdr:colOff>
      <xdr:row>80</xdr:row>
      <xdr:rowOff>97248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03962"/>
          <a:ext cx="8890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153336</xdr:rowOff>
    </xdr:from>
    <xdr:to>
      <xdr:col>11</xdr:col>
      <xdr:colOff>82550</xdr:colOff>
      <xdr:row>80</xdr:row>
      <xdr:rowOff>83486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69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93663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46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153898</xdr:rowOff>
    </xdr:from>
    <xdr:to>
      <xdr:col>7</xdr:col>
      <xdr:colOff>31750</xdr:colOff>
      <xdr:row>80</xdr:row>
      <xdr:rowOff>84048</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69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94225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46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133538</xdr:rowOff>
    </xdr:from>
    <xdr:to>
      <xdr:col>23</xdr:col>
      <xdr:colOff>184150</xdr:colOff>
      <xdr:row>81</xdr:row>
      <xdr:rowOff>63688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150065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125264</xdr:rowOff>
    </xdr:from>
    <xdr:to>
      <xdr:col>19</xdr:col>
      <xdr:colOff>184150</xdr:colOff>
      <xdr:row>81</xdr:row>
      <xdr:rowOff>55414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65591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1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60779</xdr:rowOff>
    </xdr:from>
    <xdr:to>
      <xdr:col>15</xdr:col>
      <xdr:colOff>133350</xdr:colOff>
      <xdr:row>80</xdr:row>
      <xdr:rowOff>162379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147156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6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46448</xdr:rowOff>
    </xdr:from>
    <xdr:to>
      <xdr:col>11</xdr:col>
      <xdr:colOff>82550</xdr:colOff>
      <xdr:row>80</xdr:row>
      <xdr:rowOff>148048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6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132825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4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37162</xdr:rowOff>
    </xdr:from>
    <xdr:to>
      <xdr:col>7</xdr:col>
      <xdr:colOff>31750</xdr:colOff>
      <xdr:row>80</xdr:row>
      <xdr:rowOff>138762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123539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3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年度にかけて実施された給与改定・臨時特例法による国家公務員の給与削減措置が終了したことに伴い，平成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年度は指数が大きく低下した。平成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年度以降は，経験年数階層内における職員分布の変動により増減しているが，ほぼ同水準で推移している。</a:t>
          </a:r>
        </a:p>
        <a:p>
          <a:r>
            <a:rPr kumimoji="1" lang="ja-JP" altLang="en-US" sz="1300">
              <a:latin typeface="ＭＳ Ｐゴシック" panose="020B0600070205080204" pitchFamily="50" charset="-128"/>
              <a:ea typeface="ＭＳ Ｐゴシック" panose="020B0600070205080204" pitchFamily="50" charset="-128"/>
            </a:rPr>
            <a:t>　職員数の適正化とともに退職者の再任用を積極的に推進し，給与水準の適正化に努める。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51859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25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86</xdr:row>
      <xdr:rowOff>41275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62510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31221</xdr:rowOff>
    </xdr:from>
    <xdr:to>
      <xdr:col>72</xdr:col>
      <xdr:colOff>203200</xdr:colOff>
      <xdr:row>86</xdr:row>
      <xdr:rowOff>41275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7759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31221</xdr:rowOff>
    </xdr:from>
    <xdr:to>
      <xdr:col>73</xdr:col>
      <xdr:colOff>44450</xdr:colOff>
      <xdr:row>85</xdr:row>
      <xdr:rowOff>132821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142998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7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31221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765866"/>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41275</xdr:rowOff>
    </xdr:from>
    <xdr:to>
      <xdr:col>68</xdr:col>
      <xdr:colOff>203200</xdr:colOff>
      <xdr:row>85</xdr:row>
      <xdr:rowOff>142875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153052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31221</xdr:rowOff>
    </xdr:from>
    <xdr:to>
      <xdr:col>64</xdr:col>
      <xdr:colOff>152400</xdr:colOff>
      <xdr:row>85</xdr:row>
      <xdr:rowOff>132821</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0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142998</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7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151871</xdr:rowOff>
    </xdr:from>
    <xdr:to>
      <xdr:col>68</xdr:col>
      <xdr:colOff>203200</xdr:colOff>
      <xdr:row>86</xdr:row>
      <xdr:rowOff>82021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66798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1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令和３年度は，退職者数を採用者数が上回ったことと人口減少により，人口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引き続き職員数の推移を考慮しながら，適正な定員管理を図る。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111209</xdr:rowOff>
    </xdr:from>
    <xdr:to>
      <xdr:col>81</xdr:col>
      <xdr:colOff>44450</xdr:colOff>
      <xdr:row>62</xdr:row>
      <xdr:rowOff>128905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741109"/>
          <a:ext cx="8382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43645</xdr:rowOff>
    </xdr:from>
    <xdr:to>
      <xdr:col>77</xdr:col>
      <xdr:colOff>44450</xdr:colOff>
      <xdr:row>62</xdr:row>
      <xdr:rowOff>111209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73545"/>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153839</xdr:rowOff>
    </xdr:from>
    <xdr:to>
      <xdr:col>77</xdr:col>
      <xdr:colOff>95250</xdr:colOff>
      <xdr:row>62</xdr:row>
      <xdr:rowOff>83989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94166</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381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43645</xdr:rowOff>
    </xdr:from>
    <xdr:to>
      <xdr:col>72</xdr:col>
      <xdr:colOff>203200</xdr:colOff>
      <xdr:row>62</xdr:row>
      <xdr:rowOff>70993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673545"/>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102489</xdr:rowOff>
    </xdr:from>
    <xdr:to>
      <xdr:col>73</xdr:col>
      <xdr:colOff>44450</xdr:colOff>
      <xdr:row>61</xdr:row>
      <xdr:rowOff>32639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42816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5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9059</xdr:rowOff>
    </xdr:from>
    <xdr:to>
      <xdr:col>68</xdr:col>
      <xdr:colOff>152400</xdr:colOff>
      <xdr:row>62</xdr:row>
      <xdr:rowOff>70993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638959"/>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85598</xdr:rowOff>
    </xdr:from>
    <xdr:to>
      <xdr:col>68</xdr:col>
      <xdr:colOff>203200</xdr:colOff>
      <xdr:row>61</xdr:row>
      <xdr:rowOff>15748</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25925</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76750</xdr:rowOff>
    </xdr:from>
    <xdr:to>
      <xdr:col>64</xdr:col>
      <xdr:colOff>152400</xdr:colOff>
      <xdr:row>61</xdr:row>
      <xdr:rowOff>6900</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17077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78105</xdr:rowOff>
    </xdr:from>
    <xdr:to>
      <xdr:col>81</xdr:col>
      <xdr:colOff>95250</xdr:colOff>
      <xdr:row>63</xdr:row>
      <xdr:rowOff>8255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50182</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60409</xdr:rowOff>
    </xdr:from>
    <xdr:to>
      <xdr:col>77</xdr:col>
      <xdr:colOff>95250</xdr:colOff>
      <xdr:row>62</xdr:row>
      <xdr:rowOff>162009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9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146786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776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164295</xdr:rowOff>
    </xdr:from>
    <xdr:to>
      <xdr:col>73</xdr:col>
      <xdr:colOff>44450</xdr:colOff>
      <xdr:row>62</xdr:row>
      <xdr:rowOff>94445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79222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70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20193</xdr:rowOff>
    </xdr:from>
    <xdr:to>
      <xdr:col>68</xdr:col>
      <xdr:colOff>203200</xdr:colOff>
      <xdr:row>62</xdr:row>
      <xdr:rowOff>121793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106570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73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129709</xdr:rowOff>
    </xdr:from>
    <xdr:to>
      <xdr:col>64</xdr:col>
      <xdr:colOff>152400</xdr:colOff>
      <xdr:row>62</xdr:row>
      <xdr:rowOff>59859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8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44636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67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令和３年度の実質公債費比率については，算入公債費等は増加したものの，一般会計における公債費が増加したため数値が上昇した。　本町の実質公債費率は近年上昇傾向にある。これは償還期間の短い地方債の借入が増えたことによる，単年度あたりの元利償還金の増加が主な要因である。　引き続き，普通交付税の算入を受ける有利な地方債を活用するなど，健全な財政運営に努めるとともに，水道事業企業会計及び一部事務組合が借り入れる地方債についても事業計画等を事前に協議し，実質公債費比率が上昇しないように連携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52070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6221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32766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525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23114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332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41</xdr:row>
      <xdr:rowOff>3810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043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令和３年度の将来負担比率については，一般会計等に係る地方債の現在高，退職手当負担見込額の減少と充当可能基金の増加により大きく低下した。</a:t>
          </a:r>
        </a:p>
        <a:p>
          <a:r>
            <a:rPr kumimoji="1" lang="ja-JP" altLang="en-US" sz="1300">
              <a:latin typeface="ＭＳ Ｐゴシック" panose="020B0600070205080204" pitchFamily="50" charset="-128"/>
              <a:ea typeface="ＭＳ Ｐゴシック" panose="020B0600070205080204" pitchFamily="50" charset="-128"/>
            </a:rPr>
            <a:t>　今後も，この状態を維持できるように健全な財政運営を行うため，普通建設事業等の計画的な実施，平準化及び見直しにより，基金残高の減少や地方債の借入れを抑制する必要がある。</a:t>
          </a:r>
        </a:p>
        <a:p>
          <a:r>
            <a:rPr kumimoji="1" lang="ja-JP" altLang="en-US" sz="1300">
              <a:latin typeface="ＭＳ Ｐゴシック" panose="020B0600070205080204" pitchFamily="50" charset="-128"/>
              <a:ea typeface="ＭＳ Ｐゴシック" panose="020B0600070205080204" pitchFamily="50" charset="-128"/>
            </a:rPr>
            <a:t>　また，一部事務組合においても負担金の減少を図るため，行財政改革に積極的に取り組むよう協議する。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115147</xdr:rowOff>
    </xdr:from>
    <xdr:to>
      <xdr:col>77</xdr:col>
      <xdr:colOff>44450</xdr:colOff>
      <xdr:row>15</xdr:row>
      <xdr:rowOff>146121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15447"/>
          <a:ext cx="889000" cy="20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146121</xdr:rowOff>
    </xdr:from>
    <xdr:to>
      <xdr:col>72</xdr:col>
      <xdr:colOff>203200</xdr:colOff>
      <xdr:row>16</xdr:row>
      <xdr:rowOff>26952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717871"/>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163548</xdr:rowOff>
    </xdr:from>
    <xdr:to>
      <xdr:col>68</xdr:col>
      <xdr:colOff>152400</xdr:colOff>
      <xdr:row>16</xdr:row>
      <xdr:rowOff>26952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735298"/>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29633</xdr:rowOff>
    </xdr:from>
    <xdr:to>
      <xdr:col>73</xdr:col>
      <xdr:colOff>44450</xdr:colOff>
      <xdr:row>15</xdr:row>
      <xdr:rowOff>131233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141410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28293</xdr:rowOff>
    </xdr:from>
    <xdr:to>
      <xdr:col>68</xdr:col>
      <xdr:colOff>203200</xdr:colOff>
      <xdr:row>15</xdr:row>
      <xdr:rowOff>129893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0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140070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6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16369</xdr:rowOff>
    </xdr:from>
    <xdr:to>
      <xdr:col>64</xdr:col>
      <xdr:colOff>152400</xdr:colOff>
      <xdr:row>16</xdr:row>
      <xdr:rowOff>117969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5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102746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84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64347</xdr:rowOff>
    </xdr:from>
    <xdr:to>
      <xdr:col>77</xdr:col>
      <xdr:colOff>95250</xdr:colOff>
      <xdr:row>14</xdr:row>
      <xdr:rowOff>165947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4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150724</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551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95321</xdr:rowOff>
    </xdr:from>
    <xdr:to>
      <xdr:col>73</xdr:col>
      <xdr:colOff>44450</xdr:colOff>
      <xdr:row>16</xdr:row>
      <xdr:rowOff>25471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6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10248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7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147602</xdr:rowOff>
    </xdr:from>
    <xdr:to>
      <xdr:col>68</xdr:col>
      <xdr:colOff>203200</xdr:colOff>
      <xdr:row>16</xdr:row>
      <xdr:rowOff>77752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7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62529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80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112748</xdr:rowOff>
    </xdr:from>
    <xdr:to>
      <xdr:col>64</xdr:col>
      <xdr:colOff>152400</xdr:colOff>
      <xdr:row>16</xdr:row>
      <xdr:rowOff>42898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6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53075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45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8,869
8,783
144.29
10,924,432
10,459,843
428,558
4,455,398
8,052,170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全国平均，類似団体内平均より高い数値になっている。令和３年度は，市町村税の増加に加え，経常的な一般財源である普通交付税の増加と臨時財政対策債発行額も増加したことにより，経常収支比率が前年度よりも</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ポイントの減少となったことにより，人件費に係る経常収支比率も減少となった。</a:t>
          </a:r>
        </a:p>
        <a:p>
          <a:r>
            <a:rPr kumimoji="1" lang="ja-JP" altLang="en-US" sz="1300">
              <a:latin typeface="ＭＳ Ｐゴシック" panose="020B0600070205080204" pitchFamily="50" charset="-128"/>
              <a:ea typeface="ＭＳ Ｐゴシック" panose="020B0600070205080204" pitchFamily="50" charset="-128"/>
            </a:rPr>
            <a:t>　職員数の適正化や退職者の再任用を積極的に推進するとともに，会計年度任用職員の適正配置など，行政事務を遂行できる職員数を確保しながら，経常経費である人件費の抑制を図る。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39</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2018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39</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81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87630</xdr:rowOff>
    </xdr:from>
    <xdr:to>
      <xdr:col>20</xdr:col>
      <xdr:colOff>38100</xdr:colOff>
      <xdr:row>38</xdr:row>
      <xdr:rowOff>17780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27957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66040</xdr:rowOff>
    </xdr:from>
    <xdr:to>
      <xdr:col>15</xdr:col>
      <xdr:colOff>98425</xdr:colOff>
      <xdr:row>38</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8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04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129540</xdr:rowOff>
    </xdr:from>
    <xdr:to>
      <xdr:col>20</xdr:col>
      <xdr:colOff>38100</xdr:colOff>
      <xdr:row>39</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xdr:rowOff>
    </xdr:from>
    <xdr:to>
      <xdr:col>15</xdr:col>
      <xdr:colOff>149225</xdr:colOff>
      <xdr:row>38</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101617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物件費に係る経常収支比率は，前年度に新型コロナウイルス感染症対策にかかる経費が増加したが，令和３年度は，それに係る経費が減少となったことから，前年度よりも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近年は，経常的一般財源の充当額の減少により，比率が減少している状況である。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129286</xdr:rowOff>
    </xdr:from>
    <xdr:to>
      <xdr:col>82</xdr:col>
      <xdr:colOff>107950</xdr:colOff>
      <xdr:row>15</xdr:row>
      <xdr:rowOff>156718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010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16</xdr:row>
      <xdr:rowOff>117856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284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117856</xdr:rowOff>
    </xdr:from>
    <xdr:to>
      <xdr:col>73</xdr:col>
      <xdr:colOff>180975</xdr:colOff>
      <xdr:row>16</xdr:row>
      <xdr:rowOff>136144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61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51054</xdr:rowOff>
    </xdr:from>
    <xdr:to>
      <xdr:col>74</xdr:col>
      <xdr:colOff>31750</xdr:colOff>
      <xdr:row>17</xdr:row>
      <xdr:rowOff>152654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137431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131572</xdr:rowOff>
    </xdr:from>
    <xdr:to>
      <xdr:col>69</xdr:col>
      <xdr:colOff>92075</xdr:colOff>
      <xdr:row>16</xdr:row>
      <xdr:rowOff>136144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74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9906</xdr:rowOff>
    </xdr:from>
    <xdr:to>
      <xdr:col>69</xdr:col>
      <xdr:colOff>142875</xdr:colOff>
      <xdr:row>17</xdr:row>
      <xdr:rowOff>111506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96283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78486</xdr:rowOff>
    </xdr:from>
    <xdr:to>
      <xdr:col>82</xdr:col>
      <xdr:colOff>158750</xdr:colOff>
      <xdr:row>16</xdr:row>
      <xdr:rowOff>8636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95013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9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105918</xdr:rowOff>
    </xdr:from>
    <xdr:to>
      <xdr:col>78</xdr:col>
      <xdr:colOff>120650</xdr:colOff>
      <xdr:row>16</xdr:row>
      <xdr:rowOff>36068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46245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4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67056</xdr:rowOff>
    </xdr:from>
    <xdr:to>
      <xdr:col>74</xdr:col>
      <xdr:colOff>31750</xdr:colOff>
      <xdr:row>16</xdr:row>
      <xdr:rowOff>168656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7383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85344</xdr:rowOff>
    </xdr:from>
    <xdr:to>
      <xdr:col>69</xdr:col>
      <xdr:colOff>142875</xdr:colOff>
      <xdr:row>17</xdr:row>
      <xdr:rowOff>15494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25671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ポイント増加し，類似団体平均を上回っているが，全国平均や県平均よりも下回っている。</a:t>
          </a:r>
        </a:p>
        <a:p>
          <a:r>
            <a:rPr kumimoji="1" lang="ja-JP" altLang="en-US" sz="1300">
              <a:latin typeface="ＭＳ Ｐゴシック" panose="020B0600070205080204" pitchFamily="50" charset="-128"/>
              <a:ea typeface="ＭＳ Ｐゴシック" panose="020B0600070205080204" pitchFamily="50" charset="-128"/>
            </a:rPr>
            <a:t>　令和３年度は，子ども医療費助成金の増加や災害見舞金支給事業により前年度よりも増加した。</a:t>
          </a:r>
        </a:p>
        <a:p>
          <a:r>
            <a:rPr kumimoji="1" lang="ja-JP" altLang="en-US" sz="1300">
              <a:latin typeface="ＭＳ Ｐゴシック" panose="020B0600070205080204" pitchFamily="50" charset="-128"/>
              <a:ea typeface="ＭＳ Ｐゴシック" panose="020B0600070205080204" pitchFamily="50" charset="-128"/>
            </a:rPr>
            <a:t>　扶助費の支出額は増加傾向にあるが，単独扶助費等の見直し・削減により抑制を図る。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575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613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56</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その他に係る経常収支比率は，類似団体内平均や全国平均，鹿児島県平均よりも低い数値となっている。</a:t>
          </a:r>
        </a:p>
        <a:p>
          <a:r>
            <a:rPr kumimoji="1" lang="ja-JP" altLang="en-US" sz="1300">
              <a:latin typeface="ＭＳ Ｐゴシック" panose="020B0600070205080204" pitchFamily="50" charset="-128"/>
              <a:ea typeface="ＭＳ Ｐゴシック" panose="020B0600070205080204" pitchFamily="50" charset="-128"/>
            </a:rPr>
            <a:t>　主な要因は，大きな割合を占める繰出金が前年度よりも減少したことによるものである。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国民健康保険事業特別会計や介護保険事業特別会計など，保険料の見直し等を図ることにより，繰出金の削減に努める。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14986</xdr:rowOff>
    </xdr:from>
    <xdr:to>
      <xdr:col>82</xdr:col>
      <xdr:colOff>107950</xdr:colOff>
      <xdr:row>57</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876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58</xdr:row>
      <xdr:rowOff>35560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42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147066</xdr:rowOff>
    </xdr:from>
    <xdr:to>
      <xdr:col>78</xdr:col>
      <xdr:colOff>120650</xdr:colOff>
      <xdr:row>58</xdr:row>
      <xdr:rowOff>77216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61993</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1000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152146</xdr:rowOff>
    </xdr:from>
    <xdr:to>
      <xdr:col>73</xdr:col>
      <xdr:colOff>180975</xdr:colOff>
      <xdr:row>58</xdr:row>
      <xdr:rowOff>35560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9247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57912</xdr:rowOff>
    </xdr:from>
    <xdr:to>
      <xdr:col>74</xdr:col>
      <xdr:colOff>31750</xdr:colOff>
      <xdr:row>58</xdr:row>
      <xdr:rowOff>159512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100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144289</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106426</xdr:rowOff>
    </xdr:from>
    <xdr:to>
      <xdr:col>69</xdr:col>
      <xdr:colOff>92075</xdr:colOff>
      <xdr:row>57</xdr:row>
      <xdr:rowOff>152146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879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112776</xdr:rowOff>
    </xdr:from>
    <xdr:to>
      <xdr:col>69</xdr:col>
      <xdr:colOff>142875</xdr:colOff>
      <xdr:row>59</xdr:row>
      <xdr:rowOff>42926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1005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27703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14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112776</xdr:rowOff>
    </xdr:from>
    <xdr:to>
      <xdr:col>65</xdr:col>
      <xdr:colOff>53975</xdr:colOff>
      <xdr:row>59</xdr:row>
      <xdr:rowOff>42926</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1005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27703</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1014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135636</xdr:rowOff>
    </xdr:from>
    <xdr:to>
      <xdr:col>82</xdr:col>
      <xdr:colOff>158750</xdr:colOff>
      <xdr:row>57</xdr:row>
      <xdr:rowOff>65786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152163</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58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96537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101346</xdr:rowOff>
    </xdr:from>
    <xdr:to>
      <xdr:col>69</xdr:col>
      <xdr:colOff>142875</xdr:colOff>
      <xdr:row>58</xdr:row>
      <xdr:rowOff>31496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41673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64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55626</xdr:rowOff>
    </xdr:from>
    <xdr:to>
      <xdr:col>65</xdr:col>
      <xdr:colOff>53975</xdr:colOff>
      <xdr:row>57</xdr:row>
      <xdr:rowOff>157226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167403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59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ポイント増加したものの類似団体内平均よりも低い数値となったが，依然として全国平均や鹿児島県平均よりも高い数値となっている。　</a:t>
          </a:r>
        </a:p>
        <a:p>
          <a:r>
            <a:rPr kumimoji="1" lang="ja-JP" altLang="en-US" sz="1300">
              <a:latin typeface="ＭＳ Ｐゴシック" panose="020B0600070205080204" pitchFamily="50" charset="-128"/>
              <a:ea typeface="ＭＳ Ｐゴシック" panose="020B0600070205080204" pitchFamily="50" charset="-128"/>
            </a:rPr>
            <a:t>　令和３年度は，各種団体の運営補助金が増加となったこと等から前年度よりも増加した。</a:t>
          </a:r>
        </a:p>
        <a:p>
          <a:r>
            <a:rPr kumimoji="1" lang="ja-JP" altLang="en-US" sz="1300">
              <a:latin typeface="ＭＳ Ｐゴシック" panose="020B0600070205080204" pitchFamily="50" charset="-128"/>
              <a:ea typeface="ＭＳ Ｐゴシック" panose="020B0600070205080204" pitchFamily="50" charset="-128"/>
            </a:rPr>
            <a:t>　補助費等については，今後，各種補助金の見直し（基準，額，年限）を行い，削減に努める。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22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42418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220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42418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51562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内平均より高い比率となっているが，県平均よりも下回っている。また，令和３年度は，償還完済に加え，地方債の借入額抑制により公債費に要する額が減少したことにより，前年度より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今後も適債事業の計画的な実施と調整を行い，地方債の年度内借入額を元金償還額以内に抑える取組みを継続し，公債費の削減を図る。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54611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2105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54611</xdr:rowOff>
    </xdr:from>
    <xdr:to>
      <xdr:col>19</xdr:col>
      <xdr:colOff>187325</xdr:colOff>
      <xdr:row>77</xdr:row>
      <xdr:rowOff>77470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256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41911</xdr:rowOff>
    </xdr:from>
    <xdr:to>
      <xdr:col>20</xdr:col>
      <xdr:colOff>38100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153687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77470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27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58420</xdr:rowOff>
    </xdr:from>
    <xdr:to>
      <xdr:col>11</xdr:col>
      <xdr:colOff>9525</xdr:colOff>
      <xdr:row>77</xdr:row>
      <xdr:rowOff>69850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260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22861</xdr:rowOff>
    </xdr:from>
    <xdr:to>
      <xdr:col>11</xdr:col>
      <xdr:colOff>60325</xdr:colOff>
      <xdr:row>76</xdr:row>
      <xdr:rowOff>124461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34289</xdr:rowOff>
    </xdr:from>
    <xdr:to>
      <xdr:col>6</xdr:col>
      <xdr:colOff>171450</xdr:colOff>
      <xdr:row>76</xdr:row>
      <xdr:rowOff>135889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146067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101616</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7620</xdr:rowOff>
    </xdr:from>
    <xdr:to>
      <xdr:col>6</xdr:col>
      <xdr:colOff>171450</xdr:colOff>
      <xdr:row>77</xdr:row>
      <xdr:rowOff>109220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93997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公債費以外に係る経常収支比率については，類似団体や全国平均，鹿児島県平均よりも低い数値となっている。</a:t>
          </a:r>
        </a:p>
        <a:p>
          <a:r>
            <a:rPr kumimoji="1" lang="ja-JP" altLang="en-US" sz="1300">
              <a:latin typeface="ＭＳ Ｐゴシック" panose="020B0600070205080204" pitchFamily="50" charset="-128"/>
              <a:ea typeface="ＭＳ Ｐゴシック" panose="020B0600070205080204" pitchFamily="50" charset="-128"/>
            </a:rPr>
            <a:t>　近年は増加傾向にあったが，令和３年度は前年度よりも</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ポイント減少した。これは，人件費や物件費等の比率が減少したためである。</a:t>
          </a:r>
        </a:p>
        <a:p>
          <a:r>
            <a:rPr kumimoji="1" lang="ja-JP" altLang="en-US" sz="1300">
              <a:latin typeface="ＭＳ Ｐゴシック" panose="020B0600070205080204" pitchFamily="50" charset="-128"/>
              <a:ea typeface="ＭＳ Ｐゴシック" panose="020B0600070205080204" pitchFamily="50" charset="-128"/>
            </a:rPr>
            <a:t>　令和３年度は普通交付税が増加したが，今後の状況は不透明であり経常収支比率全体の上昇も危惧されることから，人件費・物件費の抑制に努める。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54611</xdr:rowOff>
    </xdr:from>
    <xdr:to>
      <xdr:col>82</xdr:col>
      <xdr:colOff>107950</xdr:colOff>
      <xdr:row>77</xdr:row>
      <xdr:rowOff>1270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84811"/>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78</xdr:row>
      <xdr:rowOff>1270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0292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xdr:rowOff>
    </xdr:from>
    <xdr:to>
      <xdr:col>73</xdr:col>
      <xdr:colOff>180975</xdr:colOff>
      <xdr:row>78</xdr:row>
      <xdr:rowOff>8889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743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125730</xdr:rowOff>
    </xdr:from>
    <xdr:to>
      <xdr:col>74</xdr:col>
      <xdr:colOff>31750</xdr:colOff>
      <xdr:row>78</xdr:row>
      <xdr:rowOff>55880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40657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142239</xdr:rowOff>
    </xdr:from>
    <xdr:to>
      <xdr:col>69</xdr:col>
      <xdr:colOff>92075</xdr:colOff>
      <xdr:row>78</xdr:row>
      <xdr:rowOff>8889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438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31766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3811</xdr:rowOff>
    </xdr:from>
    <xdr:to>
      <xdr:col>82</xdr:col>
      <xdr:colOff>158750</xdr:colOff>
      <xdr:row>76</xdr:row>
      <xdr:rowOff>105411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20337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121920</xdr:rowOff>
    </xdr:from>
    <xdr:to>
      <xdr:col>74</xdr:col>
      <xdr:colOff>31750</xdr:colOff>
      <xdr:row>78</xdr:row>
      <xdr:rowOff>52070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62247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129539</xdr:rowOff>
    </xdr:from>
    <xdr:to>
      <xdr:col>69</xdr:col>
      <xdr:colOff>142875</xdr:colOff>
      <xdr:row>78</xdr:row>
      <xdr:rowOff>59689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69866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140929</xdr:rowOff>
    </xdr:from>
    <xdr:to>
      <xdr:col>29</xdr:col>
      <xdr:colOff>127000</xdr:colOff>
      <xdr:row>15</xdr:row>
      <xdr:rowOff>19436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88854"/>
          <a:ext cx="647700" cy="49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19436</xdr:rowOff>
    </xdr:from>
    <xdr:to>
      <xdr:col>26</xdr:col>
      <xdr:colOff>50800</xdr:colOff>
      <xdr:row>15</xdr:row>
      <xdr:rowOff>92413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38811"/>
          <a:ext cx="698500" cy="72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157239</xdr:rowOff>
    </xdr:from>
    <xdr:to>
      <xdr:col>26</xdr:col>
      <xdr:colOff>101600</xdr:colOff>
      <xdr:row>16</xdr:row>
      <xdr:rowOff>87389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76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72166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6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92413</xdr:rowOff>
    </xdr:from>
    <xdr:to>
      <xdr:col>22</xdr:col>
      <xdr:colOff>114300</xdr:colOff>
      <xdr:row>15</xdr:row>
      <xdr:rowOff>135153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11788"/>
          <a:ext cx="698500" cy="42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148434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135153</xdr:rowOff>
    </xdr:from>
    <xdr:to>
      <xdr:col>18</xdr:col>
      <xdr:colOff>177800</xdr:colOff>
      <xdr:row>15</xdr:row>
      <xdr:rowOff>166776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54528"/>
          <a:ext cx="698500" cy="3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171393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90129</xdr:rowOff>
    </xdr:from>
    <xdr:to>
      <xdr:col>29</xdr:col>
      <xdr:colOff>177800</xdr:colOff>
      <xdr:row>15</xdr:row>
      <xdr:rowOff>20279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38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106656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8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140086</xdr:rowOff>
    </xdr:from>
    <xdr:to>
      <xdr:col>26</xdr:col>
      <xdr:colOff>101600</xdr:colOff>
      <xdr:row>15</xdr:row>
      <xdr:rowOff>70236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88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80413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56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41613</xdr:rowOff>
    </xdr:from>
    <xdr:to>
      <xdr:col>22</xdr:col>
      <xdr:colOff>165100</xdr:colOff>
      <xdr:row>15</xdr:row>
      <xdr:rowOff>143213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60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153390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2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84353</xdr:rowOff>
    </xdr:from>
    <xdr:to>
      <xdr:col>19</xdr:col>
      <xdr:colOff>38100</xdr:colOff>
      <xdr:row>16</xdr:row>
      <xdr:rowOff>14503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03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24680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115976</xdr:rowOff>
    </xdr:from>
    <xdr:to>
      <xdr:col>15</xdr:col>
      <xdr:colOff>101600</xdr:colOff>
      <xdr:row>16</xdr:row>
      <xdr:rowOff>46126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3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56303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0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259645</xdr:rowOff>
    </xdr:from>
    <xdr:to>
      <xdr:col>29</xdr:col>
      <xdr:colOff>127000</xdr:colOff>
      <xdr:row>35</xdr:row>
      <xdr:rowOff>285267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69995"/>
          <a:ext cx="647700" cy="25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285267</xdr:rowOff>
    </xdr:from>
    <xdr:to>
      <xdr:col>26</xdr:col>
      <xdr:colOff>50800</xdr:colOff>
      <xdr:row>35</xdr:row>
      <xdr:rowOff>328073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95617"/>
          <a:ext cx="698500" cy="42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315278</xdr:rowOff>
    </xdr:from>
    <xdr:to>
      <xdr:col>26</xdr:col>
      <xdr:colOff>101600</xdr:colOff>
      <xdr:row>36</xdr:row>
      <xdr:rowOff>73978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2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58755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1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328073</xdr:rowOff>
    </xdr:from>
    <xdr:to>
      <xdr:col>22</xdr:col>
      <xdr:colOff>114300</xdr:colOff>
      <xdr:row>36</xdr:row>
      <xdr:rowOff>63906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38423"/>
          <a:ext cx="698500" cy="78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118781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31064</xdr:rowOff>
    </xdr:from>
    <xdr:to>
      <xdr:col>18</xdr:col>
      <xdr:colOff>177800</xdr:colOff>
      <xdr:row>36</xdr:row>
      <xdr:rowOff>63906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84314"/>
          <a:ext cx="698500" cy="32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137336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128725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208845</xdr:rowOff>
    </xdr:from>
    <xdr:to>
      <xdr:col>29</xdr:col>
      <xdr:colOff>177800</xdr:colOff>
      <xdr:row>35</xdr:row>
      <xdr:rowOff>310445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1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53922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6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234467</xdr:rowOff>
    </xdr:from>
    <xdr:to>
      <xdr:col>26</xdr:col>
      <xdr:colOff>101600</xdr:colOff>
      <xdr:row>35</xdr:row>
      <xdr:rowOff>336067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44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1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277273</xdr:rowOff>
    </xdr:from>
    <xdr:to>
      <xdr:col>22</xdr:col>
      <xdr:colOff>165100</xdr:colOff>
      <xdr:row>36</xdr:row>
      <xdr:rowOff>35973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87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46150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5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13106</xdr:rowOff>
    </xdr:from>
    <xdr:to>
      <xdr:col>19</xdr:col>
      <xdr:colOff>38100</xdr:colOff>
      <xdr:row>36</xdr:row>
      <xdr:rowOff>114706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66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124883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3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323164</xdr:rowOff>
    </xdr:from>
    <xdr:to>
      <xdr:col>15</xdr:col>
      <xdr:colOff>101600</xdr:colOff>
      <xdr:row>36</xdr:row>
      <xdr:rowOff>81864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33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92041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0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8,869
8,783
144.29
10,924,432
10,459,843
428,558
4,455,398
8,052,170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148067</xdr:rowOff>
    </xdr:from>
    <xdr:to>
      <xdr:col>24</xdr:col>
      <xdr:colOff>63500</xdr:colOff>
      <xdr:row>35</xdr:row>
      <xdr:rowOff>25804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77367"/>
          <a:ext cx="838200" cy="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25804</xdr:rowOff>
    </xdr:from>
    <xdr:to>
      <xdr:col>19</xdr:col>
      <xdr:colOff>177800</xdr:colOff>
      <xdr:row>35</xdr:row>
      <xdr:rowOff>169098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26554"/>
          <a:ext cx="889000" cy="14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58024</xdr:rowOff>
    </xdr:from>
    <xdr:to>
      <xdr:col>20</xdr:col>
      <xdr:colOff>38100</xdr:colOff>
      <xdr:row>35</xdr:row>
      <xdr:rowOff>159624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150751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5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169098</xdr:rowOff>
    </xdr:from>
    <xdr:to>
      <xdr:col>15</xdr:col>
      <xdr:colOff>50800</xdr:colOff>
      <xdr:row>36</xdr:row>
      <xdr:rowOff>24059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69848"/>
          <a:ext cx="889000" cy="2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38905</xdr:rowOff>
    </xdr:from>
    <xdr:to>
      <xdr:col>15</xdr:col>
      <xdr:colOff>101600</xdr:colOff>
      <xdr:row>37</xdr:row>
      <xdr:rowOff>140505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131632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24059</xdr:rowOff>
    </xdr:from>
    <xdr:to>
      <xdr:col>10</xdr:col>
      <xdr:colOff>114300</xdr:colOff>
      <xdr:row>36</xdr:row>
      <xdr:rowOff>47132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96259"/>
          <a:ext cx="8890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49802</xdr:rowOff>
    </xdr:from>
    <xdr:to>
      <xdr:col>10</xdr:col>
      <xdr:colOff>165100</xdr:colOff>
      <xdr:row>37</xdr:row>
      <xdr:rowOff>151402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142529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55098</xdr:rowOff>
    </xdr:from>
    <xdr:to>
      <xdr:col>6</xdr:col>
      <xdr:colOff>38100</xdr:colOff>
      <xdr:row>37</xdr:row>
      <xdr:rowOff>156698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147824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9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97267</xdr:rowOff>
    </xdr:from>
    <xdr:to>
      <xdr:col>24</xdr:col>
      <xdr:colOff>114300</xdr:colOff>
      <xdr:row>35</xdr:row>
      <xdr:rowOff>27417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2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120144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146454</xdr:rowOff>
    </xdr:from>
    <xdr:to>
      <xdr:col>20</xdr:col>
      <xdr:colOff>38100</xdr:colOff>
      <xdr:row>35</xdr:row>
      <xdr:rowOff>76604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93131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5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118298</xdr:rowOff>
    </xdr:from>
    <xdr:to>
      <xdr:col>15</xdr:col>
      <xdr:colOff>101600</xdr:colOff>
      <xdr:row>36</xdr:row>
      <xdr:rowOff>48448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64975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9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144709</xdr:rowOff>
    </xdr:from>
    <xdr:to>
      <xdr:col>10</xdr:col>
      <xdr:colOff>165100</xdr:colOff>
      <xdr:row>36</xdr:row>
      <xdr:rowOff>74859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4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91386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2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167782</xdr:rowOff>
    </xdr:from>
    <xdr:to>
      <xdr:col>6</xdr:col>
      <xdr:colOff>38100</xdr:colOff>
      <xdr:row>36</xdr:row>
      <xdr:rowOff>97932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6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114459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4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19529</xdr:rowOff>
    </xdr:from>
    <xdr:to>
      <xdr:col>24</xdr:col>
      <xdr:colOff>63500</xdr:colOff>
      <xdr:row>58</xdr:row>
      <xdr:rowOff>29042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63629"/>
          <a:ext cx="838200" cy="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19529</xdr:rowOff>
    </xdr:from>
    <xdr:to>
      <xdr:col>19</xdr:col>
      <xdr:colOff>177800</xdr:colOff>
      <xdr:row>58</xdr:row>
      <xdr:rowOff>42942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63629"/>
          <a:ext cx="889000" cy="2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121542</xdr:rowOff>
    </xdr:from>
    <xdr:to>
      <xdr:col>20</xdr:col>
      <xdr:colOff>38100</xdr:colOff>
      <xdr:row>58</xdr:row>
      <xdr:rowOff>51692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9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68219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6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42942</xdr:rowOff>
    </xdr:from>
    <xdr:to>
      <xdr:col>15</xdr:col>
      <xdr:colOff>50800</xdr:colOff>
      <xdr:row>58</xdr:row>
      <xdr:rowOff>53360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87042"/>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150216</xdr:rowOff>
    </xdr:from>
    <xdr:to>
      <xdr:col>15</xdr:col>
      <xdr:colOff>101600</xdr:colOff>
      <xdr:row>58</xdr:row>
      <xdr:rowOff>80366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96893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69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53360</xdr:rowOff>
    </xdr:from>
    <xdr:to>
      <xdr:col>10</xdr:col>
      <xdr:colOff>114300</xdr:colOff>
      <xdr:row>58</xdr:row>
      <xdr:rowOff>54845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97460"/>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1807</xdr:rowOff>
    </xdr:from>
    <xdr:to>
      <xdr:col>10</xdr:col>
      <xdr:colOff>165100</xdr:colOff>
      <xdr:row>58</xdr:row>
      <xdr:rowOff>103407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119934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2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2546</xdr:rowOff>
    </xdr:from>
    <xdr:to>
      <xdr:col>6</xdr:col>
      <xdr:colOff>38100</xdr:colOff>
      <xdr:row>58</xdr:row>
      <xdr:rowOff>104146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4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120673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2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149692</xdr:rowOff>
    </xdr:from>
    <xdr:to>
      <xdr:col>24</xdr:col>
      <xdr:colOff>114300</xdr:colOff>
      <xdr:row>58</xdr:row>
      <xdr:rowOff>79842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2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64619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3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140179</xdr:rowOff>
    </xdr:from>
    <xdr:to>
      <xdr:col>20</xdr:col>
      <xdr:colOff>38100</xdr:colOff>
      <xdr:row>58</xdr:row>
      <xdr:rowOff>70329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1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61456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00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163592</xdr:rowOff>
    </xdr:from>
    <xdr:to>
      <xdr:col>15</xdr:col>
      <xdr:colOff>101600</xdr:colOff>
      <xdr:row>58</xdr:row>
      <xdr:rowOff>93742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84869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2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2560</xdr:rowOff>
    </xdr:from>
    <xdr:to>
      <xdr:col>10</xdr:col>
      <xdr:colOff>165100</xdr:colOff>
      <xdr:row>58</xdr:row>
      <xdr:rowOff>104160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95287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3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4045</xdr:rowOff>
    </xdr:from>
    <xdr:to>
      <xdr:col>6</xdr:col>
      <xdr:colOff>38100</xdr:colOff>
      <xdr:row>58</xdr:row>
      <xdr:rowOff>105645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96772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40469</xdr:rowOff>
    </xdr:from>
    <xdr:to>
      <xdr:col>24</xdr:col>
      <xdr:colOff>63500</xdr:colOff>
      <xdr:row>78</xdr:row>
      <xdr:rowOff>78263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13569"/>
          <a:ext cx="838200" cy="3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78263</xdr:rowOff>
    </xdr:from>
    <xdr:to>
      <xdr:col>19</xdr:col>
      <xdr:colOff>177800</xdr:colOff>
      <xdr:row>78</xdr:row>
      <xdr:rowOff>87674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51363"/>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53715</xdr:rowOff>
    </xdr:from>
    <xdr:to>
      <xdr:col>20</xdr:col>
      <xdr:colOff>38100</xdr:colOff>
      <xdr:row>77</xdr:row>
      <xdr:rowOff>155315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392</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3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63157</xdr:rowOff>
    </xdr:from>
    <xdr:to>
      <xdr:col>15</xdr:col>
      <xdr:colOff>50800</xdr:colOff>
      <xdr:row>78</xdr:row>
      <xdr:rowOff>87674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36257"/>
          <a:ext cx="889000" cy="2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48191</xdr:rowOff>
    </xdr:from>
    <xdr:to>
      <xdr:col>15</xdr:col>
      <xdr:colOff>101600</xdr:colOff>
      <xdr:row>78</xdr:row>
      <xdr:rowOff>149791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2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140918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1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63157</xdr:rowOff>
    </xdr:from>
    <xdr:to>
      <xdr:col>10</xdr:col>
      <xdr:colOff>114300</xdr:colOff>
      <xdr:row>78</xdr:row>
      <xdr:rowOff>96152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36257"/>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36379</xdr:rowOff>
    </xdr:from>
    <xdr:to>
      <xdr:col>10</xdr:col>
      <xdr:colOff>165100</xdr:colOff>
      <xdr:row>78</xdr:row>
      <xdr:rowOff>137979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0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129106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50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170529</xdr:rowOff>
    </xdr:from>
    <xdr:to>
      <xdr:col>6</xdr:col>
      <xdr:colOff>38100</xdr:colOff>
      <xdr:row>78</xdr:row>
      <xdr:rowOff>100679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7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117206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4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161119</xdr:rowOff>
    </xdr:from>
    <xdr:to>
      <xdr:col>24</xdr:col>
      <xdr:colOff>114300</xdr:colOff>
      <xdr:row>78</xdr:row>
      <xdr:rowOff>91269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139546</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4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27463</xdr:rowOff>
    </xdr:from>
    <xdr:to>
      <xdr:col>20</xdr:col>
      <xdr:colOff>38100</xdr:colOff>
      <xdr:row>78</xdr:row>
      <xdr:rowOff>129063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0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120190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9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36874</xdr:rowOff>
    </xdr:from>
    <xdr:to>
      <xdr:col>15</xdr:col>
      <xdr:colOff>101600</xdr:colOff>
      <xdr:row>78</xdr:row>
      <xdr:rowOff>138474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0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155001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18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12357</xdr:rowOff>
    </xdr:from>
    <xdr:to>
      <xdr:col>10</xdr:col>
      <xdr:colOff>165100</xdr:colOff>
      <xdr:row>78</xdr:row>
      <xdr:rowOff>113957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8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130484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16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45352</xdr:rowOff>
    </xdr:from>
    <xdr:to>
      <xdr:col>6</xdr:col>
      <xdr:colOff>38100</xdr:colOff>
      <xdr:row>78</xdr:row>
      <xdr:rowOff>146952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138079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1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88004</xdr:rowOff>
    </xdr:from>
    <xdr:to>
      <xdr:col>24</xdr:col>
      <xdr:colOff>63500</xdr:colOff>
      <xdr:row>95</xdr:row>
      <xdr:rowOff>2539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861404"/>
          <a:ext cx="838200" cy="42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2539</xdr:rowOff>
    </xdr:from>
    <xdr:to>
      <xdr:col>19</xdr:col>
      <xdr:colOff>177800</xdr:colOff>
      <xdr:row>95</xdr:row>
      <xdr:rowOff>51014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290289"/>
          <a:ext cx="889000" cy="4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51014</xdr:rowOff>
    </xdr:from>
    <xdr:to>
      <xdr:col>15</xdr:col>
      <xdr:colOff>50800</xdr:colOff>
      <xdr:row>95</xdr:row>
      <xdr:rowOff>72775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338764"/>
          <a:ext cx="889000" cy="2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39164</xdr:rowOff>
    </xdr:from>
    <xdr:to>
      <xdr:col>15</xdr:col>
      <xdr:colOff>101600</xdr:colOff>
      <xdr:row>97</xdr:row>
      <xdr:rowOff>140764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6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131891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76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56828</xdr:rowOff>
    </xdr:from>
    <xdr:to>
      <xdr:col>10</xdr:col>
      <xdr:colOff>114300</xdr:colOff>
      <xdr:row>95</xdr:row>
      <xdr:rowOff>72775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344578"/>
          <a:ext cx="889000" cy="1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50256</xdr:rowOff>
    </xdr:from>
    <xdr:to>
      <xdr:col>10</xdr:col>
      <xdr:colOff>165100</xdr:colOff>
      <xdr:row>97</xdr:row>
      <xdr:rowOff>151856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142983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51322</xdr:rowOff>
    </xdr:from>
    <xdr:to>
      <xdr:col>6</xdr:col>
      <xdr:colOff>38100</xdr:colOff>
      <xdr:row>97</xdr:row>
      <xdr:rowOff>152922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144049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7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37204</xdr:rowOff>
    </xdr:from>
    <xdr:to>
      <xdr:col>24</xdr:col>
      <xdr:colOff>114300</xdr:colOff>
      <xdr:row>92</xdr:row>
      <xdr:rowOff>138804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8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60081</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66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123189</xdr:rowOff>
    </xdr:from>
    <xdr:to>
      <xdr:col>20</xdr:col>
      <xdr:colOff>38100</xdr:colOff>
      <xdr:row>95</xdr:row>
      <xdr:rowOff>53339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3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69866</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601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214</xdr:rowOff>
    </xdr:from>
    <xdr:to>
      <xdr:col>15</xdr:col>
      <xdr:colOff>101600</xdr:colOff>
      <xdr:row>95</xdr:row>
      <xdr:rowOff>101814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8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118341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06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21975</xdr:rowOff>
    </xdr:from>
    <xdr:to>
      <xdr:col>10</xdr:col>
      <xdr:colOff>165100</xdr:colOff>
      <xdr:row>95</xdr:row>
      <xdr:rowOff>123575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0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140102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08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6028</xdr:rowOff>
    </xdr:from>
    <xdr:to>
      <xdr:col>6</xdr:col>
      <xdr:colOff>38100</xdr:colOff>
      <xdr:row>95</xdr:row>
      <xdr:rowOff>107628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29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124155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06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46161</xdr:rowOff>
    </xdr:from>
    <xdr:to>
      <xdr:col>55</xdr:col>
      <xdr:colOff>0</xdr:colOff>
      <xdr:row>36</xdr:row>
      <xdr:rowOff>92887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875461"/>
          <a:ext cx="838200" cy="3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46161</xdr:rowOff>
    </xdr:from>
    <xdr:to>
      <xdr:col>50</xdr:col>
      <xdr:colOff>114300</xdr:colOff>
      <xdr:row>36</xdr:row>
      <xdr:rowOff>132865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875461"/>
          <a:ext cx="889000" cy="4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132865</xdr:rowOff>
    </xdr:from>
    <xdr:to>
      <xdr:col>45</xdr:col>
      <xdr:colOff>177800</xdr:colOff>
      <xdr:row>36</xdr:row>
      <xdr:rowOff>169502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05065"/>
          <a:ext cx="889000" cy="3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150980</xdr:rowOff>
    </xdr:from>
    <xdr:to>
      <xdr:col>46</xdr:col>
      <xdr:colOff>38100</xdr:colOff>
      <xdr:row>37</xdr:row>
      <xdr:rowOff>81130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2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72257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41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169502</xdr:rowOff>
    </xdr:from>
    <xdr:to>
      <xdr:col>41</xdr:col>
      <xdr:colOff>50800</xdr:colOff>
      <xdr:row>37</xdr:row>
      <xdr:rowOff>11711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41702"/>
          <a:ext cx="8890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169127</xdr:rowOff>
    </xdr:from>
    <xdr:to>
      <xdr:col>41</xdr:col>
      <xdr:colOff>101600</xdr:colOff>
      <xdr:row>37</xdr:row>
      <xdr:rowOff>99277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90404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3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38486</xdr:rowOff>
    </xdr:from>
    <xdr:to>
      <xdr:col>36</xdr:col>
      <xdr:colOff>165100</xdr:colOff>
      <xdr:row>37</xdr:row>
      <xdr:rowOff>140086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131213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42087</xdr:rowOff>
    </xdr:from>
    <xdr:to>
      <xdr:col>55</xdr:col>
      <xdr:colOff>50800</xdr:colOff>
      <xdr:row>36</xdr:row>
      <xdr:rowOff>143687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20514</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9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166811</xdr:rowOff>
    </xdr:from>
    <xdr:to>
      <xdr:col>50</xdr:col>
      <xdr:colOff>165100</xdr:colOff>
      <xdr:row>34</xdr:row>
      <xdr:rowOff>96961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88088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91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82065</xdr:rowOff>
    </xdr:from>
    <xdr:to>
      <xdr:col>46</xdr:col>
      <xdr:colOff>38100</xdr:colOff>
      <xdr:row>37</xdr:row>
      <xdr:rowOff>12215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5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28742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2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118702</xdr:rowOff>
    </xdr:from>
    <xdr:to>
      <xdr:col>41</xdr:col>
      <xdr:colOff>101600</xdr:colOff>
      <xdr:row>37</xdr:row>
      <xdr:rowOff>48852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9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65379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06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132361</xdr:rowOff>
    </xdr:from>
    <xdr:to>
      <xdr:col>36</xdr:col>
      <xdr:colOff>165100</xdr:colOff>
      <xdr:row>37</xdr:row>
      <xdr:rowOff>62511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0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79038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07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168288</xdr:rowOff>
    </xdr:from>
    <xdr:to>
      <xdr:col>55</xdr:col>
      <xdr:colOff>0</xdr:colOff>
      <xdr:row>56</xdr:row>
      <xdr:rowOff>39831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8912238"/>
          <a:ext cx="838200" cy="7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39831</xdr:rowOff>
    </xdr:from>
    <xdr:to>
      <xdr:col>50</xdr:col>
      <xdr:colOff>114300</xdr:colOff>
      <xdr:row>57</xdr:row>
      <xdr:rowOff>113238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41031"/>
          <a:ext cx="889000" cy="24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149234</xdr:rowOff>
    </xdr:from>
    <xdr:to>
      <xdr:col>50</xdr:col>
      <xdr:colOff>165100</xdr:colOff>
      <xdr:row>57</xdr:row>
      <xdr:rowOff>79384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70511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22030</xdr:rowOff>
    </xdr:from>
    <xdr:to>
      <xdr:col>45</xdr:col>
      <xdr:colOff>177800</xdr:colOff>
      <xdr:row>57</xdr:row>
      <xdr:rowOff>113238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794680"/>
          <a:ext cx="889000" cy="9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6938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140383</xdr:rowOff>
    </xdr:from>
    <xdr:to>
      <xdr:col>41</xdr:col>
      <xdr:colOff>50800</xdr:colOff>
      <xdr:row>57</xdr:row>
      <xdr:rowOff>22030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741583"/>
          <a:ext cx="889000" cy="5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130185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41224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117488</xdr:rowOff>
    </xdr:from>
    <xdr:to>
      <xdr:col>55</xdr:col>
      <xdr:colOff>50800</xdr:colOff>
      <xdr:row>52</xdr:row>
      <xdr:rowOff>47638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886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140365</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71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160481</xdr:rowOff>
    </xdr:from>
    <xdr:to>
      <xdr:col>50</xdr:col>
      <xdr:colOff>165100</xdr:colOff>
      <xdr:row>56</xdr:row>
      <xdr:rowOff>90631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107158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36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62438</xdr:rowOff>
    </xdr:from>
    <xdr:to>
      <xdr:col>46</xdr:col>
      <xdr:colOff>38100</xdr:colOff>
      <xdr:row>57</xdr:row>
      <xdr:rowOff>164038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3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9115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61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142680</xdr:rowOff>
    </xdr:from>
    <xdr:to>
      <xdr:col>41</xdr:col>
      <xdr:colOff>101600</xdr:colOff>
      <xdr:row>57</xdr:row>
      <xdr:rowOff>72830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89357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51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89583</xdr:rowOff>
    </xdr:from>
    <xdr:to>
      <xdr:col>36</xdr:col>
      <xdr:colOff>165100</xdr:colOff>
      <xdr:row>57</xdr:row>
      <xdr:rowOff>19733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9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36260</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46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2125</xdr:rowOff>
    </xdr:from>
    <xdr:to>
      <xdr:col>55</xdr:col>
      <xdr:colOff>0</xdr:colOff>
      <xdr:row>79</xdr:row>
      <xdr:rowOff>18709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46675"/>
          <a:ext cx="838200" cy="1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110756</xdr:rowOff>
    </xdr:from>
    <xdr:to>
      <xdr:col>50</xdr:col>
      <xdr:colOff>114300</xdr:colOff>
      <xdr:row>79</xdr:row>
      <xdr:rowOff>2125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83856"/>
          <a:ext cx="889000" cy="6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28470</xdr:rowOff>
    </xdr:from>
    <xdr:to>
      <xdr:col>50</xdr:col>
      <xdr:colOff>165100</xdr:colOff>
      <xdr:row>78</xdr:row>
      <xdr:rowOff>130070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146597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78374</xdr:rowOff>
    </xdr:from>
    <xdr:to>
      <xdr:col>45</xdr:col>
      <xdr:colOff>177800</xdr:colOff>
      <xdr:row>78</xdr:row>
      <xdr:rowOff>110756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51474"/>
          <a:ext cx="889000" cy="3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46631</xdr:rowOff>
    </xdr:from>
    <xdr:to>
      <xdr:col>46</xdr:col>
      <xdr:colOff>38100</xdr:colOff>
      <xdr:row>78</xdr:row>
      <xdr:rowOff>148231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164758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78374</xdr:rowOff>
    </xdr:from>
    <xdr:to>
      <xdr:col>41</xdr:col>
      <xdr:colOff>50800</xdr:colOff>
      <xdr:row>78</xdr:row>
      <xdr:rowOff>102088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51474"/>
          <a:ext cx="889000" cy="2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40943</xdr:rowOff>
    </xdr:from>
    <xdr:to>
      <xdr:col>41</xdr:col>
      <xdr:colOff>101600</xdr:colOff>
      <xdr:row>78</xdr:row>
      <xdr:rowOff>142543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133670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76392</xdr:rowOff>
    </xdr:from>
    <xdr:to>
      <xdr:col>36</xdr:col>
      <xdr:colOff>165100</xdr:colOff>
      <xdr:row>79</xdr:row>
      <xdr:rowOff>6542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169119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139359</xdr:rowOff>
    </xdr:from>
    <xdr:to>
      <xdr:col>55</xdr:col>
      <xdr:colOff>50800</xdr:colOff>
      <xdr:row>79</xdr:row>
      <xdr:rowOff>69509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54286</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2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122775</xdr:rowOff>
    </xdr:from>
    <xdr:to>
      <xdr:col>50</xdr:col>
      <xdr:colOff>165100</xdr:colOff>
      <xdr:row>79</xdr:row>
      <xdr:rowOff>52925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9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44052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8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59956</xdr:rowOff>
    </xdr:from>
    <xdr:to>
      <xdr:col>46</xdr:col>
      <xdr:colOff>38100</xdr:colOff>
      <xdr:row>78</xdr:row>
      <xdr:rowOff>161556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3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152683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27574</xdr:rowOff>
    </xdr:from>
    <xdr:to>
      <xdr:col>41</xdr:col>
      <xdr:colOff>101600</xdr:colOff>
      <xdr:row>78</xdr:row>
      <xdr:rowOff>129174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145701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1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51288</xdr:rowOff>
    </xdr:from>
    <xdr:to>
      <xdr:col>36</xdr:col>
      <xdr:colOff>165100</xdr:colOff>
      <xdr:row>78</xdr:row>
      <xdr:rowOff>152888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2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169415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19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42728</xdr:rowOff>
    </xdr:from>
    <xdr:to>
      <xdr:col>55</xdr:col>
      <xdr:colOff>0</xdr:colOff>
      <xdr:row>96</xdr:row>
      <xdr:rowOff>3390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330478"/>
          <a:ext cx="838200" cy="1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42728</xdr:rowOff>
    </xdr:from>
    <xdr:to>
      <xdr:col>50</xdr:col>
      <xdr:colOff>114300</xdr:colOff>
      <xdr:row>97</xdr:row>
      <xdr:rowOff>47299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330478"/>
          <a:ext cx="889000" cy="34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124946</xdr:rowOff>
    </xdr:from>
    <xdr:to>
      <xdr:col>45</xdr:col>
      <xdr:colOff>177800</xdr:colOff>
      <xdr:row>97</xdr:row>
      <xdr:rowOff>47299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584146"/>
          <a:ext cx="889000" cy="9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24919</xdr:rowOff>
    </xdr:from>
    <xdr:to>
      <xdr:col>46</xdr:col>
      <xdr:colOff>38100</xdr:colOff>
      <xdr:row>97</xdr:row>
      <xdr:rowOff>126519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117646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7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124676</xdr:rowOff>
    </xdr:from>
    <xdr:to>
      <xdr:col>41</xdr:col>
      <xdr:colOff>50800</xdr:colOff>
      <xdr:row>96</xdr:row>
      <xdr:rowOff>124946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583876"/>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140343</xdr:rowOff>
    </xdr:from>
    <xdr:to>
      <xdr:col>41</xdr:col>
      <xdr:colOff>101600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37223</xdr:rowOff>
    </xdr:from>
    <xdr:to>
      <xdr:col>36</xdr:col>
      <xdr:colOff>165100</xdr:colOff>
      <xdr:row>97</xdr:row>
      <xdr:rowOff>138823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129950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6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124040</xdr:rowOff>
    </xdr:from>
    <xdr:to>
      <xdr:col>55</xdr:col>
      <xdr:colOff>50800</xdr:colOff>
      <xdr:row>96</xdr:row>
      <xdr:rowOff>54190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4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146917</xdr:rowOff>
    </xdr:from>
    <xdr:ext cx="599010"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26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163378</xdr:rowOff>
    </xdr:from>
    <xdr:to>
      <xdr:col>50</xdr:col>
      <xdr:colOff>165100</xdr:colOff>
      <xdr:row>95</xdr:row>
      <xdr:rowOff>93528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27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110055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39795" y="1605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167949</xdr:rowOff>
    </xdr:from>
    <xdr:to>
      <xdr:col>46</xdr:col>
      <xdr:colOff>38100</xdr:colOff>
      <xdr:row>97</xdr:row>
      <xdr:rowOff>98099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62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114626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40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74146</xdr:rowOff>
    </xdr:from>
    <xdr:to>
      <xdr:col>41</xdr:col>
      <xdr:colOff>101600</xdr:colOff>
      <xdr:row>97</xdr:row>
      <xdr:rowOff>4296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5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20823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3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73876</xdr:rowOff>
    </xdr:from>
    <xdr:to>
      <xdr:col>36</xdr:col>
      <xdr:colOff>165100</xdr:colOff>
      <xdr:row>97</xdr:row>
      <xdr:rowOff>4026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5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20553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3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54693</xdr:rowOff>
    </xdr:from>
    <xdr:to>
      <xdr:col>85</xdr:col>
      <xdr:colOff>127000</xdr:colOff>
      <xdr:row>38</xdr:row>
      <xdr:rowOff>108734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569793"/>
          <a:ext cx="838200" cy="5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21209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6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108734</xdr:rowOff>
    </xdr:from>
    <xdr:to>
      <xdr:col>81</xdr:col>
      <xdr:colOff>50800</xdr:colOff>
      <xdr:row>38</xdr:row>
      <xdr:rowOff>116785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23834"/>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116785</xdr:rowOff>
    </xdr:from>
    <xdr:to>
      <xdr:col>76</xdr:col>
      <xdr:colOff>114300</xdr:colOff>
      <xdr:row>38</xdr:row>
      <xdr:rowOff>128585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31885"/>
          <a:ext cx="889000" cy="1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27068</xdr:rowOff>
    </xdr:from>
    <xdr:to>
      <xdr:col>76</xdr:col>
      <xdr:colOff>165100</xdr:colOff>
      <xdr:row>38</xdr:row>
      <xdr:rowOff>128668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145195</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128585</xdr:rowOff>
    </xdr:from>
    <xdr:to>
      <xdr:col>71</xdr:col>
      <xdr:colOff>177800</xdr:colOff>
      <xdr:row>38</xdr:row>
      <xdr:rowOff>135704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43685"/>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46599</xdr:rowOff>
    </xdr:from>
    <xdr:to>
      <xdr:col>72</xdr:col>
      <xdr:colOff>38100</xdr:colOff>
      <xdr:row>38</xdr:row>
      <xdr:rowOff>148199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164727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66881</xdr:rowOff>
    </xdr:from>
    <xdr:to>
      <xdr:col>67</xdr:col>
      <xdr:colOff>101600</xdr:colOff>
      <xdr:row>38</xdr:row>
      <xdr:rowOff>168481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13558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3893</xdr:rowOff>
    </xdr:from>
    <xdr:to>
      <xdr:col>85</xdr:col>
      <xdr:colOff>177800</xdr:colOff>
      <xdr:row>38</xdr:row>
      <xdr:rowOff>105493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1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134720</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3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57934</xdr:rowOff>
    </xdr:from>
    <xdr:to>
      <xdr:col>81</xdr:col>
      <xdr:colOff>101600</xdr:colOff>
      <xdr:row>38</xdr:row>
      <xdr:rowOff>159534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7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150661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6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65985</xdr:rowOff>
    </xdr:from>
    <xdr:to>
      <xdr:col>76</xdr:col>
      <xdr:colOff>165100</xdr:colOff>
      <xdr:row>38</xdr:row>
      <xdr:rowOff>167585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8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158712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7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77785</xdr:rowOff>
    </xdr:from>
    <xdr:to>
      <xdr:col>72</xdr:col>
      <xdr:colOff>38100</xdr:colOff>
      <xdr:row>39</xdr:row>
      <xdr:rowOff>7935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9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170512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8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84904</xdr:rowOff>
    </xdr:from>
    <xdr:to>
      <xdr:col>67</xdr:col>
      <xdr:colOff>101600</xdr:colOff>
      <xdr:row>39</xdr:row>
      <xdr:rowOff>15054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6181</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692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40323</xdr:rowOff>
    </xdr:from>
    <xdr:to>
      <xdr:col>85</xdr:col>
      <xdr:colOff>127000</xdr:colOff>
      <xdr:row>76</xdr:row>
      <xdr:rowOff>64075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070523"/>
          <a:ext cx="8382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26498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5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64075</xdr:rowOff>
    </xdr:from>
    <xdr:to>
      <xdr:col>81</xdr:col>
      <xdr:colOff>50800</xdr:colOff>
      <xdr:row>76</xdr:row>
      <xdr:rowOff>72428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094275"/>
          <a:ext cx="889000" cy="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72428</xdr:rowOff>
    </xdr:from>
    <xdr:to>
      <xdr:col>76</xdr:col>
      <xdr:colOff>114300</xdr:colOff>
      <xdr:row>76</xdr:row>
      <xdr:rowOff>87579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02628"/>
          <a:ext cx="889000" cy="1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156789</xdr:rowOff>
    </xdr:from>
    <xdr:to>
      <xdr:col>76</xdr:col>
      <xdr:colOff>165100</xdr:colOff>
      <xdr:row>77</xdr:row>
      <xdr:rowOff>86939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8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78066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7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84978</xdr:rowOff>
    </xdr:from>
    <xdr:to>
      <xdr:col>71</xdr:col>
      <xdr:colOff>177800</xdr:colOff>
      <xdr:row>76</xdr:row>
      <xdr:rowOff>87579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115178"/>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2082</xdr:rowOff>
    </xdr:from>
    <xdr:to>
      <xdr:col>72</xdr:col>
      <xdr:colOff>38100</xdr:colOff>
      <xdr:row>77</xdr:row>
      <xdr:rowOff>103682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94809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9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166016</xdr:rowOff>
    </xdr:from>
    <xdr:to>
      <xdr:col>67</xdr:col>
      <xdr:colOff>101600</xdr:colOff>
      <xdr:row>77</xdr:row>
      <xdr:rowOff>96166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96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87293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8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160973</xdr:rowOff>
    </xdr:from>
    <xdr:to>
      <xdr:col>85</xdr:col>
      <xdr:colOff>177800</xdr:colOff>
      <xdr:row>76</xdr:row>
      <xdr:rowOff>91123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12400</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87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13275</xdr:rowOff>
    </xdr:from>
    <xdr:to>
      <xdr:col>81</xdr:col>
      <xdr:colOff>101600</xdr:colOff>
      <xdr:row>76</xdr:row>
      <xdr:rowOff>114875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4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131401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1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21628</xdr:rowOff>
    </xdr:from>
    <xdr:to>
      <xdr:col>76</xdr:col>
      <xdr:colOff>165100</xdr:colOff>
      <xdr:row>76</xdr:row>
      <xdr:rowOff>123228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5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139754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8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36779</xdr:rowOff>
    </xdr:from>
    <xdr:to>
      <xdr:col>72</xdr:col>
      <xdr:colOff>38100</xdr:colOff>
      <xdr:row>76</xdr:row>
      <xdr:rowOff>138379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6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154906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84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34178</xdr:rowOff>
    </xdr:from>
    <xdr:to>
      <xdr:col>67</xdr:col>
      <xdr:colOff>101600</xdr:colOff>
      <xdr:row>76</xdr:row>
      <xdr:rowOff>135778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06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152305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83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92677</xdr:rowOff>
    </xdr:from>
    <xdr:to>
      <xdr:col>85</xdr:col>
      <xdr:colOff>127000</xdr:colOff>
      <xdr:row>98</xdr:row>
      <xdr:rowOff>33355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723327"/>
          <a:ext cx="838200" cy="1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92677</xdr:rowOff>
    </xdr:from>
    <xdr:to>
      <xdr:col>81</xdr:col>
      <xdr:colOff>50800</xdr:colOff>
      <xdr:row>98</xdr:row>
      <xdr:rowOff>135999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723327"/>
          <a:ext cx="889000" cy="2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69518</xdr:rowOff>
    </xdr:from>
    <xdr:to>
      <xdr:col>81</xdr:col>
      <xdr:colOff>101600</xdr:colOff>
      <xdr:row>98</xdr:row>
      <xdr:rowOff>171118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162245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96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135999</xdr:rowOff>
    </xdr:from>
    <xdr:to>
      <xdr:col>76</xdr:col>
      <xdr:colOff>114300</xdr:colOff>
      <xdr:row>99</xdr:row>
      <xdr:rowOff>1188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38099"/>
          <a:ext cx="889000" cy="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130208</xdr:rowOff>
    </xdr:from>
    <xdr:to>
      <xdr:col>76</xdr:col>
      <xdr:colOff>165100</xdr:colOff>
      <xdr:row>99</xdr:row>
      <xdr:rowOff>60358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3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51485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702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1188</xdr:rowOff>
    </xdr:from>
    <xdr:to>
      <xdr:col>71</xdr:col>
      <xdr:colOff>177800</xdr:colOff>
      <xdr:row>99</xdr:row>
      <xdr:rowOff>5018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74738"/>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136661</xdr:rowOff>
    </xdr:from>
    <xdr:to>
      <xdr:col>72</xdr:col>
      <xdr:colOff>38100</xdr:colOff>
      <xdr:row>99</xdr:row>
      <xdr:rowOff>66811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3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57938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703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140551</xdr:rowOff>
    </xdr:from>
    <xdr:to>
      <xdr:col>67</xdr:col>
      <xdr:colOff>101600</xdr:colOff>
      <xdr:row>99</xdr:row>
      <xdr:rowOff>70701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4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61828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154005</xdr:rowOff>
    </xdr:from>
    <xdr:to>
      <xdr:col>85</xdr:col>
      <xdr:colOff>177800</xdr:colOff>
      <xdr:row>98</xdr:row>
      <xdr:rowOff>84155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8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132432</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6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41877</xdr:rowOff>
    </xdr:from>
    <xdr:to>
      <xdr:col>81</xdr:col>
      <xdr:colOff>101600</xdr:colOff>
      <xdr:row>97</xdr:row>
      <xdr:rowOff>143477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67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160004</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181795" y="1644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85199</xdr:rowOff>
    </xdr:from>
    <xdr:to>
      <xdr:col>76</xdr:col>
      <xdr:colOff>165100</xdr:colOff>
      <xdr:row>99</xdr:row>
      <xdr:rowOff>15349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31876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121838</xdr:rowOff>
    </xdr:from>
    <xdr:to>
      <xdr:col>72</xdr:col>
      <xdr:colOff>38100</xdr:colOff>
      <xdr:row>99</xdr:row>
      <xdr:rowOff>51988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68515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9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125668</xdr:rowOff>
    </xdr:from>
    <xdr:to>
      <xdr:col>67</xdr:col>
      <xdr:colOff>101600</xdr:colOff>
      <xdr:row>99</xdr:row>
      <xdr:rowOff>55818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2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72345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70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58115</xdr:rowOff>
    </xdr:from>
    <xdr:to>
      <xdr:col>112</xdr:col>
      <xdr:colOff>38100</xdr:colOff>
      <xdr:row>38</xdr:row>
      <xdr:rowOff>159715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4792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39484</xdr:rowOff>
    </xdr:from>
    <xdr:to>
      <xdr:col>107</xdr:col>
      <xdr:colOff>101600</xdr:colOff>
      <xdr:row>38</xdr:row>
      <xdr:rowOff>141084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5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157611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2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73279</xdr:rowOff>
    </xdr:from>
    <xdr:to>
      <xdr:col>102</xdr:col>
      <xdr:colOff>165100</xdr:colOff>
      <xdr:row>39</xdr:row>
      <xdr:rowOff>3429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8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19956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6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82080</xdr:rowOff>
    </xdr:from>
    <xdr:to>
      <xdr:col>98</xdr:col>
      <xdr:colOff>38100</xdr:colOff>
      <xdr:row>39</xdr:row>
      <xdr:rowOff>12230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9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28757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7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42049</xdr:rowOff>
    </xdr:from>
    <xdr:to>
      <xdr:col>116</xdr:col>
      <xdr:colOff>63500</xdr:colOff>
      <xdr:row>59</xdr:row>
      <xdr:rowOff>42075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57599"/>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42075</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57625"/>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124244</xdr:rowOff>
    </xdr:from>
    <xdr:to>
      <xdr:col>112</xdr:col>
      <xdr:colOff>38100</xdr:colOff>
      <xdr:row>59</xdr:row>
      <xdr:rowOff>54394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70921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39916</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55466"/>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104242</xdr:rowOff>
    </xdr:from>
    <xdr:to>
      <xdr:col>107</xdr:col>
      <xdr:colOff>101600</xdr:colOff>
      <xdr:row>59</xdr:row>
      <xdr:rowOff>34392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50919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2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39916</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55466"/>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106566</xdr:rowOff>
    </xdr:from>
    <xdr:to>
      <xdr:col>102</xdr:col>
      <xdr:colOff>165100</xdr:colOff>
      <xdr:row>59</xdr:row>
      <xdr:rowOff>36716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5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53243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2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96076</xdr:rowOff>
    </xdr:from>
    <xdr:to>
      <xdr:col>98</xdr:col>
      <xdr:colOff>38100</xdr:colOff>
      <xdr:row>59</xdr:row>
      <xdr:rowOff>26226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4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42753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1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162699</xdr:rowOff>
    </xdr:from>
    <xdr:to>
      <xdr:col>116</xdr:col>
      <xdr:colOff>114300</xdr:colOff>
      <xdr:row>59</xdr:row>
      <xdr:rowOff>92849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83493</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162725</xdr:rowOff>
    </xdr:from>
    <xdr:to>
      <xdr:col>112</xdr:col>
      <xdr:colOff>38100</xdr:colOff>
      <xdr:row>59</xdr:row>
      <xdr:rowOff>92875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84002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99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160566</xdr:rowOff>
    </xdr:from>
    <xdr:to>
      <xdr:col>102</xdr:col>
      <xdr:colOff>165100</xdr:colOff>
      <xdr:row>59</xdr:row>
      <xdr:rowOff>90716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81843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9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161432</xdr:rowOff>
    </xdr:from>
    <xdr:to>
      <xdr:col>116</xdr:col>
      <xdr:colOff>63500</xdr:colOff>
      <xdr:row>75</xdr:row>
      <xdr:rowOff>1671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848732"/>
          <a:ext cx="8382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161432</xdr:rowOff>
    </xdr:from>
    <xdr:to>
      <xdr:col>111</xdr:col>
      <xdr:colOff>177800</xdr:colOff>
      <xdr:row>75</xdr:row>
      <xdr:rowOff>15479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848732"/>
          <a:ext cx="889000" cy="2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157800</xdr:rowOff>
    </xdr:from>
    <xdr:to>
      <xdr:col>112</xdr:col>
      <xdr:colOff>38100</xdr:colOff>
      <xdr:row>75</xdr:row>
      <xdr:rowOff>87950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84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79077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15479</xdr:rowOff>
    </xdr:from>
    <xdr:to>
      <xdr:col>107</xdr:col>
      <xdr:colOff>50800</xdr:colOff>
      <xdr:row>75</xdr:row>
      <xdr:rowOff>113350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874229"/>
          <a:ext cx="889000" cy="9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104673</xdr:rowOff>
    </xdr:from>
    <xdr:to>
      <xdr:col>107</xdr:col>
      <xdr:colOff>101600</xdr:colOff>
      <xdr:row>76</xdr:row>
      <xdr:rowOff>34823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25950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0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41814</xdr:rowOff>
    </xdr:from>
    <xdr:to>
      <xdr:col>102</xdr:col>
      <xdr:colOff>114300</xdr:colOff>
      <xdr:row>75</xdr:row>
      <xdr:rowOff>113350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900564"/>
          <a:ext cx="889000" cy="7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106975</xdr:rowOff>
    </xdr:from>
    <xdr:to>
      <xdr:col>102</xdr:col>
      <xdr:colOff>165100</xdr:colOff>
      <xdr:row>76</xdr:row>
      <xdr:rowOff>37125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28252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05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125095</xdr:rowOff>
    </xdr:from>
    <xdr:to>
      <xdr:col>98</xdr:col>
      <xdr:colOff>38100</xdr:colOff>
      <xdr:row>76</xdr:row>
      <xdr:rowOff>55245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46372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0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122321</xdr:rowOff>
    </xdr:from>
    <xdr:to>
      <xdr:col>116</xdr:col>
      <xdr:colOff>114300</xdr:colOff>
      <xdr:row>75</xdr:row>
      <xdr:rowOff>52471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0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145198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66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110632</xdr:rowOff>
    </xdr:from>
    <xdr:to>
      <xdr:col>112</xdr:col>
      <xdr:colOff>38100</xdr:colOff>
      <xdr:row>75</xdr:row>
      <xdr:rowOff>40782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57309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57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136129</xdr:rowOff>
    </xdr:from>
    <xdr:to>
      <xdr:col>107</xdr:col>
      <xdr:colOff>101600</xdr:colOff>
      <xdr:row>75</xdr:row>
      <xdr:rowOff>66279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2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82806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5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62550</xdr:rowOff>
    </xdr:from>
    <xdr:to>
      <xdr:col>102</xdr:col>
      <xdr:colOff>165100</xdr:colOff>
      <xdr:row>75</xdr:row>
      <xdr:rowOff>164150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9227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6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162464</xdr:rowOff>
    </xdr:from>
    <xdr:to>
      <xdr:col>98</xdr:col>
      <xdr:colOff>38100</xdr:colOff>
      <xdr:row>75</xdr:row>
      <xdr:rowOff>92614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109141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6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性質別歳出の住民一人当たりのコストで高いものは，①普通建設事業費，②人件費，③扶助費の順となっている。</a:t>
          </a:r>
        </a:p>
        <a:p>
          <a:r>
            <a:rPr kumimoji="1" lang="ja-JP" altLang="en-US" sz="1300">
              <a:latin typeface="ＭＳ Ｐゴシック" panose="020B0600070205080204" pitchFamily="50" charset="-128"/>
              <a:ea typeface="ＭＳ Ｐゴシック" panose="020B0600070205080204" pitchFamily="50" charset="-128"/>
            </a:rPr>
            <a:t>①普通建設事業費については，住民一人当たり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398746</a:t>
          </a:r>
          <a:r>
            <a:rPr kumimoji="1" lang="ja-JP" altLang="en-US" sz="1300">
              <a:latin typeface="ＭＳ Ｐゴシック" panose="020B0600070205080204" pitchFamily="50" charset="-128"/>
              <a:ea typeface="ＭＳ Ｐゴシック" panose="020B0600070205080204" pitchFamily="50" charset="-128"/>
            </a:rPr>
            <a:t>円となっており，類似団体よりも高い状況である。これは，県の力強い木材産業生産性強化対策事業を実施したためである。</a:t>
          </a:r>
        </a:p>
        <a:p>
          <a:r>
            <a:rPr kumimoji="1" lang="ja-JP" altLang="en-US" sz="1300">
              <a:latin typeface="ＭＳ Ｐゴシック" panose="020B0600070205080204" pitchFamily="50" charset="-128"/>
              <a:ea typeface="ＭＳ Ｐゴシック" panose="020B0600070205080204" pitchFamily="50" charset="-128"/>
            </a:rPr>
            <a:t>②人件費については，住民一人当たり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148,902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円となっており，類似団体と比較しても高い状況である。これは，職員数の増加により人件費が増加したためである。</a:t>
          </a:r>
        </a:p>
        <a:p>
          <a:r>
            <a:rPr kumimoji="1" lang="ja-JP" altLang="en-US" sz="1300">
              <a:latin typeface="ＭＳ Ｐゴシック" panose="020B0600070205080204" pitchFamily="50" charset="-128"/>
              <a:ea typeface="ＭＳ Ｐゴシック" panose="020B0600070205080204" pitchFamily="50" charset="-128"/>
            </a:rPr>
            <a:t>③扶助費については，住民一人当たり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141,249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円となっており，類似団体と比較しても高い状況である。これは，国の子育て世帯臨時特別給付金や住民税非課税世帯等臨時特別給付金により増加したためである。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8,869
8,783
144.29
10,924,432
10,459,843
428,558
4,455,398
8,052,170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81216</xdr:rowOff>
    </xdr:from>
    <xdr:to>
      <xdr:col>24</xdr:col>
      <xdr:colOff>63500</xdr:colOff>
      <xdr:row>36</xdr:row>
      <xdr:rowOff>57023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81966"/>
          <a:ext cx="838200" cy="14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57023</xdr:rowOff>
    </xdr:from>
    <xdr:to>
      <xdr:col>19</xdr:col>
      <xdr:colOff>177800</xdr:colOff>
      <xdr:row>36</xdr:row>
      <xdr:rowOff>57595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2922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50419</xdr:rowOff>
    </xdr:from>
    <xdr:to>
      <xdr:col>20</xdr:col>
      <xdr:colOff>38100</xdr:colOff>
      <xdr:row>35</xdr:row>
      <xdr:rowOff>152019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168546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57595</xdr:rowOff>
    </xdr:from>
    <xdr:to>
      <xdr:col>15</xdr:col>
      <xdr:colOff>50800</xdr:colOff>
      <xdr:row>36</xdr:row>
      <xdr:rowOff>88646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29795"/>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1270</xdr:rowOff>
    </xdr:from>
    <xdr:to>
      <xdr:col>15</xdr:col>
      <xdr:colOff>101600</xdr:colOff>
      <xdr:row>38</xdr:row>
      <xdr:rowOff>102870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93997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88646</xdr:rowOff>
    </xdr:from>
    <xdr:to>
      <xdr:col>10</xdr:col>
      <xdr:colOff>114300</xdr:colOff>
      <xdr:row>37</xdr:row>
      <xdr:rowOff>44450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60846"/>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32512</xdr:rowOff>
    </xdr:from>
    <xdr:to>
      <xdr:col>10</xdr:col>
      <xdr:colOff>165100</xdr:colOff>
      <xdr:row>38</xdr:row>
      <xdr:rowOff>134112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125239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50038</xdr:rowOff>
    </xdr:from>
    <xdr:to>
      <xdr:col>6</xdr:col>
      <xdr:colOff>38100</xdr:colOff>
      <xdr:row>38</xdr:row>
      <xdr:rowOff>151638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142765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30416</xdr:rowOff>
    </xdr:from>
    <xdr:to>
      <xdr:col>24</xdr:col>
      <xdr:colOff>114300</xdr:colOff>
      <xdr:row>35</xdr:row>
      <xdr:rowOff>132016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53293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8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6223</xdr:rowOff>
    </xdr:from>
    <xdr:to>
      <xdr:col>20</xdr:col>
      <xdr:colOff>38100</xdr:colOff>
      <xdr:row>36</xdr:row>
      <xdr:rowOff>107823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98950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6795</xdr:rowOff>
    </xdr:from>
    <xdr:to>
      <xdr:col>15</xdr:col>
      <xdr:colOff>101600</xdr:colOff>
      <xdr:row>36</xdr:row>
      <xdr:rowOff>108395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124922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5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37846</xdr:rowOff>
    </xdr:from>
    <xdr:to>
      <xdr:col>10</xdr:col>
      <xdr:colOff>165100</xdr:colOff>
      <xdr:row>36</xdr:row>
      <xdr:rowOff>139446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155973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8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165100</xdr:rowOff>
    </xdr:from>
    <xdr:to>
      <xdr:col>6</xdr:col>
      <xdr:colOff>38100</xdr:colOff>
      <xdr:row>37</xdr:row>
      <xdr:rowOff>95250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111777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145459</xdr:rowOff>
    </xdr:from>
    <xdr:to>
      <xdr:col>24</xdr:col>
      <xdr:colOff>63500</xdr:colOff>
      <xdr:row>58</xdr:row>
      <xdr:rowOff>14878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46659"/>
          <a:ext cx="838200" cy="2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145459</xdr:rowOff>
    </xdr:from>
    <xdr:to>
      <xdr:col>19</xdr:col>
      <xdr:colOff>177800</xdr:colOff>
      <xdr:row>58</xdr:row>
      <xdr:rowOff>88456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46659"/>
          <a:ext cx="889000" cy="28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133896</xdr:rowOff>
    </xdr:from>
    <xdr:to>
      <xdr:col>20</xdr:col>
      <xdr:colOff>38100</xdr:colOff>
      <xdr:row>57</xdr:row>
      <xdr:rowOff>64046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3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55173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82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88456</xdr:rowOff>
    </xdr:from>
    <xdr:to>
      <xdr:col>15</xdr:col>
      <xdr:colOff>50800</xdr:colOff>
      <xdr:row>58</xdr:row>
      <xdr:rowOff>100668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32556"/>
          <a:ext cx="889000" cy="1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38215</xdr:rowOff>
    </xdr:from>
    <xdr:to>
      <xdr:col>15</xdr:col>
      <xdr:colOff>101600</xdr:colOff>
      <xdr:row>58</xdr:row>
      <xdr:rowOff>139815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130942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100668</xdr:rowOff>
    </xdr:from>
    <xdr:to>
      <xdr:col>10</xdr:col>
      <xdr:colOff>114300</xdr:colOff>
      <xdr:row>58</xdr:row>
      <xdr:rowOff>109415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4768"/>
          <a:ext cx="8890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44948</xdr:rowOff>
    </xdr:from>
    <xdr:to>
      <xdr:col>10</xdr:col>
      <xdr:colOff>165100</xdr:colOff>
      <xdr:row>58</xdr:row>
      <xdr:rowOff>146548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8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163075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6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63065</xdr:rowOff>
    </xdr:from>
    <xdr:to>
      <xdr:col>6</xdr:col>
      <xdr:colOff>38100</xdr:colOff>
      <xdr:row>58</xdr:row>
      <xdr:rowOff>164665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155792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9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135528</xdr:rowOff>
    </xdr:from>
    <xdr:to>
      <xdr:col>24</xdr:col>
      <xdr:colOff>114300</xdr:colOff>
      <xdr:row>58</xdr:row>
      <xdr:rowOff>65678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50455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94659</xdr:rowOff>
    </xdr:from>
    <xdr:to>
      <xdr:col>20</xdr:col>
      <xdr:colOff>38100</xdr:colOff>
      <xdr:row>57</xdr:row>
      <xdr:rowOff>24809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9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41336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7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37656</xdr:rowOff>
    </xdr:from>
    <xdr:to>
      <xdr:col>15</xdr:col>
      <xdr:colOff>101600</xdr:colOff>
      <xdr:row>58</xdr:row>
      <xdr:rowOff>139256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155783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5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49868</xdr:rowOff>
    </xdr:from>
    <xdr:to>
      <xdr:col>10</xdr:col>
      <xdr:colOff>165100</xdr:colOff>
      <xdr:row>58</xdr:row>
      <xdr:rowOff>151468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142595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8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58615</xdr:rowOff>
    </xdr:from>
    <xdr:to>
      <xdr:col>6</xdr:col>
      <xdr:colOff>38100</xdr:colOff>
      <xdr:row>58</xdr:row>
      <xdr:rowOff>160215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5292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7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64948</xdr:rowOff>
    </xdr:from>
    <xdr:to>
      <xdr:col>24</xdr:col>
      <xdr:colOff>63500</xdr:colOff>
      <xdr:row>74</xdr:row>
      <xdr:rowOff>160875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580798"/>
          <a:ext cx="838200" cy="26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160875</xdr:rowOff>
    </xdr:from>
    <xdr:to>
      <xdr:col>19</xdr:col>
      <xdr:colOff>177800</xdr:colOff>
      <xdr:row>75</xdr:row>
      <xdr:rowOff>2521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848175"/>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120486</xdr:rowOff>
    </xdr:from>
    <xdr:to>
      <xdr:col>20</xdr:col>
      <xdr:colOff>38100</xdr:colOff>
      <xdr:row>77</xdr:row>
      <xdr:rowOff>50636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5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41763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4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2521</xdr:rowOff>
    </xdr:from>
    <xdr:to>
      <xdr:col>15</xdr:col>
      <xdr:colOff>50800</xdr:colOff>
      <xdr:row>75</xdr:row>
      <xdr:rowOff>86136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861271"/>
          <a:ext cx="889000" cy="8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61299</xdr:rowOff>
    </xdr:from>
    <xdr:to>
      <xdr:col>15</xdr:col>
      <xdr:colOff>101600</xdr:colOff>
      <xdr:row>77</xdr:row>
      <xdr:rowOff>162899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26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154026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35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166779</xdr:rowOff>
    </xdr:from>
    <xdr:to>
      <xdr:col>10</xdr:col>
      <xdr:colOff>114300</xdr:colOff>
      <xdr:row>75</xdr:row>
      <xdr:rowOff>86136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2854079"/>
          <a:ext cx="889000" cy="9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90886</xdr:rowOff>
    </xdr:from>
    <xdr:to>
      <xdr:col>10</xdr:col>
      <xdr:colOff>165100</xdr:colOff>
      <xdr:row>78</xdr:row>
      <xdr:rowOff>21036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12163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38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84955</xdr:rowOff>
    </xdr:from>
    <xdr:to>
      <xdr:col>6</xdr:col>
      <xdr:colOff>38100</xdr:colOff>
      <xdr:row>78</xdr:row>
      <xdr:rowOff>15105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8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6232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37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14148</xdr:rowOff>
    </xdr:from>
    <xdr:to>
      <xdr:col>24</xdr:col>
      <xdr:colOff>114300</xdr:colOff>
      <xdr:row>73</xdr:row>
      <xdr:rowOff>115748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52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37025</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3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110075</xdr:rowOff>
    </xdr:from>
    <xdr:to>
      <xdr:col>20</xdr:col>
      <xdr:colOff>38100</xdr:colOff>
      <xdr:row>75</xdr:row>
      <xdr:rowOff>40225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79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56752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57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123171</xdr:rowOff>
    </xdr:from>
    <xdr:to>
      <xdr:col>15</xdr:col>
      <xdr:colOff>101600</xdr:colOff>
      <xdr:row>75</xdr:row>
      <xdr:rowOff>53321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1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69848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58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35336</xdr:rowOff>
    </xdr:from>
    <xdr:to>
      <xdr:col>10</xdr:col>
      <xdr:colOff>165100</xdr:colOff>
      <xdr:row>75</xdr:row>
      <xdr:rowOff>136936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89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153463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6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115979</xdr:rowOff>
    </xdr:from>
    <xdr:to>
      <xdr:col>6</xdr:col>
      <xdr:colOff>38100</xdr:colOff>
      <xdr:row>75</xdr:row>
      <xdr:rowOff>46129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8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62656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57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56745</xdr:rowOff>
    </xdr:from>
    <xdr:to>
      <xdr:col>24</xdr:col>
      <xdr:colOff>63500</xdr:colOff>
      <xdr:row>97</xdr:row>
      <xdr:rowOff>92137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87395"/>
          <a:ext cx="838200" cy="3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92137</xdr:rowOff>
    </xdr:from>
    <xdr:to>
      <xdr:col>19</xdr:col>
      <xdr:colOff>177800</xdr:colOff>
      <xdr:row>97</xdr:row>
      <xdr:rowOff>111331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22787"/>
          <a:ext cx="889000" cy="1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116980</xdr:rowOff>
    </xdr:from>
    <xdr:to>
      <xdr:col>20</xdr:col>
      <xdr:colOff>38100</xdr:colOff>
      <xdr:row>97</xdr:row>
      <xdr:rowOff>47130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63657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111331</xdr:rowOff>
    </xdr:from>
    <xdr:to>
      <xdr:col>15</xdr:col>
      <xdr:colOff>50800</xdr:colOff>
      <xdr:row>97</xdr:row>
      <xdr:rowOff>112199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41981"/>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35623</xdr:rowOff>
    </xdr:from>
    <xdr:to>
      <xdr:col>15</xdr:col>
      <xdr:colOff>101600</xdr:colOff>
      <xdr:row>97</xdr:row>
      <xdr:rowOff>137223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153750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106068</xdr:rowOff>
    </xdr:from>
    <xdr:to>
      <xdr:col>10</xdr:col>
      <xdr:colOff>114300</xdr:colOff>
      <xdr:row>97</xdr:row>
      <xdr:rowOff>112199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36718"/>
          <a:ext cx="889000" cy="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46312</xdr:rowOff>
    </xdr:from>
    <xdr:to>
      <xdr:col>10</xdr:col>
      <xdr:colOff>165100</xdr:colOff>
      <xdr:row>97</xdr:row>
      <xdr:rowOff>147912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164439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47185</xdr:rowOff>
    </xdr:from>
    <xdr:to>
      <xdr:col>6</xdr:col>
      <xdr:colOff>38100</xdr:colOff>
      <xdr:row>97</xdr:row>
      <xdr:rowOff>148785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165312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5945</xdr:rowOff>
    </xdr:from>
    <xdr:to>
      <xdr:col>24</xdr:col>
      <xdr:colOff>114300</xdr:colOff>
      <xdr:row>97</xdr:row>
      <xdr:rowOff>107545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92322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5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41337</xdr:rowOff>
    </xdr:from>
    <xdr:to>
      <xdr:col>20</xdr:col>
      <xdr:colOff>38100</xdr:colOff>
      <xdr:row>97</xdr:row>
      <xdr:rowOff>142937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7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134064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6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60531</xdr:rowOff>
    </xdr:from>
    <xdr:to>
      <xdr:col>15</xdr:col>
      <xdr:colOff>101600</xdr:colOff>
      <xdr:row>97</xdr:row>
      <xdr:rowOff>162131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9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153258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8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61399</xdr:rowOff>
    </xdr:from>
    <xdr:to>
      <xdr:col>10</xdr:col>
      <xdr:colOff>165100</xdr:colOff>
      <xdr:row>97</xdr:row>
      <xdr:rowOff>162999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154126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55268</xdr:rowOff>
    </xdr:from>
    <xdr:to>
      <xdr:col>6</xdr:col>
      <xdr:colOff>38100</xdr:colOff>
      <xdr:row>97</xdr:row>
      <xdr:rowOff>156868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147995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50495</xdr:rowOff>
    </xdr:from>
    <xdr:to>
      <xdr:col>50</xdr:col>
      <xdr:colOff>165100</xdr:colOff>
      <xdr:row>38</xdr:row>
      <xdr:rowOff>152095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168622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22697</xdr:rowOff>
    </xdr:from>
    <xdr:to>
      <xdr:col>46</xdr:col>
      <xdr:colOff>38100</xdr:colOff>
      <xdr:row>38</xdr:row>
      <xdr:rowOff>124297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37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140824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13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24069</xdr:rowOff>
    </xdr:from>
    <xdr:to>
      <xdr:col>41</xdr:col>
      <xdr:colOff>101600</xdr:colOff>
      <xdr:row>38</xdr:row>
      <xdr:rowOff>125669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142196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1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39065</xdr:rowOff>
    </xdr:from>
    <xdr:to>
      <xdr:col>36</xdr:col>
      <xdr:colOff>165100</xdr:colOff>
      <xdr:row>38</xdr:row>
      <xdr:rowOff>140665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157192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6577</xdr:rowOff>
    </xdr:from>
    <xdr:to>
      <xdr:col>55</xdr:col>
      <xdr:colOff>0</xdr:colOff>
      <xdr:row>57</xdr:row>
      <xdr:rowOff>37589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8579077"/>
          <a:ext cx="838200" cy="123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37589</xdr:rowOff>
    </xdr:from>
    <xdr:to>
      <xdr:col>50</xdr:col>
      <xdr:colOff>114300</xdr:colOff>
      <xdr:row>57</xdr:row>
      <xdr:rowOff>68962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10239"/>
          <a:ext cx="889000" cy="3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68962</xdr:rowOff>
    </xdr:from>
    <xdr:to>
      <xdr:col>45</xdr:col>
      <xdr:colOff>177800</xdr:colOff>
      <xdr:row>57</xdr:row>
      <xdr:rowOff>101446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41612"/>
          <a:ext cx="889000" cy="3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86504</xdr:rowOff>
    </xdr:from>
    <xdr:to>
      <xdr:col>46</xdr:col>
      <xdr:colOff>38100</xdr:colOff>
      <xdr:row>58</xdr:row>
      <xdr:rowOff>16654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5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7781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5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40995</xdr:rowOff>
    </xdr:from>
    <xdr:to>
      <xdr:col>41</xdr:col>
      <xdr:colOff>50800</xdr:colOff>
      <xdr:row>57</xdr:row>
      <xdr:rowOff>101446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13645"/>
          <a:ext cx="889000" cy="6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85407</xdr:rowOff>
    </xdr:from>
    <xdr:to>
      <xdr:col>41</xdr:col>
      <xdr:colOff>101600</xdr:colOff>
      <xdr:row>58</xdr:row>
      <xdr:rowOff>15557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5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6684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5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103041</xdr:rowOff>
    </xdr:from>
    <xdr:to>
      <xdr:col>36</xdr:col>
      <xdr:colOff>165100</xdr:colOff>
      <xdr:row>58</xdr:row>
      <xdr:rowOff>33191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7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24318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6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127227</xdr:rowOff>
    </xdr:from>
    <xdr:to>
      <xdr:col>55</xdr:col>
      <xdr:colOff>50800</xdr:colOff>
      <xdr:row>50</xdr:row>
      <xdr:rowOff>57377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852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80254</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848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158239</xdr:rowOff>
    </xdr:from>
    <xdr:to>
      <xdr:col>50</xdr:col>
      <xdr:colOff>165100</xdr:colOff>
      <xdr:row>57</xdr:row>
      <xdr:rowOff>88389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5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104916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53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18162</xdr:rowOff>
    </xdr:from>
    <xdr:to>
      <xdr:col>46</xdr:col>
      <xdr:colOff>38100</xdr:colOff>
      <xdr:row>57</xdr:row>
      <xdr:rowOff>119762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136289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56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50646</xdr:rowOff>
    </xdr:from>
    <xdr:to>
      <xdr:col>41</xdr:col>
      <xdr:colOff>101600</xdr:colOff>
      <xdr:row>57</xdr:row>
      <xdr:rowOff>152246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2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168773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59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161645</xdr:rowOff>
    </xdr:from>
    <xdr:to>
      <xdr:col>36</xdr:col>
      <xdr:colOff>165100</xdr:colOff>
      <xdr:row>57</xdr:row>
      <xdr:rowOff>91795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108322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5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38289</xdr:rowOff>
    </xdr:from>
    <xdr:to>
      <xdr:col>55</xdr:col>
      <xdr:colOff>0</xdr:colOff>
      <xdr:row>77</xdr:row>
      <xdr:rowOff>71207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239939"/>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38289</xdr:rowOff>
    </xdr:from>
    <xdr:to>
      <xdr:col>50</xdr:col>
      <xdr:colOff>114300</xdr:colOff>
      <xdr:row>77</xdr:row>
      <xdr:rowOff>159007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239939"/>
          <a:ext cx="889000" cy="12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116039</xdr:rowOff>
    </xdr:from>
    <xdr:to>
      <xdr:col>50</xdr:col>
      <xdr:colOff>165100</xdr:colOff>
      <xdr:row>78</xdr:row>
      <xdr:rowOff>46189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37316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4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159007</xdr:rowOff>
    </xdr:from>
    <xdr:to>
      <xdr:col>45</xdr:col>
      <xdr:colOff>177800</xdr:colOff>
      <xdr:row>78</xdr:row>
      <xdr:rowOff>4580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360657"/>
          <a:ext cx="889000" cy="1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170912</xdr:rowOff>
    </xdr:from>
    <xdr:to>
      <xdr:col>46</xdr:col>
      <xdr:colOff>38100</xdr:colOff>
      <xdr:row>78</xdr:row>
      <xdr:rowOff>101062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7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92189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46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4580</xdr:rowOff>
    </xdr:from>
    <xdr:to>
      <xdr:col>41</xdr:col>
      <xdr:colOff>50800</xdr:colOff>
      <xdr:row>78</xdr:row>
      <xdr:rowOff>57866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377680"/>
          <a:ext cx="889000" cy="5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9959</xdr:rowOff>
    </xdr:from>
    <xdr:to>
      <xdr:col>41</xdr:col>
      <xdr:colOff>101600</xdr:colOff>
      <xdr:row>78</xdr:row>
      <xdr:rowOff>111559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8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102686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7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3325</xdr:rowOff>
    </xdr:from>
    <xdr:to>
      <xdr:col>36</xdr:col>
      <xdr:colOff>165100</xdr:colOff>
      <xdr:row>78</xdr:row>
      <xdr:rowOff>104925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7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121452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5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20407</xdr:rowOff>
    </xdr:from>
    <xdr:to>
      <xdr:col>55</xdr:col>
      <xdr:colOff>50800</xdr:colOff>
      <xdr:row>77</xdr:row>
      <xdr:rowOff>122007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2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43284</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07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158939</xdr:rowOff>
    </xdr:from>
    <xdr:to>
      <xdr:col>50</xdr:col>
      <xdr:colOff>165100</xdr:colOff>
      <xdr:row>77</xdr:row>
      <xdr:rowOff>89089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18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105615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9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108207</xdr:rowOff>
    </xdr:from>
    <xdr:to>
      <xdr:col>46</xdr:col>
      <xdr:colOff>38100</xdr:colOff>
      <xdr:row>78</xdr:row>
      <xdr:rowOff>38357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0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54884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08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125230</xdr:rowOff>
    </xdr:from>
    <xdr:to>
      <xdr:col>41</xdr:col>
      <xdr:colOff>101600</xdr:colOff>
      <xdr:row>78</xdr:row>
      <xdr:rowOff>55380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71907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10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7066</xdr:rowOff>
    </xdr:from>
    <xdr:to>
      <xdr:col>36</xdr:col>
      <xdr:colOff>165100</xdr:colOff>
      <xdr:row>78</xdr:row>
      <xdr:rowOff>108666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8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99793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7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48357</xdr:rowOff>
    </xdr:from>
    <xdr:to>
      <xdr:col>55</xdr:col>
      <xdr:colOff>0</xdr:colOff>
      <xdr:row>96</xdr:row>
      <xdr:rowOff>98529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507557"/>
          <a:ext cx="838200" cy="5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98529</xdr:rowOff>
    </xdr:from>
    <xdr:to>
      <xdr:col>50</xdr:col>
      <xdr:colOff>114300</xdr:colOff>
      <xdr:row>97</xdr:row>
      <xdr:rowOff>35596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557729"/>
          <a:ext cx="889000" cy="10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15049</xdr:rowOff>
    </xdr:from>
    <xdr:to>
      <xdr:col>50</xdr:col>
      <xdr:colOff>165100</xdr:colOff>
      <xdr:row>96</xdr:row>
      <xdr:rowOff>116649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133176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17418</xdr:rowOff>
    </xdr:from>
    <xdr:to>
      <xdr:col>45</xdr:col>
      <xdr:colOff>177800</xdr:colOff>
      <xdr:row>97</xdr:row>
      <xdr:rowOff>35596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476618"/>
          <a:ext cx="889000" cy="18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15506</xdr:rowOff>
    </xdr:from>
    <xdr:to>
      <xdr:col>41</xdr:col>
      <xdr:colOff>50800</xdr:colOff>
      <xdr:row>96</xdr:row>
      <xdr:rowOff>17418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474706"/>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138861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5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169007</xdr:rowOff>
    </xdr:from>
    <xdr:to>
      <xdr:col>55</xdr:col>
      <xdr:colOff>50800</xdr:colOff>
      <xdr:row>96</xdr:row>
      <xdr:rowOff>99157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4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20434</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30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47729</xdr:rowOff>
    </xdr:from>
    <xdr:to>
      <xdr:col>50</xdr:col>
      <xdr:colOff>165100</xdr:colOff>
      <xdr:row>96</xdr:row>
      <xdr:rowOff>149329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0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140456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5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156246</xdr:rowOff>
    </xdr:from>
    <xdr:to>
      <xdr:col>46</xdr:col>
      <xdr:colOff>38100</xdr:colOff>
      <xdr:row>97</xdr:row>
      <xdr:rowOff>86396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1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77523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0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138068</xdr:rowOff>
    </xdr:from>
    <xdr:to>
      <xdr:col>41</xdr:col>
      <xdr:colOff>101600</xdr:colOff>
      <xdr:row>96</xdr:row>
      <xdr:rowOff>68218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4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84745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20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136156</xdr:rowOff>
    </xdr:from>
    <xdr:to>
      <xdr:col>36</xdr:col>
      <xdr:colOff>165100</xdr:colOff>
      <xdr:row>96</xdr:row>
      <xdr:rowOff>66306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42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82833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19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6274</xdr:rowOff>
    </xdr:from>
    <xdr:to>
      <xdr:col>85</xdr:col>
      <xdr:colOff>127000</xdr:colOff>
      <xdr:row>37</xdr:row>
      <xdr:rowOff>98561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007024"/>
          <a:ext cx="838200" cy="43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6274</xdr:rowOff>
    </xdr:from>
    <xdr:to>
      <xdr:col>81</xdr:col>
      <xdr:colOff>50800</xdr:colOff>
      <xdr:row>37</xdr:row>
      <xdr:rowOff>101171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007024"/>
          <a:ext cx="889000" cy="43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43256</xdr:rowOff>
    </xdr:from>
    <xdr:to>
      <xdr:col>81</xdr:col>
      <xdr:colOff>101600</xdr:colOff>
      <xdr:row>37</xdr:row>
      <xdr:rowOff>144856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38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135983</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7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101171</xdr:rowOff>
    </xdr:from>
    <xdr:to>
      <xdr:col>76</xdr:col>
      <xdr:colOff>114300</xdr:colOff>
      <xdr:row>37</xdr:row>
      <xdr:rowOff>117488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444821"/>
          <a:ext cx="889000" cy="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151108</xdr:rowOff>
    </xdr:from>
    <xdr:to>
      <xdr:col>76</xdr:col>
      <xdr:colOff>165100</xdr:colOff>
      <xdr:row>38</xdr:row>
      <xdr:rowOff>81258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9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72385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58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113849</xdr:rowOff>
    </xdr:from>
    <xdr:to>
      <xdr:col>71</xdr:col>
      <xdr:colOff>177800</xdr:colOff>
      <xdr:row>37</xdr:row>
      <xdr:rowOff>117488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457499"/>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22349</xdr:rowOff>
    </xdr:from>
    <xdr:to>
      <xdr:col>72</xdr:col>
      <xdr:colOff>38100</xdr:colOff>
      <xdr:row>38</xdr:row>
      <xdr:rowOff>123949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53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115076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63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7909</xdr:rowOff>
    </xdr:from>
    <xdr:to>
      <xdr:col>67</xdr:col>
      <xdr:colOff>101600</xdr:colOff>
      <xdr:row>38</xdr:row>
      <xdr:rowOff>109509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52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100636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61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47761</xdr:rowOff>
    </xdr:from>
    <xdr:to>
      <xdr:col>85</xdr:col>
      <xdr:colOff>177800</xdr:colOff>
      <xdr:row>37</xdr:row>
      <xdr:rowOff>149361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9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70638</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4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126924</xdr:rowOff>
    </xdr:from>
    <xdr:to>
      <xdr:col>81</xdr:col>
      <xdr:colOff>101600</xdr:colOff>
      <xdr:row>35</xdr:row>
      <xdr:rowOff>57074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95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73601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73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50371</xdr:rowOff>
    </xdr:from>
    <xdr:to>
      <xdr:col>76</xdr:col>
      <xdr:colOff>165100</xdr:colOff>
      <xdr:row>37</xdr:row>
      <xdr:rowOff>151971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9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168498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16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66688</xdr:rowOff>
    </xdr:from>
    <xdr:to>
      <xdr:col>72</xdr:col>
      <xdr:colOff>38100</xdr:colOff>
      <xdr:row>37</xdr:row>
      <xdr:rowOff>168287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10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13365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18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63049</xdr:rowOff>
    </xdr:from>
    <xdr:to>
      <xdr:col>67</xdr:col>
      <xdr:colOff>101600</xdr:colOff>
      <xdr:row>37</xdr:row>
      <xdr:rowOff>164649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0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9726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18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112261</xdr:rowOff>
    </xdr:from>
    <xdr:to>
      <xdr:col>85</xdr:col>
      <xdr:colOff>127000</xdr:colOff>
      <xdr:row>56</xdr:row>
      <xdr:rowOff>79083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542011"/>
          <a:ext cx="838200" cy="13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112261</xdr:rowOff>
    </xdr:from>
    <xdr:to>
      <xdr:col>81</xdr:col>
      <xdr:colOff>50800</xdr:colOff>
      <xdr:row>55</xdr:row>
      <xdr:rowOff>166698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542011"/>
          <a:ext cx="889000" cy="5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72959</xdr:rowOff>
    </xdr:from>
    <xdr:to>
      <xdr:col>81</xdr:col>
      <xdr:colOff>101600</xdr:colOff>
      <xdr:row>56</xdr:row>
      <xdr:rowOff>3109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50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165686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9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166698</xdr:rowOff>
    </xdr:from>
    <xdr:to>
      <xdr:col>76</xdr:col>
      <xdr:colOff>114300</xdr:colOff>
      <xdr:row>56</xdr:row>
      <xdr:rowOff>124178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596448"/>
          <a:ext cx="889000" cy="1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37191</xdr:rowOff>
    </xdr:from>
    <xdr:to>
      <xdr:col>76</xdr:col>
      <xdr:colOff>165100</xdr:colOff>
      <xdr:row>56</xdr:row>
      <xdr:rowOff>138791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129918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3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122814</xdr:rowOff>
    </xdr:from>
    <xdr:to>
      <xdr:col>71</xdr:col>
      <xdr:colOff>177800</xdr:colOff>
      <xdr:row>56</xdr:row>
      <xdr:rowOff>124178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724014"/>
          <a:ext cx="8890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38585</xdr:rowOff>
    </xdr:from>
    <xdr:to>
      <xdr:col>72</xdr:col>
      <xdr:colOff>38100</xdr:colOff>
      <xdr:row>56</xdr:row>
      <xdr:rowOff>140185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156712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70779</xdr:rowOff>
    </xdr:from>
    <xdr:to>
      <xdr:col>67</xdr:col>
      <xdr:colOff>101600</xdr:colOff>
      <xdr:row>57</xdr:row>
      <xdr:rowOff>929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17456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28283</xdr:rowOff>
    </xdr:from>
    <xdr:to>
      <xdr:col>85</xdr:col>
      <xdr:colOff>177800</xdr:colOff>
      <xdr:row>56</xdr:row>
      <xdr:rowOff>129883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2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6710</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0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61461</xdr:rowOff>
    </xdr:from>
    <xdr:to>
      <xdr:col>81</xdr:col>
      <xdr:colOff>101600</xdr:colOff>
      <xdr:row>55</xdr:row>
      <xdr:rowOff>163061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8138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26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115898</xdr:rowOff>
    </xdr:from>
    <xdr:to>
      <xdr:col>76</xdr:col>
      <xdr:colOff>165100</xdr:colOff>
      <xdr:row>56</xdr:row>
      <xdr:rowOff>46048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4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62575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3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73378</xdr:rowOff>
    </xdr:from>
    <xdr:to>
      <xdr:col>72</xdr:col>
      <xdr:colOff>38100</xdr:colOff>
      <xdr:row>57</xdr:row>
      <xdr:rowOff>3528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7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166105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6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72014</xdr:rowOff>
    </xdr:from>
    <xdr:to>
      <xdr:col>67</xdr:col>
      <xdr:colOff>101600</xdr:colOff>
      <xdr:row>57</xdr:row>
      <xdr:rowOff>2164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7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164741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7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54693</xdr:rowOff>
    </xdr:from>
    <xdr:to>
      <xdr:col>85</xdr:col>
      <xdr:colOff>127000</xdr:colOff>
      <xdr:row>78</xdr:row>
      <xdr:rowOff>108734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27793"/>
          <a:ext cx="838200" cy="5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21209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9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108734</xdr:rowOff>
    </xdr:from>
    <xdr:to>
      <xdr:col>81</xdr:col>
      <xdr:colOff>50800</xdr:colOff>
      <xdr:row>78</xdr:row>
      <xdr:rowOff>116785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481834"/>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116785</xdr:rowOff>
    </xdr:from>
    <xdr:to>
      <xdr:col>76</xdr:col>
      <xdr:colOff>114300</xdr:colOff>
      <xdr:row>78</xdr:row>
      <xdr:rowOff>128586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89885"/>
          <a:ext cx="889000" cy="1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27059</xdr:rowOff>
    </xdr:from>
    <xdr:to>
      <xdr:col>76</xdr:col>
      <xdr:colOff>165100</xdr:colOff>
      <xdr:row>78</xdr:row>
      <xdr:rowOff>128659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145186</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128586</xdr:rowOff>
    </xdr:from>
    <xdr:to>
      <xdr:col>71</xdr:col>
      <xdr:colOff>177800</xdr:colOff>
      <xdr:row>78</xdr:row>
      <xdr:rowOff>135703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01686"/>
          <a:ext cx="889000" cy="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46600</xdr:rowOff>
    </xdr:from>
    <xdr:to>
      <xdr:col>72</xdr:col>
      <xdr:colOff>38100</xdr:colOff>
      <xdr:row>78</xdr:row>
      <xdr:rowOff>148200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164727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66881</xdr:rowOff>
    </xdr:from>
    <xdr:to>
      <xdr:col>67</xdr:col>
      <xdr:colOff>101600</xdr:colOff>
      <xdr:row>78</xdr:row>
      <xdr:rowOff>168481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13558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3893</xdr:rowOff>
    </xdr:from>
    <xdr:to>
      <xdr:col>85</xdr:col>
      <xdr:colOff>177800</xdr:colOff>
      <xdr:row>78</xdr:row>
      <xdr:rowOff>105493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7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134720</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16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57934</xdr:rowOff>
    </xdr:from>
    <xdr:to>
      <xdr:col>81</xdr:col>
      <xdr:colOff>101600</xdr:colOff>
      <xdr:row>78</xdr:row>
      <xdr:rowOff>159534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3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150661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2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65985</xdr:rowOff>
    </xdr:from>
    <xdr:to>
      <xdr:col>76</xdr:col>
      <xdr:colOff>165100</xdr:colOff>
      <xdr:row>78</xdr:row>
      <xdr:rowOff>167585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3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158712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3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77786</xdr:rowOff>
    </xdr:from>
    <xdr:to>
      <xdr:col>72</xdr:col>
      <xdr:colOff>38100</xdr:colOff>
      <xdr:row>79</xdr:row>
      <xdr:rowOff>7936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5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170513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4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84903</xdr:rowOff>
    </xdr:from>
    <xdr:to>
      <xdr:col>67</xdr:col>
      <xdr:colOff>101600</xdr:colOff>
      <xdr:row>79</xdr:row>
      <xdr:rowOff>15053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5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6180</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55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40323</xdr:rowOff>
    </xdr:from>
    <xdr:to>
      <xdr:col>85</xdr:col>
      <xdr:colOff>127000</xdr:colOff>
      <xdr:row>96</xdr:row>
      <xdr:rowOff>64075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499523"/>
          <a:ext cx="8382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26498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8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64075</xdr:rowOff>
    </xdr:from>
    <xdr:to>
      <xdr:col>81</xdr:col>
      <xdr:colOff>50800</xdr:colOff>
      <xdr:row>96</xdr:row>
      <xdr:rowOff>72428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523275"/>
          <a:ext cx="889000" cy="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72428</xdr:rowOff>
    </xdr:from>
    <xdr:to>
      <xdr:col>76</xdr:col>
      <xdr:colOff>114300</xdr:colOff>
      <xdr:row>96</xdr:row>
      <xdr:rowOff>87579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531628"/>
          <a:ext cx="889000" cy="1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156786</xdr:rowOff>
    </xdr:from>
    <xdr:to>
      <xdr:col>76</xdr:col>
      <xdr:colOff>165100</xdr:colOff>
      <xdr:row>97</xdr:row>
      <xdr:rowOff>86936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78063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7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84978</xdr:rowOff>
    </xdr:from>
    <xdr:to>
      <xdr:col>71</xdr:col>
      <xdr:colOff>177800</xdr:colOff>
      <xdr:row>96</xdr:row>
      <xdr:rowOff>87579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544178"/>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2073</xdr:rowOff>
    </xdr:from>
    <xdr:to>
      <xdr:col>72</xdr:col>
      <xdr:colOff>38100</xdr:colOff>
      <xdr:row>97</xdr:row>
      <xdr:rowOff>103673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94800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7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166012</xdr:rowOff>
    </xdr:from>
    <xdr:to>
      <xdr:col>67</xdr:col>
      <xdr:colOff>101600</xdr:colOff>
      <xdr:row>97</xdr:row>
      <xdr:rowOff>96162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2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87289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71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160973</xdr:rowOff>
    </xdr:from>
    <xdr:to>
      <xdr:col>85</xdr:col>
      <xdr:colOff>177800</xdr:colOff>
      <xdr:row>96</xdr:row>
      <xdr:rowOff>91123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44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12400</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3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13275</xdr:rowOff>
    </xdr:from>
    <xdr:to>
      <xdr:col>81</xdr:col>
      <xdr:colOff>101600</xdr:colOff>
      <xdr:row>96</xdr:row>
      <xdr:rowOff>114875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47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131402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21628</xdr:rowOff>
    </xdr:from>
    <xdr:to>
      <xdr:col>76</xdr:col>
      <xdr:colOff>165100</xdr:colOff>
      <xdr:row>96</xdr:row>
      <xdr:rowOff>123228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4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139755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25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36779</xdr:rowOff>
    </xdr:from>
    <xdr:to>
      <xdr:col>72</xdr:col>
      <xdr:colOff>38100</xdr:colOff>
      <xdr:row>96</xdr:row>
      <xdr:rowOff>138379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49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154906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34178</xdr:rowOff>
    </xdr:from>
    <xdr:to>
      <xdr:col>67</xdr:col>
      <xdr:colOff>101600</xdr:colOff>
      <xdr:row>96</xdr:row>
      <xdr:rowOff>135778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49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152305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6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137058</xdr:rowOff>
    </xdr:from>
    <xdr:to>
      <xdr:col>112</xdr:col>
      <xdr:colOff>38100</xdr:colOff>
      <xdr:row>39</xdr:row>
      <xdr:rowOff>67208</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83735</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27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165024</xdr:rowOff>
    </xdr:from>
    <xdr:to>
      <xdr:col>107</xdr:col>
      <xdr:colOff>101600</xdr:colOff>
      <xdr:row>39</xdr:row>
      <xdr:rowOff>95174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111701</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309650" y="6455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165024</xdr:rowOff>
    </xdr:from>
    <xdr:to>
      <xdr:col>102</xdr:col>
      <xdr:colOff>165100</xdr:colOff>
      <xdr:row>39</xdr:row>
      <xdr:rowOff>95174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111701</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420650" y="6455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164871</xdr:rowOff>
    </xdr:from>
    <xdr:to>
      <xdr:col>98</xdr:col>
      <xdr:colOff>38100</xdr:colOff>
      <xdr:row>39</xdr:row>
      <xdr:rowOff>95021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7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111548</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531650" y="6455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目的別歳出の住民一人当たりのコストで高いものは，①農林水産業費，②民生費，③総務費の順となっている。</a:t>
          </a:r>
        </a:p>
        <a:p>
          <a:r>
            <a:rPr kumimoji="1" lang="ja-JP" altLang="en-US" sz="1300">
              <a:latin typeface="ＭＳ Ｐゴシック" panose="020B0600070205080204" pitchFamily="50" charset="-128"/>
              <a:ea typeface="ＭＳ Ｐゴシック" panose="020B0600070205080204" pitchFamily="50" charset="-128"/>
            </a:rPr>
            <a:t>①農林水産業費については，住民一人当たり</a:t>
          </a:r>
          <a:r>
            <a:rPr kumimoji="1" lang="en-US" altLang="ja-JP" sz="1300">
              <a:latin typeface="ＭＳ Ｐゴシック" panose="020B0600070205080204" pitchFamily="50" charset="-128"/>
              <a:ea typeface="ＭＳ Ｐゴシック" panose="020B0600070205080204" pitchFamily="50" charset="-128"/>
            </a:rPr>
            <a:t>329,117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円となっており，類似団体と比較して高い状況である。これは，県の力強い木材産業生産性強化対策事業を実施したためである。</a:t>
          </a:r>
        </a:p>
        <a:p>
          <a:r>
            <a:rPr kumimoji="1" lang="ja-JP" altLang="en-US" sz="1300">
              <a:latin typeface="ＭＳ Ｐゴシック" panose="020B0600070205080204" pitchFamily="50" charset="-128"/>
              <a:ea typeface="ＭＳ Ｐゴシック" panose="020B0600070205080204" pitchFamily="50" charset="-128"/>
            </a:rPr>
            <a:t>②民生費については，住民一人当たり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262,695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円となっており，類似団体と比較しても高い状況である。主な要因は扶助費で，国の子育て世帯臨時特別給付金や住民税非課税世帯等臨時特別給付金により増加したためである。</a:t>
          </a:r>
        </a:p>
        <a:p>
          <a:r>
            <a:rPr kumimoji="1" lang="ja-JP" altLang="en-US" sz="1300">
              <a:latin typeface="ＭＳ Ｐゴシック" panose="020B0600070205080204" pitchFamily="50" charset="-128"/>
              <a:ea typeface="ＭＳ Ｐゴシック" panose="020B0600070205080204" pitchFamily="50" charset="-128"/>
            </a:rPr>
            <a:t>③総務費については，住民一人当たり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156,444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円となっており，類似団体と比較して低い状況である。主な要因は，庁舎の外壁塗装防水及び駐車場整備事業を実施したためである。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実質収支額，実質単年度収支は黒字となり，令和３年度の実質収支比率は</a:t>
          </a:r>
          <a:r>
            <a:rPr kumimoji="1" lang="en-US" altLang="ja-JP" sz="1400">
              <a:latin typeface="ＭＳ ゴシック" pitchFamily="49" charset="-128"/>
              <a:ea typeface="ＭＳ ゴシック" pitchFamily="49" charset="-128"/>
            </a:rPr>
            <a:t>9.62%</a:t>
          </a:r>
          <a:r>
            <a:rPr kumimoji="1" lang="ja-JP" altLang="en-US" sz="1400">
              <a:latin typeface="ＭＳ ゴシック" pitchFamily="49" charset="-128"/>
              <a:ea typeface="ＭＳ ゴシック" pitchFamily="49" charset="-128"/>
            </a:rPr>
            <a:t>で適正な規模以上を確保できた。</a:t>
          </a:r>
        </a:p>
        <a:p>
          <a:r>
            <a:rPr kumimoji="1" lang="ja-JP" altLang="en-US" sz="1400">
              <a:latin typeface="ＭＳ ゴシック" pitchFamily="49" charset="-128"/>
              <a:ea typeface="ＭＳ ゴシック" pitchFamily="49" charset="-128"/>
            </a:rPr>
            <a:t>　令和３年度の財政調整基金の残高については，取り崩しを抑制できたことから，増加となった。</a:t>
          </a:r>
        </a:p>
        <a:p>
          <a:r>
            <a:rPr kumimoji="1" lang="ja-JP" altLang="en-US" sz="1400">
              <a:latin typeface="ＭＳ ゴシック" pitchFamily="49" charset="-128"/>
              <a:ea typeface="ＭＳ ゴシック" pitchFamily="49" charset="-128"/>
            </a:rPr>
            <a:t>　今後も，歳出全般の見直しを行い，基金に依存しない財政運営を図る必要がある。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令和３年度までの全会計における実質収支は，比率の増減はあるものの黒字となっている。</a:t>
          </a:r>
        </a:p>
        <a:p>
          <a:r>
            <a:rPr kumimoji="1" lang="ja-JP" altLang="en-US" sz="1400">
              <a:latin typeface="ＭＳ ゴシック" pitchFamily="49" charset="-128"/>
              <a:ea typeface="ＭＳ ゴシック" pitchFamily="49" charset="-128"/>
            </a:rPr>
            <a:t>　黒字を維持するため税率の改正等も検討しながら健全な財政運営に努める。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61"/>
      <c r="DK1" s="161"/>
      <c r="DL1" s="161"/>
      <c r="DM1" s="161"/>
      <c r="DN1" s="161"/>
      <c r="DO1" s="161"/>
    </row>
    <row r="2" spans="1:119" ht="24.75" thickBot="1">
      <c r="B2" s="162" t="s">
        <v>81</v>
      </c>
      <c r="C2" s="162"/>
      <c r="D2" s="163"/>
    </row>
    <row r="3" spans="1:119" ht="18.75" customHeight="1" thickBot="1">
      <c r="A3" s="161"/>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c r="A4" s="161"/>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10924432</v>
      </c>
      <c r="BO4" s="489"/>
      <c r="BP4" s="489"/>
      <c r="BQ4" s="489"/>
      <c r="BR4" s="489"/>
      <c r="BS4" s="489"/>
      <c r="BT4" s="489"/>
      <c r="BU4" s="490"/>
      <c r="BV4" s="488">
        <v>9684916</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9.6</v>
      </c>
      <c r="CU4" s="629"/>
      <c r="CV4" s="629"/>
      <c r="CW4" s="629"/>
      <c r="CX4" s="629"/>
      <c r="CY4" s="629"/>
      <c r="CZ4" s="629"/>
      <c r="DA4" s="630"/>
      <c r="DB4" s="628">
        <v>8.6999999999999993</v>
      </c>
      <c r="DC4" s="629"/>
      <c r="DD4" s="629"/>
      <c r="DE4" s="629"/>
      <c r="DF4" s="629"/>
      <c r="DG4" s="629"/>
      <c r="DH4" s="629"/>
      <c r="DI4" s="630"/>
    </row>
    <row r="5" spans="1:119" ht="18.75" customHeight="1">
      <c r="A5" s="161"/>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10459843</v>
      </c>
      <c r="BO5" s="460"/>
      <c r="BP5" s="460"/>
      <c r="BQ5" s="460"/>
      <c r="BR5" s="460"/>
      <c r="BS5" s="460"/>
      <c r="BT5" s="460"/>
      <c r="BU5" s="461"/>
      <c r="BV5" s="459">
        <v>9308572</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83.5</v>
      </c>
      <c r="CU5" s="457"/>
      <c r="CV5" s="457"/>
      <c r="CW5" s="457"/>
      <c r="CX5" s="457"/>
      <c r="CY5" s="457"/>
      <c r="CZ5" s="457"/>
      <c r="DA5" s="458"/>
      <c r="DB5" s="456">
        <v>87.8</v>
      </c>
      <c r="DC5" s="457"/>
      <c r="DD5" s="457"/>
      <c r="DE5" s="457"/>
      <c r="DF5" s="457"/>
      <c r="DG5" s="457"/>
      <c r="DH5" s="457"/>
      <c r="DI5" s="458"/>
    </row>
    <row r="6" spans="1:119" ht="18.75" customHeight="1">
      <c r="A6" s="161"/>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464589</v>
      </c>
      <c r="BO6" s="460"/>
      <c r="BP6" s="460"/>
      <c r="BQ6" s="460"/>
      <c r="BR6" s="460"/>
      <c r="BS6" s="460"/>
      <c r="BT6" s="460"/>
      <c r="BU6" s="461"/>
      <c r="BV6" s="459">
        <v>376344</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86.7</v>
      </c>
      <c r="CU6" s="603"/>
      <c r="CV6" s="603"/>
      <c r="CW6" s="603"/>
      <c r="CX6" s="603"/>
      <c r="CY6" s="603"/>
      <c r="CZ6" s="603"/>
      <c r="DA6" s="604"/>
      <c r="DB6" s="602">
        <v>90.6</v>
      </c>
      <c r="DC6" s="603"/>
      <c r="DD6" s="603"/>
      <c r="DE6" s="603"/>
      <c r="DF6" s="603"/>
      <c r="DG6" s="603"/>
      <c r="DH6" s="603"/>
      <c r="DI6" s="604"/>
    </row>
    <row r="7" spans="1:119" ht="18.75" customHeight="1">
      <c r="A7" s="161"/>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94</v>
      </c>
      <c r="AV7" s="518"/>
      <c r="AW7" s="518"/>
      <c r="AX7" s="518"/>
      <c r="AY7" s="473" t="s">
        <v>105</v>
      </c>
      <c r="AZ7" s="474"/>
      <c r="BA7" s="474"/>
      <c r="BB7" s="474"/>
      <c r="BC7" s="474"/>
      <c r="BD7" s="474"/>
      <c r="BE7" s="474"/>
      <c r="BF7" s="474"/>
      <c r="BG7" s="474"/>
      <c r="BH7" s="474"/>
      <c r="BI7" s="474"/>
      <c r="BJ7" s="474"/>
      <c r="BK7" s="474"/>
      <c r="BL7" s="474"/>
      <c r="BM7" s="475"/>
      <c r="BN7" s="459">
        <v>36031</v>
      </c>
      <c r="BO7" s="460"/>
      <c r="BP7" s="460"/>
      <c r="BQ7" s="460"/>
      <c r="BR7" s="460"/>
      <c r="BS7" s="460"/>
      <c r="BT7" s="460"/>
      <c r="BU7" s="461"/>
      <c r="BV7" s="459">
        <v>14758</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4455398</v>
      </c>
      <c r="CU7" s="460"/>
      <c r="CV7" s="460"/>
      <c r="CW7" s="460"/>
      <c r="CX7" s="460"/>
      <c r="CY7" s="460"/>
      <c r="CZ7" s="460"/>
      <c r="DA7" s="461"/>
      <c r="DB7" s="459">
        <v>4153086</v>
      </c>
      <c r="DC7" s="460"/>
      <c r="DD7" s="460"/>
      <c r="DE7" s="460"/>
      <c r="DF7" s="460"/>
      <c r="DG7" s="460"/>
      <c r="DH7" s="460"/>
      <c r="DI7" s="461"/>
    </row>
    <row r="8" spans="1:119" ht="18.75" customHeight="1" thickBot="1">
      <c r="A8" s="161"/>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94</v>
      </c>
      <c r="AV8" s="518"/>
      <c r="AW8" s="518"/>
      <c r="AX8" s="518"/>
      <c r="AY8" s="473" t="s">
        <v>108</v>
      </c>
      <c r="AZ8" s="474"/>
      <c r="BA8" s="474"/>
      <c r="BB8" s="474"/>
      <c r="BC8" s="474"/>
      <c r="BD8" s="474"/>
      <c r="BE8" s="474"/>
      <c r="BF8" s="474"/>
      <c r="BG8" s="474"/>
      <c r="BH8" s="474"/>
      <c r="BI8" s="474"/>
      <c r="BJ8" s="474"/>
      <c r="BK8" s="474"/>
      <c r="BL8" s="474"/>
      <c r="BM8" s="475"/>
      <c r="BN8" s="459">
        <v>428558</v>
      </c>
      <c r="BO8" s="460"/>
      <c r="BP8" s="460"/>
      <c r="BQ8" s="460"/>
      <c r="BR8" s="460"/>
      <c r="BS8" s="460"/>
      <c r="BT8" s="460"/>
      <c r="BU8" s="461"/>
      <c r="BV8" s="459">
        <v>361586</v>
      </c>
      <c r="BW8" s="460"/>
      <c r="BX8" s="460"/>
      <c r="BY8" s="460"/>
      <c r="BZ8" s="460"/>
      <c r="CA8" s="460"/>
      <c r="CB8" s="460"/>
      <c r="CC8" s="461"/>
      <c r="CD8" s="499" t="s">
        <v>109</v>
      </c>
      <c r="CE8" s="419"/>
      <c r="CF8" s="419"/>
      <c r="CG8" s="419"/>
      <c r="CH8" s="419"/>
      <c r="CI8" s="419"/>
      <c r="CJ8" s="419"/>
      <c r="CK8" s="419"/>
      <c r="CL8" s="419"/>
      <c r="CM8" s="419"/>
      <c r="CN8" s="419"/>
      <c r="CO8" s="419"/>
      <c r="CP8" s="419"/>
      <c r="CQ8" s="419"/>
      <c r="CR8" s="419"/>
      <c r="CS8" s="500"/>
      <c r="CT8" s="562">
        <v>0.32</v>
      </c>
      <c r="CU8" s="563"/>
      <c r="CV8" s="563"/>
      <c r="CW8" s="563"/>
      <c r="CX8" s="563"/>
      <c r="CY8" s="563"/>
      <c r="CZ8" s="563"/>
      <c r="DA8" s="564"/>
      <c r="DB8" s="562">
        <v>0.33</v>
      </c>
      <c r="DC8" s="563"/>
      <c r="DD8" s="563"/>
      <c r="DE8" s="563"/>
      <c r="DF8" s="563"/>
      <c r="DG8" s="563"/>
      <c r="DH8" s="563"/>
      <c r="DI8" s="564"/>
    </row>
    <row r="9" spans="1:119" ht="18.75" customHeight="1" thickBot="1">
      <c r="A9" s="161"/>
      <c r="B9" s="591" t="s">
        <v>110</v>
      </c>
      <c r="C9" s="592"/>
      <c r="D9" s="592"/>
      <c r="E9" s="592"/>
      <c r="F9" s="592"/>
      <c r="G9" s="592"/>
      <c r="H9" s="592"/>
      <c r="I9" s="592"/>
      <c r="J9" s="592"/>
      <c r="K9" s="510"/>
      <c r="L9" s="593" t="s">
        <v>111</v>
      </c>
      <c r="M9" s="594"/>
      <c r="N9" s="594"/>
      <c r="O9" s="594"/>
      <c r="P9" s="594"/>
      <c r="Q9" s="595"/>
      <c r="R9" s="596">
        <v>9119</v>
      </c>
      <c r="S9" s="597"/>
      <c r="T9" s="597"/>
      <c r="U9" s="597"/>
      <c r="V9" s="598"/>
      <c r="W9" s="528" t="s">
        <v>112</v>
      </c>
      <c r="X9" s="529"/>
      <c r="Y9" s="529"/>
      <c r="Z9" s="529"/>
      <c r="AA9" s="529"/>
      <c r="AB9" s="529"/>
      <c r="AC9" s="529"/>
      <c r="AD9" s="529"/>
      <c r="AE9" s="529"/>
      <c r="AF9" s="529"/>
      <c r="AG9" s="529"/>
      <c r="AH9" s="529"/>
      <c r="AI9" s="529"/>
      <c r="AJ9" s="529"/>
      <c r="AK9" s="529"/>
      <c r="AL9" s="599"/>
      <c r="AM9" s="516" t="s">
        <v>113</v>
      </c>
      <c r="AN9" s="416"/>
      <c r="AO9" s="416"/>
      <c r="AP9" s="416"/>
      <c r="AQ9" s="416"/>
      <c r="AR9" s="416"/>
      <c r="AS9" s="416"/>
      <c r="AT9" s="417"/>
      <c r="AU9" s="517" t="s">
        <v>114</v>
      </c>
      <c r="AV9" s="518"/>
      <c r="AW9" s="518"/>
      <c r="AX9" s="518"/>
      <c r="AY9" s="473" t="s">
        <v>115</v>
      </c>
      <c r="AZ9" s="474"/>
      <c r="BA9" s="474"/>
      <c r="BB9" s="474"/>
      <c r="BC9" s="474"/>
      <c r="BD9" s="474"/>
      <c r="BE9" s="474"/>
      <c r="BF9" s="474"/>
      <c r="BG9" s="474"/>
      <c r="BH9" s="474"/>
      <c r="BI9" s="474"/>
      <c r="BJ9" s="474"/>
      <c r="BK9" s="474"/>
      <c r="BL9" s="474"/>
      <c r="BM9" s="475"/>
      <c r="BN9" s="459">
        <v>66972</v>
      </c>
      <c r="BO9" s="460"/>
      <c r="BP9" s="460"/>
      <c r="BQ9" s="460"/>
      <c r="BR9" s="460"/>
      <c r="BS9" s="460"/>
      <c r="BT9" s="460"/>
      <c r="BU9" s="461"/>
      <c r="BV9" s="459">
        <v>-40376</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15.2</v>
      </c>
      <c r="CU9" s="457"/>
      <c r="CV9" s="457"/>
      <c r="CW9" s="457"/>
      <c r="CX9" s="457"/>
      <c r="CY9" s="457"/>
      <c r="CZ9" s="457"/>
      <c r="DA9" s="458"/>
      <c r="DB9" s="456">
        <v>15.1</v>
      </c>
      <c r="DC9" s="457"/>
      <c r="DD9" s="457"/>
      <c r="DE9" s="457"/>
      <c r="DF9" s="457"/>
      <c r="DG9" s="457"/>
      <c r="DH9" s="457"/>
      <c r="DI9" s="458"/>
    </row>
    <row r="10" spans="1:119" ht="18.75" customHeight="1" thickBot="1">
      <c r="A10" s="161"/>
      <c r="B10" s="591"/>
      <c r="C10" s="592"/>
      <c r="D10" s="592"/>
      <c r="E10" s="592"/>
      <c r="F10" s="592"/>
      <c r="G10" s="592"/>
      <c r="H10" s="592"/>
      <c r="I10" s="592"/>
      <c r="J10" s="592"/>
      <c r="K10" s="510"/>
      <c r="L10" s="415" t="s">
        <v>117</v>
      </c>
      <c r="M10" s="416"/>
      <c r="N10" s="416"/>
      <c r="O10" s="416"/>
      <c r="P10" s="416"/>
      <c r="Q10" s="417"/>
      <c r="R10" s="412">
        <v>10327</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119</v>
      </c>
      <c r="AV10" s="518"/>
      <c r="AW10" s="518"/>
      <c r="AX10" s="518"/>
      <c r="AY10" s="473" t="s">
        <v>120</v>
      </c>
      <c r="AZ10" s="474"/>
      <c r="BA10" s="474"/>
      <c r="BB10" s="474"/>
      <c r="BC10" s="474"/>
      <c r="BD10" s="474"/>
      <c r="BE10" s="474"/>
      <c r="BF10" s="474"/>
      <c r="BG10" s="474"/>
      <c r="BH10" s="474"/>
      <c r="BI10" s="474"/>
      <c r="BJ10" s="474"/>
      <c r="BK10" s="474"/>
      <c r="BL10" s="474"/>
      <c r="BM10" s="475"/>
      <c r="BN10" s="459">
        <v>122710</v>
      </c>
      <c r="BO10" s="460"/>
      <c r="BP10" s="460"/>
      <c r="BQ10" s="460"/>
      <c r="BR10" s="460"/>
      <c r="BS10" s="460"/>
      <c r="BT10" s="460"/>
      <c r="BU10" s="461"/>
      <c r="BV10" s="459">
        <v>159996</v>
      </c>
      <c r="BW10" s="460"/>
      <c r="BX10" s="460"/>
      <c r="BY10" s="460"/>
      <c r="BZ10" s="460"/>
      <c r="CA10" s="460"/>
      <c r="CB10" s="460"/>
      <c r="CC10" s="461"/>
      <c r="CD10" s="164" t="s">
        <v>121</v>
      </c>
      <c r="CE10" s="165"/>
      <c r="CF10" s="165"/>
      <c r="CG10" s="165"/>
      <c r="CH10" s="165"/>
      <c r="CI10" s="165"/>
      <c r="CJ10" s="165"/>
      <c r="CK10" s="165"/>
      <c r="CL10" s="165"/>
      <c r="CM10" s="165"/>
      <c r="CN10" s="165"/>
      <c r="CO10" s="165"/>
      <c r="CP10" s="165"/>
      <c r="CQ10" s="165"/>
      <c r="CR10" s="165"/>
      <c r="CS10" s="166"/>
      <c r="CT10" s="167"/>
      <c r="CU10" s="168"/>
      <c r="CV10" s="168"/>
      <c r="CW10" s="168"/>
      <c r="CX10" s="168"/>
      <c r="CY10" s="168"/>
      <c r="CZ10" s="168"/>
      <c r="DA10" s="169"/>
      <c r="DB10" s="167"/>
      <c r="DC10" s="168"/>
      <c r="DD10" s="168"/>
      <c r="DE10" s="168"/>
      <c r="DF10" s="168"/>
      <c r="DG10" s="168"/>
      <c r="DH10" s="168"/>
      <c r="DI10" s="169"/>
    </row>
    <row r="11" spans="1:119" ht="18.75" customHeight="1" thickBot="1">
      <c r="A11" s="161"/>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125</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129</v>
      </c>
      <c r="DC11" s="563"/>
      <c r="DD11" s="563"/>
      <c r="DE11" s="563"/>
      <c r="DF11" s="563"/>
      <c r="DG11" s="563"/>
      <c r="DH11" s="563"/>
      <c r="DI11" s="564"/>
    </row>
    <row r="12" spans="1:119" ht="18.75" customHeight="1">
      <c r="A12" s="161"/>
      <c r="B12" s="565" t="s">
        <v>130</v>
      </c>
      <c r="C12" s="566"/>
      <c r="D12" s="566"/>
      <c r="E12" s="566"/>
      <c r="F12" s="566"/>
      <c r="G12" s="566"/>
      <c r="H12" s="566"/>
      <c r="I12" s="566"/>
      <c r="J12" s="566"/>
      <c r="K12" s="567"/>
      <c r="L12" s="574" t="s">
        <v>131</v>
      </c>
      <c r="M12" s="575"/>
      <c r="N12" s="575"/>
      <c r="O12" s="575"/>
      <c r="P12" s="575"/>
      <c r="Q12" s="576"/>
      <c r="R12" s="577">
        <v>8869</v>
      </c>
      <c r="S12" s="578"/>
      <c r="T12" s="578"/>
      <c r="U12" s="578"/>
      <c r="V12" s="579"/>
      <c r="W12" s="580" t="s">
        <v>1</v>
      </c>
      <c r="X12" s="518"/>
      <c r="Y12" s="518"/>
      <c r="Z12" s="518"/>
      <c r="AA12" s="518"/>
      <c r="AB12" s="581"/>
      <c r="AC12" s="582" t="s">
        <v>132</v>
      </c>
      <c r="AD12" s="583"/>
      <c r="AE12" s="583"/>
      <c r="AF12" s="583"/>
      <c r="AG12" s="584"/>
      <c r="AH12" s="582" t="s">
        <v>133</v>
      </c>
      <c r="AI12" s="583"/>
      <c r="AJ12" s="583"/>
      <c r="AK12" s="583"/>
      <c r="AL12" s="585"/>
      <c r="AM12" s="516" t="s">
        <v>134</v>
      </c>
      <c r="AN12" s="416"/>
      <c r="AO12" s="416"/>
      <c r="AP12" s="416"/>
      <c r="AQ12" s="416"/>
      <c r="AR12" s="416"/>
      <c r="AS12" s="416"/>
      <c r="AT12" s="417"/>
      <c r="AU12" s="517" t="s">
        <v>135</v>
      </c>
      <c r="AV12" s="518"/>
      <c r="AW12" s="518"/>
      <c r="AX12" s="518"/>
      <c r="AY12" s="473" t="s">
        <v>136</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50000</v>
      </c>
      <c r="BW12" s="460"/>
      <c r="BX12" s="460"/>
      <c r="BY12" s="460"/>
      <c r="BZ12" s="460"/>
      <c r="CA12" s="460"/>
      <c r="CB12" s="460"/>
      <c r="CC12" s="461"/>
      <c r="CD12" s="499" t="s">
        <v>137</v>
      </c>
      <c r="CE12" s="419"/>
      <c r="CF12" s="419"/>
      <c r="CG12" s="419"/>
      <c r="CH12" s="419"/>
      <c r="CI12" s="419"/>
      <c r="CJ12" s="419"/>
      <c r="CK12" s="419"/>
      <c r="CL12" s="419"/>
      <c r="CM12" s="419"/>
      <c r="CN12" s="419"/>
      <c r="CO12" s="419"/>
      <c r="CP12" s="419"/>
      <c r="CQ12" s="419"/>
      <c r="CR12" s="419"/>
      <c r="CS12" s="500"/>
      <c r="CT12" s="562" t="s">
        <v>128</v>
      </c>
      <c r="CU12" s="563"/>
      <c r="CV12" s="563"/>
      <c r="CW12" s="563"/>
      <c r="CX12" s="563"/>
      <c r="CY12" s="563"/>
      <c r="CZ12" s="563"/>
      <c r="DA12" s="564"/>
      <c r="DB12" s="562" t="s">
        <v>138</v>
      </c>
      <c r="DC12" s="563"/>
      <c r="DD12" s="563"/>
      <c r="DE12" s="563"/>
      <c r="DF12" s="563"/>
      <c r="DG12" s="563"/>
      <c r="DH12" s="563"/>
      <c r="DI12" s="564"/>
    </row>
    <row r="13" spans="1:119" ht="18.75" customHeight="1">
      <c r="A13" s="161"/>
      <c r="B13" s="568"/>
      <c r="C13" s="569"/>
      <c r="D13" s="569"/>
      <c r="E13" s="569"/>
      <c r="F13" s="569"/>
      <c r="G13" s="569"/>
      <c r="H13" s="569"/>
      <c r="I13" s="569"/>
      <c r="J13" s="569"/>
      <c r="K13" s="570"/>
      <c r="L13" s="170"/>
      <c r="M13" s="543" t="s">
        <v>139</v>
      </c>
      <c r="N13" s="544"/>
      <c r="O13" s="544"/>
      <c r="P13" s="544"/>
      <c r="Q13" s="545"/>
      <c r="R13" s="546">
        <v>8783</v>
      </c>
      <c r="S13" s="547"/>
      <c r="T13" s="547"/>
      <c r="U13" s="547"/>
      <c r="V13" s="548"/>
      <c r="W13" s="549" t="s">
        <v>140</v>
      </c>
      <c r="X13" s="445"/>
      <c r="Y13" s="445"/>
      <c r="Z13" s="445"/>
      <c r="AA13" s="445"/>
      <c r="AB13" s="446"/>
      <c r="AC13" s="412">
        <v>583</v>
      </c>
      <c r="AD13" s="413"/>
      <c r="AE13" s="413"/>
      <c r="AF13" s="413"/>
      <c r="AG13" s="414"/>
      <c r="AH13" s="412">
        <v>779</v>
      </c>
      <c r="AI13" s="413"/>
      <c r="AJ13" s="413"/>
      <c r="AK13" s="413"/>
      <c r="AL13" s="472"/>
      <c r="AM13" s="516" t="s">
        <v>141</v>
      </c>
      <c r="AN13" s="416"/>
      <c r="AO13" s="416"/>
      <c r="AP13" s="416"/>
      <c r="AQ13" s="416"/>
      <c r="AR13" s="416"/>
      <c r="AS13" s="416"/>
      <c r="AT13" s="417"/>
      <c r="AU13" s="517" t="s">
        <v>119</v>
      </c>
      <c r="AV13" s="518"/>
      <c r="AW13" s="518"/>
      <c r="AX13" s="518"/>
      <c r="AY13" s="473" t="s">
        <v>142</v>
      </c>
      <c r="AZ13" s="474"/>
      <c r="BA13" s="474"/>
      <c r="BB13" s="474"/>
      <c r="BC13" s="474"/>
      <c r="BD13" s="474"/>
      <c r="BE13" s="474"/>
      <c r="BF13" s="474"/>
      <c r="BG13" s="474"/>
      <c r="BH13" s="474"/>
      <c r="BI13" s="474"/>
      <c r="BJ13" s="474"/>
      <c r="BK13" s="474"/>
      <c r="BL13" s="474"/>
      <c r="BM13" s="475"/>
      <c r="BN13" s="459">
        <v>189682</v>
      </c>
      <c r="BO13" s="460"/>
      <c r="BP13" s="460"/>
      <c r="BQ13" s="460"/>
      <c r="BR13" s="460"/>
      <c r="BS13" s="460"/>
      <c r="BT13" s="460"/>
      <c r="BU13" s="461"/>
      <c r="BV13" s="459">
        <v>69620</v>
      </c>
      <c r="BW13" s="460"/>
      <c r="BX13" s="460"/>
      <c r="BY13" s="460"/>
      <c r="BZ13" s="460"/>
      <c r="CA13" s="460"/>
      <c r="CB13" s="460"/>
      <c r="CC13" s="461"/>
      <c r="CD13" s="499" t="s">
        <v>143</v>
      </c>
      <c r="CE13" s="419"/>
      <c r="CF13" s="419"/>
      <c r="CG13" s="419"/>
      <c r="CH13" s="419"/>
      <c r="CI13" s="419"/>
      <c r="CJ13" s="419"/>
      <c r="CK13" s="419"/>
      <c r="CL13" s="419"/>
      <c r="CM13" s="419"/>
      <c r="CN13" s="419"/>
      <c r="CO13" s="419"/>
      <c r="CP13" s="419"/>
      <c r="CQ13" s="419"/>
      <c r="CR13" s="419"/>
      <c r="CS13" s="500"/>
      <c r="CT13" s="456">
        <v>8.5</v>
      </c>
      <c r="CU13" s="457"/>
      <c r="CV13" s="457"/>
      <c r="CW13" s="457"/>
      <c r="CX13" s="457"/>
      <c r="CY13" s="457"/>
      <c r="CZ13" s="457"/>
      <c r="DA13" s="458"/>
      <c r="DB13" s="456">
        <v>8.3000000000000007</v>
      </c>
      <c r="DC13" s="457"/>
      <c r="DD13" s="457"/>
      <c r="DE13" s="457"/>
      <c r="DF13" s="457"/>
      <c r="DG13" s="457"/>
      <c r="DH13" s="457"/>
      <c r="DI13" s="458"/>
    </row>
    <row r="14" spans="1:119" ht="18.75" customHeight="1" thickBot="1">
      <c r="A14" s="161"/>
      <c r="B14" s="568"/>
      <c r="C14" s="569"/>
      <c r="D14" s="569"/>
      <c r="E14" s="569"/>
      <c r="F14" s="569"/>
      <c r="G14" s="569"/>
      <c r="H14" s="569"/>
      <c r="I14" s="569"/>
      <c r="J14" s="569"/>
      <c r="K14" s="570"/>
      <c r="L14" s="533" t="s">
        <v>144</v>
      </c>
      <c r="M14" s="586"/>
      <c r="N14" s="586"/>
      <c r="O14" s="586"/>
      <c r="P14" s="586"/>
      <c r="Q14" s="587"/>
      <c r="R14" s="546">
        <v>9005</v>
      </c>
      <c r="S14" s="547"/>
      <c r="T14" s="547"/>
      <c r="U14" s="547"/>
      <c r="V14" s="548"/>
      <c r="W14" s="550"/>
      <c r="X14" s="448"/>
      <c r="Y14" s="448"/>
      <c r="Z14" s="448"/>
      <c r="AA14" s="448"/>
      <c r="AB14" s="449"/>
      <c r="AC14" s="539">
        <v>14.7</v>
      </c>
      <c r="AD14" s="540"/>
      <c r="AE14" s="540"/>
      <c r="AF14" s="540"/>
      <c r="AG14" s="541"/>
      <c r="AH14" s="539">
        <v>17.7</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145</v>
      </c>
      <c r="CE14" s="497"/>
      <c r="CF14" s="497"/>
      <c r="CG14" s="497"/>
      <c r="CH14" s="497"/>
      <c r="CI14" s="497"/>
      <c r="CJ14" s="497"/>
      <c r="CK14" s="497"/>
      <c r="CL14" s="497"/>
      <c r="CM14" s="497"/>
      <c r="CN14" s="497"/>
      <c r="CO14" s="497"/>
      <c r="CP14" s="497"/>
      <c r="CQ14" s="497"/>
      <c r="CR14" s="497"/>
      <c r="CS14" s="498"/>
      <c r="CT14" s="556" t="s">
        <v>146</v>
      </c>
      <c r="CU14" s="557"/>
      <c r="CV14" s="557"/>
      <c r="CW14" s="557"/>
      <c r="CX14" s="557"/>
      <c r="CY14" s="557"/>
      <c r="CZ14" s="557"/>
      <c r="DA14" s="558"/>
      <c r="DB14" s="556">
        <v>10.8</v>
      </c>
      <c r="DC14" s="557"/>
      <c r="DD14" s="557"/>
      <c r="DE14" s="557"/>
      <c r="DF14" s="557"/>
      <c r="DG14" s="557"/>
      <c r="DH14" s="557"/>
      <c r="DI14" s="558"/>
    </row>
    <row r="15" spans="1:119" ht="18.75" customHeight="1">
      <c r="A15" s="161"/>
      <c r="B15" s="568"/>
      <c r="C15" s="569"/>
      <c r="D15" s="569"/>
      <c r="E15" s="569"/>
      <c r="F15" s="569"/>
      <c r="G15" s="569"/>
      <c r="H15" s="569"/>
      <c r="I15" s="569"/>
      <c r="J15" s="569"/>
      <c r="K15" s="570"/>
      <c r="L15" s="170"/>
      <c r="M15" s="543" t="s">
        <v>139</v>
      </c>
      <c r="N15" s="544"/>
      <c r="O15" s="544"/>
      <c r="P15" s="544"/>
      <c r="Q15" s="545"/>
      <c r="R15" s="546">
        <v>8916</v>
      </c>
      <c r="S15" s="547"/>
      <c r="T15" s="547"/>
      <c r="U15" s="547"/>
      <c r="V15" s="548"/>
      <c r="W15" s="549" t="s">
        <v>147</v>
      </c>
      <c r="X15" s="445"/>
      <c r="Y15" s="445"/>
      <c r="Z15" s="445"/>
      <c r="AA15" s="445"/>
      <c r="AB15" s="446"/>
      <c r="AC15" s="412">
        <v>977</v>
      </c>
      <c r="AD15" s="413"/>
      <c r="AE15" s="413"/>
      <c r="AF15" s="413"/>
      <c r="AG15" s="414"/>
      <c r="AH15" s="412">
        <v>1027</v>
      </c>
      <c r="AI15" s="413"/>
      <c r="AJ15" s="413"/>
      <c r="AK15" s="413"/>
      <c r="AL15" s="472"/>
      <c r="AM15" s="516"/>
      <c r="AN15" s="416"/>
      <c r="AO15" s="416"/>
      <c r="AP15" s="416"/>
      <c r="AQ15" s="416"/>
      <c r="AR15" s="416"/>
      <c r="AS15" s="416"/>
      <c r="AT15" s="417"/>
      <c r="AU15" s="517"/>
      <c r="AV15" s="518"/>
      <c r="AW15" s="518"/>
      <c r="AX15" s="518"/>
      <c r="AY15" s="485" t="s">
        <v>148</v>
      </c>
      <c r="AZ15" s="486"/>
      <c r="BA15" s="486"/>
      <c r="BB15" s="486"/>
      <c r="BC15" s="486"/>
      <c r="BD15" s="486"/>
      <c r="BE15" s="486"/>
      <c r="BF15" s="486"/>
      <c r="BG15" s="486"/>
      <c r="BH15" s="486"/>
      <c r="BI15" s="486"/>
      <c r="BJ15" s="486"/>
      <c r="BK15" s="486"/>
      <c r="BL15" s="486"/>
      <c r="BM15" s="487"/>
      <c r="BN15" s="488">
        <v>1153395</v>
      </c>
      <c r="BO15" s="489"/>
      <c r="BP15" s="489"/>
      <c r="BQ15" s="489"/>
      <c r="BR15" s="489"/>
      <c r="BS15" s="489"/>
      <c r="BT15" s="489"/>
      <c r="BU15" s="490"/>
      <c r="BV15" s="488">
        <v>1210055</v>
      </c>
      <c r="BW15" s="489"/>
      <c r="BX15" s="489"/>
      <c r="BY15" s="489"/>
      <c r="BZ15" s="489"/>
      <c r="CA15" s="489"/>
      <c r="CB15" s="489"/>
      <c r="CC15" s="490"/>
      <c r="CD15" s="559" t="s">
        <v>149</v>
      </c>
      <c r="CE15" s="560"/>
      <c r="CF15" s="560"/>
      <c r="CG15" s="560"/>
      <c r="CH15" s="560"/>
      <c r="CI15" s="560"/>
      <c r="CJ15" s="560"/>
      <c r="CK15" s="560"/>
      <c r="CL15" s="560"/>
      <c r="CM15" s="560"/>
      <c r="CN15" s="560"/>
      <c r="CO15" s="560"/>
      <c r="CP15" s="560"/>
      <c r="CQ15" s="560"/>
      <c r="CR15" s="560"/>
      <c r="CS15" s="561"/>
      <c r="CT15" s="171"/>
      <c r="CU15" s="172"/>
      <c r="CV15" s="172"/>
      <c r="CW15" s="172"/>
      <c r="CX15" s="172"/>
      <c r="CY15" s="172"/>
      <c r="CZ15" s="172"/>
      <c r="DA15" s="173"/>
      <c r="DB15" s="171"/>
      <c r="DC15" s="172"/>
      <c r="DD15" s="172"/>
      <c r="DE15" s="172"/>
      <c r="DF15" s="172"/>
      <c r="DG15" s="172"/>
      <c r="DH15" s="172"/>
      <c r="DI15" s="173"/>
    </row>
    <row r="16" spans="1:119" ht="18.75" customHeight="1">
      <c r="A16" s="161"/>
      <c r="B16" s="568"/>
      <c r="C16" s="569"/>
      <c r="D16" s="569"/>
      <c r="E16" s="569"/>
      <c r="F16" s="569"/>
      <c r="G16" s="569"/>
      <c r="H16" s="569"/>
      <c r="I16" s="569"/>
      <c r="J16" s="569"/>
      <c r="K16" s="570"/>
      <c r="L16" s="533" t="s">
        <v>150</v>
      </c>
      <c r="M16" s="534"/>
      <c r="N16" s="534"/>
      <c r="O16" s="534"/>
      <c r="P16" s="534"/>
      <c r="Q16" s="535"/>
      <c r="R16" s="536" t="s">
        <v>151</v>
      </c>
      <c r="S16" s="537"/>
      <c r="T16" s="537"/>
      <c r="U16" s="537"/>
      <c r="V16" s="538"/>
      <c r="W16" s="550"/>
      <c r="X16" s="448"/>
      <c r="Y16" s="448"/>
      <c r="Z16" s="448"/>
      <c r="AA16" s="448"/>
      <c r="AB16" s="449"/>
      <c r="AC16" s="539">
        <v>24.6</v>
      </c>
      <c r="AD16" s="540"/>
      <c r="AE16" s="540"/>
      <c r="AF16" s="540"/>
      <c r="AG16" s="541"/>
      <c r="AH16" s="539">
        <v>23.3</v>
      </c>
      <c r="AI16" s="540"/>
      <c r="AJ16" s="540"/>
      <c r="AK16" s="540"/>
      <c r="AL16" s="542"/>
      <c r="AM16" s="516"/>
      <c r="AN16" s="416"/>
      <c r="AO16" s="416"/>
      <c r="AP16" s="416"/>
      <c r="AQ16" s="416"/>
      <c r="AR16" s="416"/>
      <c r="AS16" s="416"/>
      <c r="AT16" s="417"/>
      <c r="AU16" s="517"/>
      <c r="AV16" s="518"/>
      <c r="AW16" s="518"/>
      <c r="AX16" s="518"/>
      <c r="AY16" s="473" t="s">
        <v>152</v>
      </c>
      <c r="AZ16" s="474"/>
      <c r="BA16" s="474"/>
      <c r="BB16" s="474"/>
      <c r="BC16" s="474"/>
      <c r="BD16" s="474"/>
      <c r="BE16" s="474"/>
      <c r="BF16" s="474"/>
      <c r="BG16" s="474"/>
      <c r="BH16" s="474"/>
      <c r="BI16" s="474"/>
      <c r="BJ16" s="474"/>
      <c r="BK16" s="474"/>
      <c r="BL16" s="474"/>
      <c r="BM16" s="475"/>
      <c r="BN16" s="459">
        <v>3994456</v>
      </c>
      <c r="BO16" s="460"/>
      <c r="BP16" s="460"/>
      <c r="BQ16" s="460"/>
      <c r="BR16" s="460"/>
      <c r="BS16" s="460"/>
      <c r="BT16" s="460"/>
      <c r="BU16" s="461"/>
      <c r="BV16" s="459">
        <v>3703881</v>
      </c>
      <c r="BW16" s="460"/>
      <c r="BX16" s="460"/>
      <c r="BY16" s="460"/>
      <c r="BZ16" s="460"/>
      <c r="CA16" s="460"/>
      <c r="CB16" s="460"/>
      <c r="CC16" s="461"/>
      <c r="CD16" s="174"/>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c r="A17" s="161"/>
      <c r="B17" s="571"/>
      <c r="C17" s="572"/>
      <c r="D17" s="572"/>
      <c r="E17" s="572"/>
      <c r="F17" s="572"/>
      <c r="G17" s="572"/>
      <c r="H17" s="572"/>
      <c r="I17" s="572"/>
      <c r="J17" s="572"/>
      <c r="K17" s="573"/>
      <c r="L17" s="175"/>
      <c r="M17" s="552" t="s">
        <v>153</v>
      </c>
      <c r="N17" s="553"/>
      <c r="O17" s="553"/>
      <c r="P17" s="553"/>
      <c r="Q17" s="554"/>
      <c r="R17" s="536" t="s">
        <v>154</v>
      </c>
      <c r="S17" s="537"/>
      <c r="T17" s="537"/>
      <c r="U17" s="537"/>
      <c r="V17" s="538"/>
      <c r="W17" s="549" t="s">
        <v>155</v>
      </c>
      <c r="X17" s="445"/>
      <c r="Y17" s="445"/>
      <c r="Z17" s="445"/>
      <c r="AA17" s="445"/>
      <c r="AB17" s="446"/>
      <c r="AC17" s="412">
        <v>2413</v>
      </c>
      <c r="AD17" s="413"/>
      <c r="AE17" s="413"/>
      <c r="AF17" s="413"/>
      <c r="AG17" s="414"/>
      <c r="AH17" s="412">
        <v>2605</v>
      </c>
      <c r="AI17" s="413"/>
      <c r="AJ17" s="413"/>
      <c r="AK17" s="413"/>
      <c r="AL17" s="472"/>
      <c r="AM17" s="516"/>
      <c r="AN17" s="416"/>
      <c r="AO17" s="416"/>
      <c r="AP17" s="416"/>
      <c r="AQ17" s="416"/>
      <c r="AR17" s="416"/>
      <c r="AS17" s="416"/>
      <c r="AT17" s="417"/>
      <c r="AU17" s="517"/>
      <c r="AV17" s="518"/>
      <c r="AW17" s="518"/>
      <c r="AX17" s="518"/>
      <c r="AY17" s="473" t="s">
        <v>156</v>
      </c>
      <c r="AZ17" s="474"/>
      <c r="BA17" s="474"/>
      <c r="BB17" s="474"/>
      <c r="BC17" s="474"/>
      <c r="BD17" s="474"/>
      <c r="BE17" s="474"/>
      <c r="BF17" s="474"/>
      <c r="BG17" s="474"/>
      <c r="BH17" s="474"/>
      <c r="BI17" s="474"/>
      <c r="BJ17" s="474"/>
      <c r="BK17" s="474"/>
      <c r="BL17" s="474"/>
      <c r="BM17" s="475"/>
      <c r="BN17" s="459">
        <v>1443140</v>
      </c>
      <c r="BO17" s="460"/>
      <c r="BP17" s="460"/>
      <c r="BQ17" s="460"/>
      <c r="BR17" s="460"/>
      <c r="BS17" s="460"/>
      <c r="BT17" s="460"/>
      <c r="BU17" s="461"/>
      <c r="BV17" s="459">
        <v>1532962</v>
      </c>
      <c r="BW17" s="460"/>
      <c r="BX17" s="460"/>
      <c r="BY17" s="460"/>
      <c r="BZ17" s="460"/>
      <c r="CA17" s="460"/>
      <c r="CB17" s="460"/>
      <c r="CC17" s="461"/>
      <c r="CD17" s="174"/>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c r="A18" s="161"/>
      <c r="B18" s="509" t="s">
        <v>157</v>
      </c>
      <c r="C18" s="510"/>
      <c r="D18" s="510"/>
      <c r="E18" s="511"/>
      <c r="F18" s="511"/>
      <c r="G18" s="511"/>
      <c r="H18" s="511"/>
      <c r="I18" s="511"/>
      <c r="J18" s="511"/>
      <c r="K18" s="511"/>
      <c r="L18" s="512">
        <v>144.29</v>
      </c>
      <c r="M18" s="512"/>
      <c r="N18" s="512"/>
      <c r="O18" s="512"/>
      <c r="P18" s="512"/>
      <c r="Q18" s="512"/>
      <c r="R18" s="513"/>
      <c r="S18" s="513"/>
      <c r="T18" s="513"/>
      <c r="U18" s="513"/>
      <c r="V18" s="514"/>
      <c r="W18" s="530"/>
      <c r="X18" s="531"/>
      <c r="Y18" s="531"/>
      <c r="Z18" s="531"/>
      <c r="AA18" s="531"/>
      <c r="AB18" s="555"/>
      <c r="AC18" s="429">
        <v>60.7</v>
      </c>
      <c r="AD18" s="430"/>
      <c r="AE18" s="430"/>
      <c r="AF18" s="430"/>
      <c r="AG18" s="515"/>
      <c r="AH18" s="429">
        <v>59.1</v>
      </c>
      <c r="AI18" s="430"/>
      <c r="AJ18" s="430"/>
      <c r="AK18" s="430"/>
      <c r="AL18" s="431"/>
      <c r="AM18" s="516"/>
      <c r="AN18" s="416"/>
      <c r="AO18" s="416"/>
      <c r="AP18" s="416"/>
      <c r="AQ18" s="416"/>
      <c r="AR18" s="416"/>
      <c r="AS18" s="416"/>
      <c r="AT18" s="417"/>
      <c r="AU18" s="517"/>
      <c r="AV18" s="518"/>
      <c r="AW18" s="518"/>
      <c r="AX18" s="518"/>
      <c r="AY18" s="473" t="s">
        <v>158</v>
      </c>
      <c r="AZ18" s="474"/>
      <c r="BA18" s="474"/>
      <c r="BB18" s="474"/>
      <c r="BC18" s="474"/>
      <c r="BD18" s="474"/>
      <c r="BE18" s="474"/>
      <c r="BF18" s="474"/>
      <c r="BG18" s="474"/>
      <c r="BH18" s="474"/>
      <c r="BI18" s="474"/>
      <c r="BJ18" s="474"/>
      <c r="BK18" s="474"/>
      <c r="BL18" s="474"/>
      <c r="BM18" s="475"/>
      <c r="BN18" s="459">
        <v>3857722</v>
      </c>
      <c r="BO18" s="460"/>
      <c r="BP18" s="460"/>
      <c r="BQ18" s="460"/>
      <c r="BR18" s="460"/>
      <c r="BS18" s="460"/>
      <c r="BT18" s="460"/>
      <c r="BU18" s="461"/>
      <c r="BV18" s="459">
        <v>3614906</v>
      </c>
      <c r="BW18" s="460"/>
      <c r="BX18" s="460"/>
      <c r="BY18" s="460"/>
      <c r="BZ18" s="460"/>
      <c r="CA18" s="460"/>
      <c r="CB18" s="460"/>
      <c r="CC18" s="461"/>
      <c r="CD18" s="174"/>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c r="A19" s="161"/>
      <c r="B19" s="509" t="s">
        <v>159</v>
      </c>
      <c r="C19" s="510"/>
      <c r="D19" s="510"/>
      <c r="E19" s="511"/>
      <c r="F19" s="511"/>
      <c r="G19" s="511"/>
      <c r="H19" s="511"/>
      <c r="I19" s="511"/>
      <c r="J19" s="511"/>
      <c r="K19" s="511"/>
      <c r="L19" s="519">
        <v>63</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160</v>
      </c>
      <c r="AZ19" s="474"/>
      <c r="BA19" s="474"/>
      <c r="BB19" s="474"/>
      <c r="BC19" s="474"/>
      <c r="BD19" s="474"/>
      <c r="BE19" s="474"/>
      <c r="BF19" s="474"/>
      <c r="BG19" s="474"/>
      <c r="BH19" s="474"/>
      <c r="BI19" s="474"/>
      <c r="BJ19" s="474"/>
      <c r="BK19" s="474"/>
      <c r="BL19" s="474"/>
      <c r="BM19" s="475"/>
      <c r="BN19" s="459">
        <v>5598607</v>
      </c>
      <c r="BO19" s="460"/>
      <c r="BP19" s="460"/>
      <c r="BQ19" s="460"/>
      <c r="BR19" s="460"/>
      <c r="BS19" s="460"/>
      <c r="BT19" s="460"/>
      <c r="BU19" s="461"/>
      <c r="BV19" s="459">
        <v>5336666</v>
      </c>
      <c r="BW19" s="460"/>
      <c r="BX19" s="460"/>
      <c r="BY19" s="460"/>
      <c r="BZ19" s="460"/>
      <c r="CA19" s="460"/>
      <c r="CB19" s="460"/>
      <c r="CC19" s="461"/>
      <c r="CD19" s="174"/>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c r="A20" s="161"/>
      <c r="B20" s="509" t="s">
        <v>161</v>
      </c>
      <c r="C20" s="510"/>
      <c r="D20" s="510"/>
      <c r="E20" s="511"/>
      <c r="F20" s="511"/>
      <c r="G20" s="511"/>
      <c r="H20" s="511"/>
      <c r="I20" s="511"/>
      <c r="J20" s="511"/>
      <c r="K20" s="511"/>
      <c r="L20" s="519">
        <v>4102</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74"/>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c r="A21" s="161"/>
      <c r="B21" s="506" t="s">
        <v>162</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74"/>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c r="A22" s="161"/>
      <c r="B22" s="435" t="s">
        <v>163</v>
      </c>
      <c r="C22" s="436"/>
      <c r="D22" s="437"/>
      <c r="E22" s="444" t="s">
        <v>1</v>
      </c>
      <c r="F22" s="445"/>
      <c r="G22" s="445"/>
      <c r="H22" s="445"/>
      <c r="I22" s="445"/>
      <c r="J22" s="445"/>
      <c r="K22" s="446"/>
      <c r="L22" s="444" t="s">
        <v>164</v>
      </c>
      <c r="M22" s="445"/>
      <c r="N22" s="445"/>
      <c r="O22" s="445"/>
      <c r="P22" s="446"/>
      <c r="Q22" s="450" t="s">
        <v>165</v>
      </c>
      <c r="R22" s="451"/>
      <c r="S22" s="451"/>
      <c r="T22" s="451"/>
      <c r="U22" s="451"/>
      <c r="V22" s="452"/>
      <c r="W22" s="501" t="s">
        <v>166</v>
      </c>
      <c r="X22" s="436"/>
      <c r="Y22" s="437"/>
      <c r="Z22" s="444" t="s">
        <v>1</v>
      </c>
      <c r="AA22" s="445"/>
      <c r="AB22" s="445"/>
      <c r="AC22" s="445"/>
      <c r="AD22" s="445"/>
      <c r="AE22" s="445"/>
      <c r="AF22" s="445"/>
      <c r="AG22" s="446"/>
      <c r="AH22" s="462" t="s">
        <v>167</v>
      </c>
      <c r="AI22" s="445"/>
      <c r="AJ22" s="445"/>
      <c r="AK22" s="445"/>
      <c r="AL22" s="446"/>
      <c r="AM22" s="462" t="s">
        <v>168</v>
      </c>
      <c r="AN22" s="463"/>
      <c r="AO22" s="463"/>
      <c r="AP22" s="463"/>
      <c r="AQ22" s="463"/>
      <c r="AR22" s="464"/>
      <c r="AS22" s="450" t="s">
        <v>165</v>
      </c>
      <c r="AT22" s="451"/>
      <c r="AU22" s="451"/>
      <c r="AV22" s="451"/>
      <c r="AW22" s="451"/>
      <c r="AX22" s="468"/>
      <c r="AY22" s="485" t="s">
        <v>169</v>
      </c>
      <c r="AZ22" s="486"/>
      <c r="BA22" s="486"/>
      <c r="BB22" s="486"/>
      <c r="BC22" s="486"/>
      <c r="BD22" s="486"/>
      <c r="BE22" s="486"/>
      <c r="BF22" s="486"/>
      <c r="BG22" s="486"/>
      <c r="BH22" s="486"/>
      <c r="BI22" s="486"/>
      <c r="BJ22" s="486"/>
      <c r="BK22" s="486"/>
      <c r="BL22" s="486"/>
      <c r="BM22" s="487"/>
      <c r="BN22" s="488">
        <v>8052170</v>
      </c>
      <c r="BO22" s="489"/>
      <c r="BP22" s="489"/>
      <c r="BQ22" s="489"/>
      <c r="BR22" s="489"/>
      <c r="BS22" s="489"/>
      <c r="BT22" s="489"/>
      <c r="BU22" s="490"/>
      <c r="BV22" s="488">
        <v>8210920</v>
      </c>
      <c r="BW22" s="489"/>
      <c r="BX22" s="489"/>
      <c r="BY22" s="489"/>
      <c r="BZ22" s="489"/>
      <c r="CA22" s="489"/>
      <c r="CB22" s="489"/>
      <c r="CC22" s="490"/>
      <c r="CD22" s="174"/>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c r="A23" s="161"/>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170</v>
      </c>
      <c r="AZ23" s="474"/>
      <c r="BA23" s="474"/>
      <c r="BB23" s="474"/>
      <c r="BC23" s="474"/>
      <c r="BD23" s="474"/>
      <c r="BE23" s="474"/>
      <c r="BF23" s="474"/>
      <c r="BG23" s="474"/>
      <c r="BH23" s="474"/>
      <c r="BI23" s="474"/>
      <c r="BJ23" s="474"/>
      <c r="BK23" s="474"/>
      <c r="BL23" s="474"/>
      <c r="BM23" s="475"/>
      <c r="BN23" s="459">
        <v>6918917</v>
      </c>
      <c r="BO23" s="460"/>
      <c r="BP23" s="460"/>
      <c r="BQ23" s="460"/>
      <c r="BR23" s="460"/>
      <c r="BS23" s="460"/>
      <c r="BT23" s="460"/>
      <c r="BU23" s="461"/>
      <c r="BV23" s="459">
        <v>6968522</v>
      </c>
      <c r="BW23" s="460"/>
      <c r="BX23" s="460"/>
      <c r="BY23" s="460"/>
      <c r="BZ23" s="460"/>
      <c r="CA23" s="460"/>
      <c r="CB23" s="460"/>
      <c r="CC23" s="461"/>
      <c r="CD23" s="174"/>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c r="A24" s="161"/>
      <c r="B24" s="438"/>
      <c r="C24" s="439"/>
      <c r="D24" s="440"/>
      <c r="E24" s="415" t="s">
        <v>171</v>
      </c>
      <c r="F24" s="416"/>
      <c r="G24" s="416"/>
      <c r="H24" s="416"/>
      <c r="I24" s="416"/>
      <c r="J24" s="416"/>
      <c r="K24" s="417"/>
      <c r="L24" s="412">
        <v>1</v>
      </c>
      <c r="M24" s="413"/>
      <c r="N24" s="413"/>
      <c r="O24" s="413"/>
      <c r="P24" s="414"/>
      <c r="Q24" s="412">
        <v>7640</v>
      </c>
      <c r="R24" s="413"/>
      <c r="S24" s="413"/>
      <c r="T24" s="413"/>
      <c r="U24" s="413"/>
      <c r="V24" s="414"/>
      <c r="W24" s="502"/>
      <c r="X24" s="439"/>
      <c r="Y24" s="440"/>
      <c r="Z24" s="415" t="s">
        <v>172</v>
      </c>
      <c r="AA24" s="416"/>
      <c r="AB24" s="416"/>
      <c r="AC24" s="416"/>
      <c r="AD24" s="416"/>
      <c r="AE24" s="416"/>
      <c r="AF24" s="416"/>
      <c r="AG24" s="417"/>
      <c r="AH24" s="412">
        <v>126</v>
      </c>
      <c r="AI24" s="413"/>
      <c r="AJ24" s="413"/>
      <c r="AK24" s="413"/>
      <c r="AL24" s="414"/>
      <c r="AM24" s="412">
        <v>397278</v>
      </c>
      <c r="AN24" s="413"/>
      <c r="AO24" s="413"/>
      <c r="AP24" s="413"/>
      <c r="AQ24" s="413"/>
      <c r="AR24" s="414"/>
      <c r="AS24" s="412">
        <v>3153</v>
      </c>
      <c r="AT24" s="413"/>
      <c r="AU24" s="413"/>
      <c r="AV24" s="413"/>
      <c r="AW24" s="413"/>
      <c r="AX24" s="472"/>
      <c r="AY24" s="432" t="s">
        <v>173</v>
      </c>
      <c r="AZ24" s="433"/>
      <c r="BA24" s="433"/>
      <c r="BB24" s="433"/>
      <c r="BC24" s="433"/>
      <c r="BD24" s="433"/>
      <c r="BE24" s="433"/>
      <c r="BF24" s="433"/>
      <c r="BG24" s="433"/>
      <c r="BH24" s="433"/>
      <c r="BI24" s="433"/>
      <c r="BJ24" s="433"/>
      <c r="BK24" s="433"/>
      <c r="BL24" s="433"/>
      <c r="BM24" s="434"/>
      <c r="BN24" s="459">
        <v>5395975</v>
      </c>
      <c r="BO24" s="460"/>
      <c r="BP24" s="460"/>
      <c r="BQ24" s="460"/>
      <c r="BR24" s="460"/>
      <c r="BS24" s="460"/>
      <c r="BT24" s="460"/>
      <c r="BU24" s="461"/>
      <c r="BV24" s="459">
        <v>5438246</v>
      </c>
      <c r="BW24" s="460"/>
      <c r="BX24" s="460"/>
      <c r="BY24" s="460"/>
      <c r="BZ24" s="460"/>
      <c r="CA24" s="460"/>
      <c r="CB24" s="460"/>
      <c r="CC24" s="461"/>
      <c r="CD24" s="174"/>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c r="A25" s="161"/>
      <c r="B25" s="438"/>
      <c r="C25" s="439"/>
      <c r="D25" s="440"/>
      <c r="E25" s="415" t="s">
        <v>174</v>
      </c>
      <c r="F25" s="416"/>
      <c r="G25" s="416"/>
      <c r="H25" s="416"/>
      <c r="I25" s="416"/>
      <c r="J25" s="416"/>
      <c r="K25" s="417"/>
      <c r="L25" s="412">
        <v>1</v>
      </c>
      <c r="M25" s="413"/>
      <c r="N25" s="413"/>
      <c r="O25" s="413"/>
      <c r="P25" s="414"/>
      <c r="Q25" s="412">
        <v>6080</v>
      </c>
      <c r="R25" s="413"/>
      <c r="S25" s="413"/>
      <c r="T25" s="413"/>
      <c r="U25" s="413"/>
      <c r="V25" s="414"/>
      <c r="W25" s="502"/>
      <c r="X25" s="439"/>
      <c r="Y25" s="440"/>
      <c r="Z25" s="415" t="s">
        <v>175</v>
      </c>
      <c r="AA25" s="416"/>
      <c r="AB25" s="416"/>
      <c r="AC25" s="416"/>
      <c r="AD25" s="416"/>
      <c r="AE25" s="416"/>
      <c r="AF25" s="416"/>
      <c r="AG25" s="417"/>
      <c r="AH25" s="412" t="s">
        <v>138</v>
      </c>
      <c r="AI25" s="413"/>
      <c r="AJ25" s="413"/>
      <c r="AK25" s="413"/>
      <c r="AL25" s="414"/>
      <c r="AM25" s="412" t="s">
        <v>138</v>
      </c>
      <c r="AN25" s="413"/>
      <c r="AO25" s="413"/>
      <c r="AP25" s="413"/>
      <c r="AQ25" s="413"/>
      <c r="AR25" s="414"/>
      <c r="AS25" s="412" t="s">
        <v>138</v>
      </c>
      <c r="AT25" s="413"/>
      <c r="AU25" s="413"/>
      <c r="AV25" s="413"/>
      <c r="AW25" s="413"/>
      <c r="AX25" s="472"/>
      <c r="AY25" s="485" t="s">
        <v>176</v>
      </c>
      <c r="AZ25" s="486"/>
      <c r="BA25" s="486"/>
      <c r="BB25" s="486"/>
      <c r="BC25" s="486"/>
      <c r="BD25" s="486"/>
      <c r="BE25" s="486"/>
      <c r="BF25" s="486"/>
      <c r="BG25" s="486"/>
      <c r="BH25" s="486"/>
      <c r="BI25" s="486"/>
      <c r="BJ25" s="486"/>
      <c r="BK25" s="486"/>
      <c r="BL25" s="486"/>
      <c r="BM25" s="487"/>
      <c r="BN25" s="488">
        <v>200101</v>
      </c>
      <c r="BO25" s="489"/>
      <c r="BP25" s="489"/>
      <c r="BQ25" s="489"/>
      <c r="BR25" s="489"/>
      <c r="BS25" s="489"/>
      <c r="BT25" s="489"/>
      <c r="BU25" s="490"/>
      <c r="BV25" s="488">
        <v>138020</v>
      </c>
      <c r="BW25" s="489"/>
      <c r="BX25" s="489"/>
      <c r="BY25" s="489"/>
      <c r="BZ25" s="489"/>
      <c r="CA25" s="489"/>
      <c r="CB25" s="489"/>
      <c r="CC25" s="490"/>
      <c r="CD25" s="174"/>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c r="A26" s="161"/>
      <c r="B26" s="438"/>
      <c r="C26" s="439"/>
      <c r="D26" s="440"/>
      <c r="E26" s="415" t="s">
        <v>177</v>
      </c>
      <c r="F26" s="416"/>
      <c r="G26" s="416"/>
      <c r="H26" s="416"/>
      <c r="I26" s="416"/>
      <c r="J26" s="416"/>
      <c r="K26" s="417"/>
      <c r="L26" s="412">
        <v>1</v>
      </c>
      <c r="M26" s="413"/>
      <c r="N26" s="413"/>
      <c r="O26" s="413"/>
      <c r="P26" s="414"/>
      <c r="Q26" s="412">
        <v>5740</v>
      </c>
      <c r="R26" s="413"/>
      <c r="S26" s="413"/>
      <c r="T26" s="413"/>
      <c r="U26" s="413"/>
      <c r="V26" s="414"/>
      <c r="W26" s="502"/>
      <c r="X26" s="439"/>
      <c r="Y26" s="440"/>
      <c r="Z26" s="415" t="s">
        <v>178</v>
      </c>
      <c r="AA26" s="470"/>
      <c r="AB26" s="470"/>
      <c r="AC26" s="470"/>
      <c r="AD26" s="470"/>
      <c r="AE26" s="470"/>
      <c r="AF26" s="470"/>
      <c r="AG26" s="471"/>
      <c r="AH26" s="412" t="s">
        <v>138</v>
      </c>
      <c r="AI26" s="413"/>
      <c r="AJ26" s="413"/>
      <c r="AK26" s="413"/>
      <c r="AL26" s="414"/>
      <c r="AM26" s="412" t="s">
        <v>138</v>
      </c>
      <c r="AN26" s="413"/>
      <c r="AO26" s="413"/>
      <c r="AP26" s="413"/>
      <c r="AQ26" s="413"/>
      <c r="AR26" s="414"/>
      <c r="AS26" s="412" t="s">
        <v>138</v>
      </c>
      <c r="AT26" s="413"/>
      <c r="AU26" s="413"/>
      <c r="AV26" s="413"/>
      <c r="AW26" s="413"/>
      <c r="AX26" s="472"/>
      <c r="AY26" s="499" t="s">
        <v>179</v>
      </c>
      <c r="AZ26" s="419"/>
      <c r="BA26" s="419"/>
      <c r="BB26" s="419"/>
      <c r="BC26" s="419"/>
      <c r="BD26" s="419"/>
      <c r="BE26" s="419"/>
      <c r="BF26" s="419"/>
      <c r="BG26" s="419"/>
      <c r="BH26" s="419"/>
      <c r="BI26" s="419"/>
      <c r="BJ26" s="419"/>
      <c r="BK26" s="419"/>
      <c r="BL26" s="419"/>
      <c r="BM26" s="500"/>
      <c r="BN26" s="459" t="s">
        <v>138</v>
      </c>
      <c r="BO26" s="460"/>
      <c r="BP26" s="460"/>
      <c r="BQ26" s="460"/>
      <c r="BR26" s="460"/>
      <c r="BS26" s="460"/>
      <c r="BT26" s="460"/>
      <c r="BU26" s="461"/>
      <c r="BV26" s="459" t="s">
        <v>138</v>
      </c>
      <c r="BW26" s="460"/>
      <c r="BX26" s="460"/>
      <c r="BY26" s="460"/>
      <c r="BZ26" s="460"/>
      <c r="CA26" s="460"/>
      <c r="CB26" s="460"/>
      <c r="CC26" s="461"/>
      <c r="CD26" s="174"/>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c r="A27" s="161"/>
      <c r="B27" s="438"/>
      <c r="C27" s="439"/>
      <c r="D27" s="440"/>
      <c r="E27" s="415" t="s">
        <v>180</v>
      </c>
      <c r="F27" s="416"/>
      <c r="G27" s="416"/>
      <c r="H27" s="416"/>
      <c r="I27" s="416"/>
      <c r="J27" s="416"/>
      <c r="K27" s="417"/>
      <c r="L27" s="412">
        <v>1</v>
      </c>
      <c r="M27" s="413"/>
      <c r="N27" s="413"/>
      <c r="O27" s="413"/>
      <c r="P27" s="414"/>
      <c r="Q27" s="412">
        <v>3050</v>
      </c>
      <c r="R27" s="413"/>
      <c r="S27" s="413"/>
      <c r="T27" s="413"/>
      <c r="U27" s="413"/>
      <c r="V27" s="414"/>
      <c r="W27" s="502"/>
      <c r="X27" s="439"/>
      <c r="Y27" s="440"/>
      <c r="Z27" s="415" t="s">
        <v>181</v>
      </c>
      <c r="AA27" s="416"/>
      <c r="AB27" s="416"/>
      <c r="AC27" s="416"/>
      <c r="AD27" s="416"/>
      <c r="AE27" s="416"/>
      <c r="AF27" s="416"/>
      <c r="AG27" s="417"/>
      <c r="AH27" s="412">
        <v>3</v>
      </c>
      <c r="AI27" s="413"/>
      <c r="AJ27" s="413"/>
      <c r="AK27" s="413"/>
      <c r="AL27" s="414"/>
      <c r="AM27" s="412">
        <v>11204</v>
      </c>
      <c r="AN27" s="413"/>
      <c r="AO27" s="413"/>
      <c r="AP27" s="413"/>
      <c r="AQ27" s="413"/>
      <c r="AR27" s="414"/>
      <c r="AS27" s="412">
        <v>3735</v>
      </c>
      <c r="AT27" s="413"/>
      <c r="AU27" s="413"/>
      <c r="AV27" s="413"/>
      <c r="AW27" s="413"/>
      <c r="AX27" s="472"/>
      <c r="AY27" s="496" t="s">
        <v>182</v>
      </c>
      <c r="AZ27" s="497"/>
      <c r="BA27" s="497"/>
      <c r="BB27" s="497"/>
      <c r="BC27" s="497"/>
      <c r="BD27" s="497"/>
      <c r="BE27" s="497"/>
      <c r="BF27" s="497"/>
      <c r="BG27" s="497"/>
      <c r="BH27" s="497"/>
      <c r="BI27" s="497"/>
      <c r="BJ27" s="497"/>
      <c r="BK27" s="497"/>
      <c r="BL27" s="497"/>
      <c r="BM27" s="498"/>
      <c r="BN27" s="493" t="s">
        <v>138</v>
      </c>
      <c r="BO27" s="494"/>
      <c r="BP27" s="494"/>
      <c r="BQ27" s="494"/>
      <c r="BR27" s="494"/>
      <c r="BS27" s="494"/>
      <c r="BT27" s="494"/>
      <c r="BU27" s="495"/>
      <c r="BV27" s="493" t="s">
        <v>138</v>
      </c>
      <c r="BW27" s="494"/>
      <c r="BX27" s="494"/>
      <c r="BY27" s="494"/>
      <c r="BZ27" s="494"/>
      <c r="CA27" s="494"/>
      <c r="CB27" s="494"/>
      <c r="CC27" s="495"/>
      <c r="CD27" s="176"/>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c r="A28" s="161"/>
      <c r="B28" s="438"/>
      <c r="C28" s="439"/>
      <c r="D28" s="440"/>
      <c r="E28" s="415" t="s">
        <v>183</v>
      </c>
      <c r="F28" s="416"/>
      <c r="G28" s="416"/>
      <c r="H28" s="416"/>
      <c r="I28" s="416"/>
      <c r="J28" s="416"/>
      <c r="K28" s="417"/>
      <c r="L28" s="412">
        <v>1</v>
      </c>
      <c r="M28" s="413"/>
      <c r="N28" s="413"/>
      <c r="O28" s="413"/>
      <c r="P28" s="414"/>
      <c r="Q28" s="412">
        <v>2520</v>
      </c>
      <c r="R28" s="413"/>
      <c r="S28" s="413"/>
      <c r="T28" s="413"/>
      <c r="U28" s="413"/>
      <c r="V28" s="414"/>
      <c r="W28" s="502"/>
      <c r="X28" s="439"/>
      <c r="Y28" s="440"/>
      <c r="Z28" s="415" t="s">
        <v>184</v>
      </c>
      <c r="AA28" s="416"/>
      <c r="AB28" s="416"/>
      <c r="AC28" s="416"/>
      <c r="AD28" s="416"/>
      <c r="AE28" s="416"/>
      <c r="AF28" s="416"/>
      <c r="AG28" s="417"/>
      <c r="AH28" s="412" t="s">
        <v>138</v>
      </c>
      <c r="AI28" s="413"/>
      <c r="AJ28" s="413"/>
      <c r="AK28" s="413"/>
      <c r="AL28" s="414"/>
      <c r="AM28" s="412" t="s">
        <v>138</v>
      </c>
      <c r="AN28" s="413"/>
      <c r="AO28" s="413"/>
      <c r="AP28" s="413"/>
      <c r="AQ28" s="413"/>
      <c r="AR28" s="414"/>
      <c r="AS28" s="412" t="s">
        <v>138</v>
      </c>
      <c r="AT28" s="413"/>
      <c r="AU28" s="413"/>
      <c r="AV28" s="413"/>
      <c r="AW28" s="413"/>
      <c r="AX28" s="472"/>
      <c r="AY28" s="476" t="s">
        <v>185</v>
      </c>
      <c r="AZ28" s="477"/>
      <c r="BA28" s="477"/>
      <c r="BB28" s="478"/>
      <c r="BC28" s="485" t="s">
        <v>48</v>
      </c>
      <c r="BD28" s="486"/>
      <c r="BE28" s="486"/>
      <c r="BF28" s="486"/>
      <c r="BG28" s="486"/>
      <c r="BH28" s="486"/>
      <c r="BI28" s="486"/>
      <c r="BJ28" s="486"/>
      <c r="BK28" s="486"/>
      <c r="BL28" s="486"/>
      <c r="BM28" s="487"/>
      <c r="BN28" s="488">
        <v>1276699</v>
      </c>
      <c r="BO28" s="489"/>
      <c r="BP28" s="489"/>
      <c r="BQ28" s="489"/>
      <c r="BR28" s="489"/>
      <c r="BS28" s="489"/>
      <c r="BT28" s="489"/>
      <c r="BU28" s="490"/>
      <c r="BV28" s="488">
        <v>1153989</v>
      </c>
      <c r="BW28" s="489"/>
      <c r="BX28" s="489"/>
      <c r="BY28" s="489"/>
      <c r="BZ28" s="489"/>
      <c r="CA28" s="489"/>
      <c r="CB28" s="489"/>
      <c r="CC28" s="490"/>
      <c r="CD28" s="174"/>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c r="A29" s="161"/>
      <c r="B29" s="438"/>
      <c r="C29" s="439"/>
      <c r="D29" s="440"/>
      <c r="E29" s="415" t="s">
        <v>186</v>
      </c>
      <c r="F29" s="416"/>
      <c r="G29" s="416"/>
      <c r="H29" s="416"/>
      <c r="I29" s="416"/>
      <c r="J29" s="416"/>
      <c r="K29" s="417"/>
      <c r="L29" s="412">
        <v>10</v>
      </c>
      <c r="M29" s="413"/>
      <c r="N29" s="413"/>
      <c r="O29" s="413"/>
      <c r="P29" s="414"/>
      <c r="Q29" s="412">
        <v>2290</v>
      </c>
      <c r="R29" s="413"/>
      <c r="S29" s="413"/>
      <c r="T29" s="413"/>
      <c r="U29" s="413"/>
      <c r="V29" s="414"/>
      <c r="W29" s="503"/>
      <c r="X29" s="504"/>
      <c r="Y29" s="505"/>
      <c r="Z29" s="415" t="s">
        <v>187</v>
      </c>
      <c r="AA29" s="416"/>
      <c r="AB29" s="416"/>
      <c r="AC29" s="416"/>
      <c r="AD29" s="416"/>
      <c r="AE29" s="416"/>
      <c r="AF29" s="416"/>
      <c r="AG29" s="417"/>
      <c r="AH29" s="412">
        <v>129</v>
      </c>
      <c r="AI29" s="413"/>
      <c r="AJ29" s="413"/>
      <c r="AK29" s="413"/>
      <c r="AL29" s="414"/>
      <c r="AM29" s="412">
        <v>408482</v>
      </c>
      <c r="AN29" s="413"/>
      <c r="AO29" s="413"/>
      <c r="AP29" s="413"/>
      <c r="AQ29" s="413"/>
      <c r="AR29" s="414"/>
      <c r="AS29" s="412">
        <v>3167</v>
      </c>
      <c r="AT29" s="413"/>
      <c r="AU29" s="413"/>
      <c r="AV29" s="413"/>
      <c r="AW29" s="413"/>
      <c r="AX29" s="472"/>
      <c r="AY29" s="479"/>
      <c r="AZ29" s="480"/>
      <c r="BA29" s="480"/>
      <c r="BB29" s="481"/>
      <c r="BC29" s="473" t="s">
        <v>188</v>
      </c>
      <c r="BD29" s="474"/>
      <c r="BE29" s="474"/>
      <c r="BF29" s="474"/>
      <c r="BG29" s="474"/>
      <c r="BH29" s="474"/>
      <c r="BI29" s="474"/>
      <c r="BJ29" s="474"/>
      <c r="BK29" s="474"/>
      <c r="BL29" s="474"/>
      <c r="BM29" s="475"/>
      <c r="BN29" s="459">
        <v>639044</v>
      </c>
      <c r="BO29" s="460"/>
      <c r="BP29" s="460"/>
      <c r="BQ29" s="460"/>
      <c r="BR29" s="460"/>
      <c r="BS29" s="460"/>
      <c r="BT29" s="460"/>
      <c r="BU29" s="461"/>
      <c r="BV29" s="459">
        <v>474035</v>
      </c>
      <c r="BW29" s="460"/>
      <c r="BX29" s="460"/>
      <c r="BY29" s="460"/>
      <c r="BZ29" s="460"/>
      <c r="CA29" s="460"/>
      <c r="CB29" s="460"/>
      <c r="CC29" s="461"/>
      <c r="CD29" s="176"/>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c r="A30" s="161"/>
      <c r="B30" s="441"/>
      <c r="C30" s="442"/>
      <c r="D30" s="443"/>
      <c r="E30" s="420"/>
      <c r="F30" s="421"/>
      <c r="G30" s="421"/>
      <c r="H30" s="421"/>
      <c r="I30" s="421"/>
      <c r="J30" s="421"/>
      <c r="K30" s="422"/>
      <c r="L30" s="423"/>
      <c r="M30" s="424"/>
      <c r="N30" s="424"/>
      <c r="O30" s="424"/>
      <c r="P30" s="425"/>
      <c r="Q30" s="423"/>
      <c r="R30" s="424"/>
      <c r="S30" s="424"/>
      <c r="T30" s="424"/>
      <c r="U30" s="424"/>
      <c r="V30" s="425"/>
      <c r="W30" s="426" t="s">
        <v>189</v>
      </c>
      <c r="X30" s="427"/>
      <c r="Y30" s="427"/>
      <c r="Z30" s="427"/>
      <c r="AA30" s="427"/>
      <c r="AB30" s="427"/>
      <c r="AC30" s="427"/>
      <c r="AD30" s="427"/>
      <c r="AE30" s="427"/>
      <c r="AF30" s="427"/>
      <c r="AG30" s="428"/>
      <c r="AH30" s="429">
        <v>96.2</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1609727</v>
      </c>
      <c r="BO30" s="494"/>
      <c r="BP30" s="494"/>
      <c r="BQ30" s="494"/>
      <c r="BR30" s="494"/>
      <c r="BS30" s="494"/>
      <c r="BT30" s="494"/>
      <c r="BU30" s="495"/>
      <c r="BV30" s="493">
        <v>1434775</v>
      </c>
      <c r="BW30" s="494"/>
      <c r="BX30" s="494"/>
      <c r="BY30" s="494"/>
      <c r="BZ30" s="494"/>
      <c r="CA30" s="494"/>
      <c r="CB30" s="494"/>
      <c r="CC30" s="495"/>
      <c r="CD30" s="177"/>
      <c r="CE30" s="178"/>
      <c r="CF30" s="178"/>
      <c r="CG30" s="178"/>
      <c r="CH30" s="178"/>
      <c r="CI30" s="178"/>
      <c r="CJ30" s="178"/>
      <c r="CK30" s="178"/>
      <c r="CL30" s="178"/>
      <c r="CM30" s="178"/>
      <c r="CN30" s="178"/>
      <c r="CO30" s="178"/>
      <c r="CP30" s="178"/>
      <c r="CQ30" s="178"/>
      <c r="CR30" s="178"/>
      <c r="CS30" s="179"/>
      <c r="CT30" s="180"/>
      <c r="CU30" s="181"/>
      <c r="CV30" s="181"/>
      <c r="CW30" s="181"/>
      <c r="CX30" s="181"/>
      <c r="CY30" s="181"/>
      <c r="CZ30" s="181"/>
      <c r="DA30" s="182"/>
      <c r="DB30" s="180"/>
      <c r="DC30" s="181"/>
      <c r="DD30" s="181"/>
      <c r="DE30" s="181"/>
      <c r="DF30" s="181"/>
      <c r="DG30" s="181"/>
      <c r="DH30" s="181"/>
      <c r="DI30" s="182"/>
    </row>
    <row r="31" spans="1:113" ht="13.5" customHeight="1">
      <c r="A31" s="161"/>
      <c r="B31" s="183"/>
      <c r="DI31" s="184"/>
    </row>
    <row r="32" spans="1:113" ht="13.5" customHeight="1">
      <c r="A32" s="161"/>
      <c r="B32" s="185"/>
      <c r="C32" s="418" t="s">
        <v>190</v>
      </c>
      <c r="D32" s="418"/>
      <c r="E32" s="418"/>
      <c r="F32" s="418"/>
      <c r="G32" s="418"/>
      <c r="H32" s="418"/>
      <c r="I32" s="418"/>
      <c r="J32" s="418"/>
      <c r="K32" s="418"/>
      <c r="L32" s="418"/>
      <c r="M32" s="418"/>
      <c r="N32" s="418"/>
      <c r="O32" s="418"/>
      <c r="P32" s="418"/>
      <c r="Q32" s="418"/>
      <c r="R32" s="418"/>
      <c r="S32" s="418"/>
      <c r="U32" s="419" t="s">
        <v>191</v>
      </c>
      <c r="V32" s="419"/>
      <c r="W32" s="419"/>
      <c r="X32" s="419"/>
      <c r="Y32" s="419"/>
      <c r="Z32" s="419"/>
      <c r="AA32" s="419"/>
      <c r="AB32" s="419"/>
      <c r="AC32" s="419"/>
      <c r="AD32" s="419"/>
      <c r="AE32" s="419"/>
      <c r="AF32" s="419"/>
      <c r="AG32" s="419"/>
      <c r="AH32" s="419"/>
      <c r="AI32" s="419"/>
      <c r="AJ32" s="419"/>
      <c r="AK32" s="419"/>
      <c r="AM32" s="419" t="s">
        <v>192</v>
      </c>
      <c r="AN32" s="419"/>
      <c r="AO32" s="419"/>
      <c r="AP32" s="419"/>
      <c r="AQ32" s="419"/>
      <c r="AR32" s="419"/>
      <c r="AS32" s="419"/>
      <c r="AT32" s="419"/>
      <c r="AU32" s="419"/>
      <c r="AV32" s="419"/>
      <c r="AW32" s="419"/>
      <c r="AX32" s="419"/>
      <c r="AY32" s="419"/>
      <c r="AZ32" s="419"/>
      <c r="BA32" s="419"/>
      <c r="BB32" s="419"/>
      <c r="BC32" s="419"/>
      <c r="BE32" s="419" t="s">
        <v>193</v>
      </c>
      <c r="BF32" s="419"/>
      <c r="BG32" s="419"/>
      <c r="BH32" s="419"/>
      <c r="BI32" s="419"/>
      <c r="BJ32" s="419"/>
      <c r="BK32" s="419"/>
      <c r="BL32" s="419"/>
      <c r="BM32" s="419"/>
      <c r="BN32" s="419"/>
      <c r="BO32" s="419"/>
      <c r="BP32" s="419"/>
      <c r="BQ32" s="419"/>
      <c r="BR32" s="419"/>
      <c r="BS32" s="419"/>
      <c r="BT32" s="419"/>
      <c r="BU32" s="419"/>
      <c r="BW32" s="419" t="s">
        <v>194</v>
      </c>
      <c r="BX32" s="419"/>
      <c r="BY32" s="419"/>
      <c r="BZ32" s="419"/>
      <c r="CA32" s="419"/>
      <c r="CB32" s="419"/>
      <c r="CC32" s="419"/>
      <c r="CD32" s="419"/>
      <c r="CE32" s="419"/>
      <c r="CF32" s="419"/>
      <c r="CG32" s="419"/>
      <c r="CH32" s="419"/>
      <c r="CI32" s="419"/>
      <c r="CJ32" s="419"/>
      <c r="CK32" s="419"/>
      <c r="CL32" s="419"/>
      <c r="CM32" s="419"/>
      <c r="CO32" s="419" t="s">
        <v>195</v>
      </c>
      <c r="CP32" s="419"/>
      <c r="CQ32" s="419"/>
      <c r="CR32" s="419"/>
      <c r="CS32" s="419"/>
      <c r="CT32" s="419"/>
      <c r="CU32" s="419"/>
      <c r="CV32" s="419"/>
      <c r="CW32" s="419"/>
      <c r="CX32" s="419"/>
      <c r="CY32" s="419"/>
      <c r="CZ32" s="419"/>
      <c r="DA32" s="419"/>
      <c r="DB32" s="419"/>
      <c r="DC32" s="419"/>
      <c r="DD32" s="419"/>
      <c r="DE32" s="419"/>
      <c r="DI32" s="184"/>
    </row>
    <row r="33" spans="1:113" ht="13.5" customHeight="1">
      <c r="A33" s="161"/>
      <c r="B33" s="185"/>
      <c r="C33" s="411" t="s">
        <v>196</v>
      </c>
      <c r="D33" s="411"/>
      <c r="E33" s="410" t="s">
        <v>197</v>
      </c>
      <c r="F33" s="410"/>
      <c r="G33" s="410"/>
      <c r="H33" s="410"/>
      <c r="I33" s="410"/>
      <c r="J33" s="410"/>
      <c r="K33" s="410"/>
      <c r="L33" s="410"/>
      <c r="M33" s="410"/>
      <c r="N33" s="410"/>
      <c r="O33" s="410"/>
      <c r="P33" s="410"/>
      <c r="Q33" s="410"/>
      <c r="R33" s="410"/>
      <c r="S33" s="410"/>
      <c r="T33" s="186"/>
      <c r="U33" s="411" t="s">
        <v>196</v>
      </c>
      <c r="V33" s="411"/>
      <c r="W33" s="410" t="s">
        <v>197</v>
      </c>
      <c r="X33" s="410"/>
      <c r="Y33" s="410"/>
      <c r="Z33" s="410"/>
      <c r="AA33" s="410"/>
      <c r="AB33" s="410"/>
      <c r="AC33" s="410"/>
      <c r="AD33" s="410"/>
      <c r="AE33" s="410"/>
      <c r="AF33" s="410"/>
      <c r="AG33" s="410"/>
      <c r="AH33" s="410"/>
      <c r="AI33" s="410"/>
      <c r="AJ33" s="410"/>
      <c r="AK33" s="410"/>
      <c r="AL33" s="186"/>
      <c r="AM33" s="411" t="s">
        <v>196</v>
      </c>
      <c r="AN33" s="411"/>
      <c r="AO33" s="410" t="s">
        <v>197</v>
      </c>
      <c r="AP33" s="410"/>
      <c r="AQ33" s="410"/>
      <c r="AR33" s="410"/>
      <c r="AS33" s="410"/>
      <c r="AT33" s="410"/>
      <c r="AU33" s="410"/>
      <c r="AV33" s="410"/>
      <c r="AW33" s="410"/>
      <c r="AX33" s="410"/>
      <c r="AY33" s="410"/>
      <c r="AZ33" s="410"/>
      <c r="BA33" s="410"/>
      <c r="BB33" s="410"/>
      <c r="BC33" s="410"/>
      <c r="BD33" s="187"/>
      <c r="BE33" s="410" t="s">
        <v>198</v>
      </c>
      <c r="BF33" s="410"/>
      <c r="BG33" s="410" t="s">
        <v>199</v>
      </c>
      <c r="BH33" s="410"/>
      <c r="BI33" s="410"/>
      <c r="BJ33" s="410"/>
      <c r="BK33" s="410"/>
      <c r="BL33" s="410"/>
      <c r="BM33" s="410"/>
      <c r="BN33" s="410"/>
      <c r="BO33" s="410"/>
      <c r="BP33" s="410"/>
      <c r="BQ33" s="410"/>
      <c r="BR33" s="410"/>
      <c r="BS33" s="410"/>
      <c r="BT33" s="410"/>
      <c r="BU33" s="410"/>
      <c r="BV33" s="187"/>
      <c r="BW33" s="411" t="s">
        <v>198</v>
      </c>
      <c r="BX33" s="411"/>
      <c r="BY33" s="410" t="s">
        <v>200</v>
      </c>
      <c r="BZ33" s="410"/>
      <c r="CA33" s="410"/>
      <c r="CB33" s="410"/>
      <c r="CC33" s="410"/>
      <c r="CD33" s="410"/>
      <c r="CE33" s="410"/>
      <c r="CF33" s="410"/>
      <c r="CG33" s="410"/>
      <c r="CH33" s="410"/>
      <c r="CI33" s="410"/>
      <c r="CJ33" s="410"/>
      <c r="CK33" s="410"/>
      <c r="CL33" s="410"/>
      <c r="CM33" s="410"/>
      <c r="CN33" s="186"/>
      <c r="CO33" s="411" t="s">
        <v>196</v>
      </c>
      <c r="CP33" s="411"/>
      <c r="CQ33" s="410" t="s">
        <v>201</v>
      </c>
      <c r="CR33" s="410"/>
      <c r="CS33" s="410"/>
      <c r="CT33" s="410"/>
      <c r="CU33" s="410"/>
      <c r="CV33" s="410"/>
      <c r="CW33" s="410"/>
      <c r="CX33" s="410"/>
      <c r="CY33" s="410"/>
      <c r="CZ33" s="410"/>
      <c r="DA33" s="410"/>
      <c r="DB33" s="410"/>
      <c r="DC33" s="410"/>
      <c r="DD33" s="410"/>
      <c r="DE33" s="410"/>
      <c r="DF33" s="186"/>
      <c r="DG33" s="409" t="s">
        <v>202</v>
      </c>
      <c r="DH33" s="409"/>
      <c r="DI33" s="188"/>
    </row>
    <row r="34" spans="1:113" ht="32.25" customHeight="1">
      <c r="A34" s="161"/>
      <c r="B34" s="185"/>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61"/>
      <c r="U34" s="407">
        <f>IF(W34="","",MAX(C34:D43)+1)</f>
        <v>2</v>
      </c>
      <c r="V34" s="407"/>
      <c r="W34" s="408" t="str">
        <f>IF('各会計、関係団体の財政状況及び健全化判断比率'!B28="","",'各会計、関係団体の財政状況及び健全化判断比率'!B28)</f>
        <v>湧水町国民健康保険特別会計</v>
      </c>
      <c r="X34" s="408"/>
      <c r="Y34" s="408"/>
      <c r="Z34" s="408"/>
      <c r="AA34" s="408"/>
      <c r="AB34" s="408"/>
      <c r="AC34" s="408"/>
      <c r="AD34" s="408"/>
      <c r="AE34" s="408"/>
      <c r="AF34" s="408"/>
      <c r="AG34" s="408"/>
      <c r="AH34" s="408"/>
      <c r="AI34" s="408"/>
      <c r="AJ34" s="408"/>
      <c r="AK34" s="408"/>
      <c r="AL34" s="161"/>
      <c r="AM34" s="407">
        <f>IF(AO34="","",MAX(C34:D43,U34:V43)+1)</f>
        <v>5</v>
      </c>
      <c r="AN34" s="407"/>
      <c r="AO34" s="408" t="str">
        <f>IF('各会計、関係団体の財政状況及び健全化判断比率'!B31="","",'各会計、関係団体の財政状況及び健全化判断比率'!B31)</f>
        <v>湧水町水道事業</v>
      </c>
      <c r="AP34" s="408"/>
      <c r="AQ34" s="408"/>
      <c r="AR34" s="408"/>
      <c r="AS34" s="408"/>
      <c r="AT34" s="408"/>
      <c r="AU34" s="408"/>
      <c r="AV34" s="408"/>
      <c r="AW34" s="408"/>
      <c r="AX34" s="408"/>
      <c r="AY34" s="408"/>
      <c r="AZ34" s="408"/>
      <c r="BA34" s="408"/>
      <c r="BB34" s="408"/>
      <c r="BC34" s="408"/>
      <c r="BD34" s="161"/>
      <c r="BE34" s="407" t="str">
        <f>IF(BG34="","",MAX(C34:D43,U34:V43,AM34:AN43)+1)</f>
        <v/>
      </c>
      <c r="BF34" s="407"/>
      <c r="BG34" s="408"/>
      <c r="BH34" s="408"/>
      <c r="BI34" s="408"/>
      <c r="BJ34" s="408"/>
      <c r="BK34" s="408"/>
      <c r="BL34" s="408"/>
      <c r="BM34" s="408"/>
      <c r="BN34" s="408"/>
      <c r="BO34" s="408"/>
      <c r="BP34" s="408"/>
      <c r="BQ34" s="408"/>
      <c r="BR34" s="408"/>
      <c r="BS34" s="408"/>
      <c r="BT34" s="408"/>
      <c r="BU34" s="408"/>
      <c r="BV34" s="161"/>
      <c r="BW34" s="407">
        <f>IF(BY34="","",MAX(C34:D43,U34:V43,AM34:AN43,BE34:BF43)+1)</f>
        <v>6</v>
      </c>
      <c r="BX34" s="407"/>
      <c r="BY34" s="408" t="str">
        <f>IF('各会計、関係団体の財政状況及び健全化判断比率'!B68="","",'各会計、関係団体の財政状況及び健全化判断比率'!B68)</f>
        <v>鹿児島県市町村総合事務組合</v>
      </c>
      <c r="BZ34" s="408"/>
      <c r="CA34" s="408"/>
      <c r="CB34" s="408"/>
      <c r="CC34" s="408"/>
      <c r="CD34" s="408"/>
      <c r="CE34" s="408"/>
      <c r="CF34" s="408"/>
      <c r="CG34" s="408"/>
      <c r="CH34" s="408"/>
      <c r="CI34" s="408"/>
      <c r="CJ34" s="408"/>
      <c r="CK34" s="408"/>
      <c r="CL34" s="408"/>
      <c r="CM34" s="408"/>
      <c r="CN34" s="161"/>
      <c r="CO34" s="407" t="str">
        <f>IF(CQ34="","",MAX(C34:D43,U34:V43,AM34:AN43,BE34:BF43,BW34:BX43)+1)</f>
        <v/>
      </c>
      <c r="CP34" s="407"/>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188"/>
    </row>
    <row r="35" spans="1:113" ht="32.25" customHeight="1">
      <c r="A35" s="161"/>
      <c r="B35" s="185"/>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61"/>
      <c r="U35" s="407">
        <f>IF(W35="","",U34+1)</f>
        <v>3</v>
      </c>
      <c r="V35" s="407"/>
      <c r="W35" s="408" t="str">
        <f>IF('各会計、関係団体の財政状況及び健全化判断比率'!B29="","",'各会計、関係団体の財政状況及び健全化判断比率'!B29)</f>
        <v>湧水町介護保険特別会計</v>
      </c>
      <c r="X35" s="408"/>
      <c r="Y35" s="408"/>
      <c r="Z35" s="408"/>
      <c r="AA35" s="408"/>
      <c r="AB35" s="408"/>
      <c r="AC35" s="408"/>
      <c r="AD35" s="408"/>
      <c r="AE35" s="408"/>
      <c r="AF35" s="408"/>
      <c r="AG35" s="408"/>
      <c r="AH35" s="408"/>
      <c r="AI35" s="408"/>
      <c r="AJ35" s="408"/>
      <c r="AK35" s="408"/>
      <c r="AL35" s="161"/>
      <c r="AM35" s="407" t="str">
        <f t="shared" ref="AM35:AM43" si="0">IF(AO35="","",AM34+1)</f>
        <v/>
      </c>
      <c r="AN35" s="407"/>
      <c r="AO35" s="408"/>
      <c r="AP35" s="408"/>
      <c r="AQ35" s="408"/>
      <c r="AR35" s="408"/>
      <c r="AS35" s="408"/>
      <c r="AT35" s="408"/>
      <c r="AU35" s="408"/>
      <c r="AV35" s="408"/>
      <c r="AW35" s="408"/>
      <c r="AX35" s="408"/>
      <c r="AY35" s="408"/>
      <c r="AZ35" s="408"/>
      <c r="BA35" s="408"/>
      <c r="BB35" s="408"/>
      <c r="BC35" s="408"/>
      <c r="BD35" s="161"/>
      <c r="BE35" s="407" t="str">
        <f t="shared" ref="BE35:BE43" si="1">IF(BG35="","",BE34+1)</f>
        <v/>
      </c>
      <c r="BF35" s="407"/>
      <c r="BG35" s="408"/>
      <c r="BH35" s="408"/>
      <c r="BI35" s="408"/>
      <c r="BJ35" s="408"/>
      <c r="BK35" s="408"/>
      <c r="BL35" s="408"/>
      <c r="BM35" s="408"/>
      <c r="BN35" s="408"/>
      <c r="BO35" s="408"/>
      <c r="BP35" s="408"/>
      <c r="BQ35" s="408"/>
      <c r="BR35" s="408"/>
      <c r="BS35" s="408"/>
      <c r="BT35" s="408"/>
      <c r="BU35" s="408"/>
      <c r="BV35" s="161"/>
      <c r="BW35" s="407">
        <f t="shared" ref="BW35:BW43" si="2">IF(BY35="","",BW34+1)</f>
        <v>7</v>
      </c>
      <c r="BX35" s="407"/>
      <c r="BY35" s="408" t="str">
        <f>IF('各会計、関係団体の財政状況及び健全化判断比率'!B69="","",'各会計、関係団体の財政状況及び健全化判断比率'!B69)</f>
        <v>伊佐湧水消防組合</v>
      </c>
      <c r="BZ35" s="408"/>
      <c r="CA35" s="408"/>
      <c r="CB35" s="408"/>
      <c r="CC35" s="408"/>
      <c r="CD35" s="408"/>
      <c r="CE35" s="408"/>
      <c r="CF35" s="408"/>
      <c r="CG35" s="408"/>
      <c r="CH35" s="408"/>
      <c r="CI35" s="408"/>
      <c r="CJ35" s="408"/>
      <c r="CK35" s="408"/>
      <c r="CL35" s="408"/>
      <c r="CM35" s="408"/>
      <c r="CN35" s="161"/>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188"/>
    </row>
    <row r="36" spans="1:113" ht="32.25" customHeight="1">
      <c r="A36" s="161"/>
      <c r="B36" s="185"/>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61"/>
      <c r="U36" s="407">
        <f t="shared" ref="U36:U43" si="4">IF(W36="","",U35+1)</f>
        <v>4</v>
      </c>
      <c r="V36" s="407"/>
      <c r="W36" s="408" t="str">
        <f>IF('各会計、関係団体の財政状況及び健全化判断比率'!B30="","",'各会計、関係団体の財政状況及び健全化判断比率'!B30)</f>
        <v>湧水町後期高齢者医療特別会計</v>
      </c>
      <c r="X36" s="408"/>
      <c r="Y36" s="408"/>
      <c r="Z36" s="408"/>
      <c r="AA36" s="408"/>
      <c r="AB36" s="408"/>
      <c r="AC36" s="408"/>
      <c r="AD36" s="408"/>
      <c r="AE36" s="408"/>
      <c r="AF36" s="408"/>
      <c r="AG36" s="408"/>
      <c r="AH36" s="408"/>
      <c r="AI36" s="408"/>
      <c r="AJ36" s="408"/>
      <c r="AK36" s="408"/>
      <c r="AL36" s="161"/>
      <c r="AM36" s="407" t="str">
        <f t="shared" si="0"/>
        <v/>
      </c>
      <c r="AN36" s="407"/>
      <c r="AO36" s="408"/>
      <c r="AP36" s="408"/>
      <c r="AQ36" s="408"/>
      <c r="AR36" s="408"/>
      <c r="AS36" s="408"/>
      <c r="AT36" s="408"/>
      <c r="AU36" s="408"/>
      <c r="AV36" s="408"/>
      <c r="AW36" s="408"/>
      <c r="AX36" s="408"/>
      <c r="AY36" s="408"/>
      <c r="AZ36" s="408"/>
      <c r="BA36" s="408"/>
      <c r="BB36" s="408"/>
      <c r="BC36" s="408"/>
      <c r="BD36" s="161"/>
      <c r="BE36" s="407" t="str">
        <f t="shared" si="1"/>
        <v/>
      </c>
      <c r="BF36" s="407"/>
      <c r="BG36" s="408"/>
      <c r="BH36" s="408"/>
      <c r="BI36" s="408"/>
      <c r="BJ36" s="408"/>
      <c r="BK36" s="408"/>
      <c r="BL36" s="408"/>
      <c r="BM36" s="408"/>
      <c r="BN36" s="408"/>
      <c r="BO36" s="408"/>
      <c r="BP36" s="408"/>
      <c r="BQ36" s="408"/>
      <c r="BR36" s="408"/>
      <c r="BS36" s="408"/>
      <c r="BT36" s="408"/>
      <c r="BU36" s="408"/>
      <c r="BV36" s="161"/>
      <c r="BW36" s="407">
        <f t="shared" si="2"/>
        <v>8</v>
      </c>
      <c r="BX36" s="407"/>
      <c r="BY36" s="408" t="str">
        <f>IF('各会計、関係団体の財政状況及び健全化判断比率'!B70="","",'各会計、関係団体の財政状況及び健全化判断比率'!B70)</f>
        <v>伊佐北姶良環境管理組合</v>
      </c>
      <c r="BZ36" s="408"/>
      <c r="CA36" s="408"/>
      <c r="CB36" s="408"/>
      <c r="CC36" s="408"/>
      <c r="CD36" s="408"/>
      <c r="CE36" s="408"/>
      <c r="CF36" s="408"/>
      <c r="CG36" s="408"/>
      <c r="CH36" s="408"/>
      <c r="CI36" s="408"/>
      <c r="CJ36" s="408"/>
      <c r="CK36" s="408"/>
      <c r="CL36" s="408"/>
      <c r="CM36" s="408"/>
      <c r="CN36" s="161"/>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188"/>
    </row>
    <row r="37" spans="1:113" ht="32.25" customHeight="1">
      <c r="A37" s="161"/>
      <c r="B37" s="185"/>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61"/>
      <c r="U37" s="407" t="str">
        <f t="shared" si="4"/>
        <v/>
      </c>
      <c r="V37" s="407"/>
      <c r="W37" s="408"/>
      <c r="X37" s="408"/>
      <c r="Y37" s="408"/>
      <c r="Z37" s="408"/>
      <c r="AA37" s="408"/>
      <c r="AB37" s="408"/>
      <c r="AC37" s="408"/>
      <c r="AD37" s="408"/>
      <c r="AE37" s="408"/>
      <c r="AF37" s="408"/>
      <c r="AG37" s="408"/>
      <c r="AH37" s="408"/>
      <c r="AI37" s="408"/>
      <c r="AJ37" s="408"/>
      <c r="AK37" s="408"/>
      <c r="AL37" s="161"/>
      <c r="AM37" s="407" t="str">
        <f t="shared" si="0"/>
        <v/>
      </c>
      <c r="AN37" s="407"/>
      <c r="AO37" s="408"/>
      <c r="AP37" s="408"/>
      <c r="AQ37" s="408"/>
      <c r="AR37" s="408"/>
      <c r="AS37" s="408"/>
      <c r="AT37" s="408"/>
      <c r="AU37" s="408"/>
      <c r="AV37" s="408"/>
      <c r="AW37" s="408"/>
      <c r="AX37" s="408"/>
      <c r="AY37" s="408"/>
      <c r="AZ37" s="408"/>
      <c r="BA37" s="408"/>
      <c r="BB37" s="408"/>
      <c r="BC37" s="408"/>
      <c r="BD37" s="161"/>
      <c r="BE37" s="407" t="str">
        <f t="shared" si="1"/>
        <v/>
      </c>
      <c r="BF37" s="407"/>
      <c r="BG37" s="408"/>
      <c r="BH37" s="408"/>
      <c r="BI37" s="408"/>
      <c r="BJ37" s="408"/>
      <c r="BK37" s="408"/>
      <c r="BL37" s="408"/>
      <c r="BM37" s="408"/>
      <c r="BN37" s="408"/>
      <c r="BO37" s="408"/>
      <c r="BP37" s="408"/>
      <c r="BQ37" s="408"/>
      <c r="BR37" s="408"/>
      <c r="BS37" s="408"/>
      <c r="BT37" s="408"/>
      <c r="BU37" s="408"/>
      <c r="BV37" s="161"/>
      <c r="BW37" s="407">
        <f t="shared" si="2"/>
        <v>9</v>
      </c>
      <c r="BX37" s="407"/>
      <c r="BY37" s="408" t="str">
        <f>IF('各会計、関係団体の財政状況及び健全化判断比率'!B71="","",'各会計、関係団体の財政状況及び健全化判断比率'!B71)</f>
        <v>伊佐北姶良火葬場管理組合</v>
      </c>
      <c r="BZ37" s="408"/>
      <c r="CA37" s="408"/>
      <c r="CB37" s="408"/>
      <c r="CC37" s="408"/>
      <c r="CD37" s="408"/>
      <c r="CE37" s="408"/>
      <c r="CF37" s="408"/>
      <c r="CG37" s="408"/>
      <c r="CH37" s="408"/>
      <c r="CI37" s="408"/>
      <c r="CJ37" s="408"/>
      <c r="CK37" s="408"/>
      <c r="CL37" s="408"/>
      <c r="CM37" s="408"/>
      <c r="CN37" s="161"/>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188"/>
    </row>
    <row r="38" spans="1:113" ht="32.25" customHeight="1">
      <c r="A38" s="161"/>
      <c r="B38" s="185"/>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61"/>
      <c r="U38" s="407" t="str">
        <f t="shared" si="4"/>
        <v/>
      </c>
      <c r="V38" s="407"/>
      <c r="W38" s="408"/>
      <c r="X38" s="408"/>
      <c r="Y38" s="408"/>
      <c r="Z38" s="408"/>
      <c r="AA38" s="408"/>
      <c r="AB38" s="408"/>
      <c r="AC38" s="408"/>
      <c r="AD38" s="408"/>
      <c r="AE38" s="408"/>
      <c r="AF38" s="408"/>
      <c r="AG38" s="408"/>
      <c r="AH38" s="408"/>
      <c r="AI38" s="408"/>
      <c r="AJ38" s="408"/>
      <c r="AK38" s="408"/>
      <c r="AL38" s="161"/>
      <c r="AM38" s="407" t="str">
        <f t="shared" si="0"/>
        <v/>
      </c>
      <c r="AN38" s="407"/>
      <c r="AO38" s="408"/>
      <c r="AP38" s="408"/>
      <c r="AQ38" s="408"/>
      <c r="AR38" s="408"/>
      <c r="AS38" s="408"/>
      <c r="AT38" s="408"/>
      <c r="AU38" s="408"/>
      <c r="AV38" s="408"/>
      <c r="AW38" s="408"/>
      <c r="AX38" s="408"/>
      <c r="AY38" s="408"/>
      <c r="AZ38" s="408"/>
      <c r="BA38" s="408"/>
      <c r="BB38" s="408"/>
      <c r="BC38" s="408"/>
      <c r="BD38" s="161"/>
      <c r="BE38" s="407" t="str">
        <f t="shared" si="1"/>
        <v/>
      </c>
      <c r="BF38" s="407"/>
      <c r="BG38" s="408"/>
      <c r="BH38" s="408"/>
      <c r="BI38" s="408"/>
      <c r="BJ38" s="408"/>
      <c r="BK38" s="408"/>
      <c r="BL38" s="408"/>
      <c r="BM38" s="408"/>
      <c r="BN38" s="408"/>
      <c r="BO38" s="408"/>
      <c r="BP38" s="408"/>
      <c r="BQ38" s="408"/>
      <c r="BR38" s="408"/>
      <c r="BS38" s="408"/>
      <c r="BT38" s="408"/>
      <c r="BU38" s="408"/>
      <c r="BV38" s="161"/>
      <c r="BW38" s="407">
        <f t="shared" si="2"/>
        <v>10</v>
      </c>
      <c r="BX38" s="407"/>
      <c r="BY38" s="408" t="str">
        <f>IF('各会計、関係団体の財政状況及び健全化判断比率'!B72="","",'各会計、関係団体の財政状況及び健全化判断比率'!B72)</f>
        <v>姶良・伊佐地区介護保険組合</v>
      </c>
      <c r="BZ38" s="408"/>
      <c r="CA38" s="408"/>
      <c r="CB38" s="408"/>
      <c r="CC38" s="408"/>
      <c r="CD38" s="408"/>
      <c r="CE38" s="408"/>
      <c r="CF38" s="408"/>
      <c r="CG38" s="408"/>
      <c r="CH38" s="408"/>
      <c r="CI38" s="408"/>
      <c r="CJ38" s="408"/>
      <c r="CK38" s="408"/>
      <c r="CL38" s="408"/>
      <c r="CM38" s="408"/>
      <c r="CN38" s="161"/>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188"/>
    </row>
    <row r="39" spans="1:113" ht="32.25" customHeight="1">
      <c r="A39" s="161"/>
      <c r="B39" s="185"/>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61"/>
      <c r="U39" s="407" t="str">
        <f t="shared" si="4"/>
        <v/>
      </c>
      <c r="V39" s="407"/>
      <c r="W39" s="408"/>
      <c r="X39" s="408"/>
      <c r="Y39" s="408"/>
      <c r="Z39" s="408"/>
      <c r="AA39" s="408"/>
      <c r="AB39" s="408"/>
      <c r="AC39" s="408"/>
      <c r="AD39" s="408"/>
      <c r="AE39" s="408"/>
      <c r="AF39" s="408"/>
      <c r="AG39" s="408"/>
      <c r="AH39" s="408"/>
      <c r="AI39" s="408"/>
      <c r="AJ39" s="408"/>
      <c r="AK39" s="408"/>
      <c r="AL39" s="161"/>
      <c r="AM39" s="407" t="str">
        <f t="shared" si="0"/>
        <v/>
      </c>
      <c r="AN39" s="407"/>
      <c r="AO39" s="408"/>
      <c r="AP39" s="408"/>
      <c r="AQ39" s="408"/>
      <c r="AR39" s="408"/>
      <c r="AS39" s="408"/>
      <c r="AT39" s="408"/>
      <c r="AU39" s="408"/>
      <c r="AV39" s="408"/>
      <c r="AW39" s="408"/>
      <c r="AX39" s="408"/>
      <c r="AY39" s="408"/>
      <c r="AZ39" s="408"/>
      <c r="BA39" s="408"/>
      <c r="BB39" s="408"/>
      <c r="BC39" s="408"/>
      <c r="BD39" s="161"/>
      <c r="BE39" s="407" t="str">
        <f t="shared" si="1"/>
        <v/>
      </c>
      <c r="BF39" s="407"/>
      <c r="BG39" s="408"/>
      <c r="BH39" s="408"/>
      <c r="BI39" s="408"/>
      <c r="BJ39" s="408"/>
      <c r="BK39" s="408"/>
      <c r="BL39" s="408"/>
      <c r="BM39" s="408"/>
      <c r="BN39" s="408"/>
      <c r="BO39" s="408"/>
      <c r="BP39" s="408"/>
      <c r="BQ39" s="408"/>
      <c r="BR39" s="408"/>
      <c r="BS39" s="408"/>
      <c r="BT39" s="408"/>
      <c r="BU39" s="408"/>
      <c r="BV39" s="161"/>
      <c r="BW39" s="407">
        <f t="shared" si="2"/>
        <v>11</v>
      </c>
      <c r="BX39" s="407"/>
      <c r="BY39" s="408" t="str">
        <f>IF('各会計、関係団体の財政状況及び健全化判断比率'!B73="","",'各会計、関係団体の財政状況及び健全化判断比率'!B73)</f>
        <v>鹿児島県後期高齢者医療広域連合（一般会計）</v>
      </c>
      <c r="BZ39" s="408"/>
      <c r="CA39" s="408"/>
      <c r="CB39" s="408"/>
      <c r="CC39" s="408"/>
      <c r="CD39" s="408"/>
      <c r="CE39" s="408"/>
      <c r="CF39" s="408"/>
      <c r="CG39" s="408"/>
      <c r="CH39" s="408"/>
      <c r="CI39" s="408"/>
      <c r="CJ39" s="408"/>
      <c r="CK39" s="408"/>
      <c r="CL39" s="408"/>
      <c r="CM39" s="408"/>
      <c r="CN39" s="161"/>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188"/>
    </row>
    <row r="40" spans="1:113" ht="32.25" customHeight="1">
      <c r="A40" s="161"/>
      <c r="B40" s="185"/>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61"/>
      <c r="U40" s="407" t="str">
        <f t="shared" si="4"/>
        <v/>
      </c>
      <c r="V40" s="407"/>
      <c r="W40" s="408"/>
      <c r="X40" s="408"/>
      <c r="Y40" s="408"/>
      <c r="Z40" s="408"/>
      <c r="AA40" s="408"/>
      <c r="AB40" s="408"/>
      <c r="AC40" s="408"/>
      <c r="AD40" s="408"/>
      <c r="AE40" s="408"/>
      <c r="AF40" s="408"/>
      <c r="AG40" s="408"/>
      <c r="AH40" s="408"/>
      <c r="AI40" s="408"/>
      <c r="AJ40" s="408"/>
      <c r="AK40" s="408"/>
      <c r="AL40" s="161"/>
      <c r="AM40" s="407" t="str">
        <f t="shared" si="0"/>
        <v/>
      </c>
      <c r="AN40" s="407"/>
      <c r="AO40" s="408"/>
      <c r="AP40" s="408"/>
      <c r="AQ40" s="408"/>
      <c r="AR40" s="408"/>
      <c r="AS40" s="408"/>
      <c r="AT40" s="408"/>
      <c r="AU40" s="408"/>
      <c r="AV40" s="408"/>
      <c r="AW40" s="408"/>
      <c r="AX40" s="408"/>
      <c r="AY40" s="408"/>
      <c r="AZ40" s="408"/>
      <c r="BA40" s="408"/>
      <c r="BB40" s="408"/>
      <c r="BC40" s="408"/>
      <c r="BD40" s="161"/>
      <c r="BE40" s="407" t="str">
        <f t="shared" si="1"/>
        <v/>
      </c>
      <c r="BF40" s="407"/>
      <c r="BG40" s="408"/>
      <c r="BH40" s="408"/>
      <c r="BI40" s="408"/>
      <c r="BJ40" s="408"/>
      <c r="BK40" s="408"/>
      <c r="BL40" s="408"/>
      <c r="BM40" s="408"/>
      <c r="BN40" s="408"/>
      <c r="BO40" s="408"/>
      <c r="BP40" s="408"/>
      <c r="BQ40" s="408"/>
      <c r="BR40" s="408"/>
      <c r="BS40" s="408"/>
      <c r="BT40" s="408"/>
      <c r="BU40" s="408"/>
      <c r="BV40" s="161"/>
      <c r="BW40" s="407">
        <f t="shared" si="2"/>
        <v>12</v>
      </c>
      <c r="BX40" s="407"/>
      <c r="BY40" s="408" t="str">
        <f>IF('各会計、関係団体の財政状況及び健全化判断比率'!B74="","",'各会計、関係団体の財政状況及び健全化判断比率'!B74)</f>
        <v>鹿児島県後期高齢者医療広域連合（特別会計）</v>
      </c>
      <c r="BZ40" s="408"/>
      <c r="CA40" s="408"/>
      <c r="CB40" s="408"/>
      <c r="CC40" s="408"/>
      <c r="CD40" s="408"/>
      <c r="CE40" s="408"/>
      <c r="CF40" s="408"/>
      <c r="CG40" s="408"/>
      <c r="CH40" s="408"/>
      <c r="CI40" s="408"/>
      <c r="CJ40" s="408"/>
      <c r="CK40" s="408"/>
      <c r="CL40" s="408"/>
      <c r="CM40" s="408"/>
      <c r="CN40" s="161"/>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188"/>
    </row>
    <row r="41" spans="1:113" ht="32.25" customHeight="1">
      <c r="A41" s="161"/>
      <c r="B41" s="185"/>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61"/>
      <c r="U41" s="407" t="str">
        <f t="shared" si="4"/>
        <v/>
      </c>
      <c r="V41" s="407"/>
      <c r="W41" s="408"/>
      <c r="X41" s="408"/>
      <c r="Y41" s="408"/>
      <c r="Z41" s="408"/>
      <c r="AA41" s="408"/>
      <c r="AB41" s="408"/>
      <c r="AC41" s="408"/>
      <c r="AD41" s="408"/>
      <c r="AE41" s="408"/>
      <c r="AF41" s="408"/>
      <c r="AG41" s="408"/>
      <c r="AH41" s="408"/>
      <c r="AI41" s="408"/>
      <c r="AJ41" s="408"/>
      <c r="AK41" s="408"/>
      <c r="AL41" s="161"/>
      <c r="AM41" s="407" t="str">
        <f t="shared" si="0"/>
        <v/>
      </c>
      <c r="AN41" s="407"/>
      <c r="AO41" s="408"/>
      <c r="AP41" s="408"/>
      <c r="AQ41" s="408"/>
      <c r="AR41" s="408"/>
      <c r="AS41" s="408"/>
      <c r="AT41" s="408"/>
      <c r="AU41" s="408"/>
      <c r="AV41" s="408"/>
      <c r="AW41" s="408"/>
      <c r="AX41" s="408"/>
      <c r="AY41" s="408"/>
      <c r="AZ41" s="408"/>
      <c r="BA41" s="408"/>
      <c r="BB41" s="408"/>
      <c r="BC41" s="408"/>
      <c r="BD41" s="161"/>
      <c r="BE41" s="407" t="str">
        <f t="shared" si="1"/>
        <v/>
      </c>
      <c r="BF41" s="407"/>
      <c r="BG41" s="408"/>
      <c r="BH41" s="408"/>
      <c r="BI41" s="408"/>
      <c r="BJ41" s="408"/>
      <c r="BK41" s="408"/>
      <c r="BL41" s="408"/>
      <c r="BM41" s="408"/>
      <c r="BN41" s="408"/>
      <c r="BO41" s="408"/>
      <c r="BP41" s="408"/>
      <c r="BQ41" s="408"/>
      <c r="BR41" s="408"/>
      <c r="BS41" s="408"/>
      <c r="BT41" s="408"/>
      <c r="BU41" s="408"/>
      <c r="BV41" s="161"/>
      <c r="BW41" s="407">
        <f t="shared" si="2"/>
        <v>13</v>
      </c>
      <c r="BX41" s="407"/>
      <c r="BY41" s="408" t="str">
        <f>IF('各会計、関係団体の財政状況及び健全化判断比率'!B75="","",'各会計、関係団体の財政状況及び健全化判断比率'!B75)</f>
        <v>大口地方卸売市場管理組合</v>
      </c>
      <c r="BZ41" s="408"/>
      <c r="CA41" s="408"/>
      <c r="CB41" s="408"/>
      <c r="CC41" s="408"/>
      <c r="CD41" s="408"/>
      <c r="CE41" s="408"/>
      <c r="CF41" s="408"/>
      <c r="CG41" s="408"/>
      <c r="CH41" s="408"/>
      <c r="CI41" s="408"/>
      <c r="CJ41" s="408"/>
      <c r="CK41" s="408"/>
      <c r="CL41" s="408"/>
      <c r="CM41" s="408"/>
      <c r="CN41" s="161"/>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188"/>
    </row>
    <row r="42" spans="1:113" ht="32.25" customHeight="1">
      <c r="B42" s="185"/>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61"/>
      <c r="U42" s="407" t="str">
        <f t="shared" si="4"/>
        <v/>
      </c>
      <c r="V42" s="407"/>
      <c r="W42" s="408"/>
      <c r="X42" s="408"/>
      <c r="Y42" s="408"/>
      <c r="Z42" s="408"/>
      <c r="AA42" s="408"/>
      <c r="AB42" s="408"/>
      <c r="AC42" s="408"/>
      <c r="AD42" s="408"/>
      <c r="AE42" s="408"/>
      <c r="AF42" s="408"/>
      <c r="AG42" s="408"/>
      <c r="AH42" s="408"/>
      <c r="AI42" s="408"/>
      <c r="AJ42" s="408"/>
      <c r="AK42" s="408"/>
      <c r="AL42" s="161"/>
      <c r="AM42" s="407" t="str">
        <f t="shared" si="0"/>
        <v/>
      </c>
      <c r="AN42" s="407"/>
      <c r="AO42" s="408"/>
      <c r="AP42" s="408"/>
      <c r="AQ42" s="408"/>
      <c r="AR42" s="408"/>
      <c r="AS42" s="408"/>
      <c r="AT42" s="408"/>
      <c r="AU42" s="408"/>
      <c r="AV42" s="408"/>
      <c r="AW42" s="408"/>
      <c r="AX42" s="408"/>
      <c r="AY42" s="408"/>
      <c r="AZ42" s="408"/>
      <c r="BA42" s="408"/>
      <c r="BB42" s="408"/>
      <c r="BC42" s="408"/>
      <c r="BD42" s="161"/>
      <c r="BE42" s="407" t="str">
        <f t="shared" si="1"/>
        <v/>
      </c>
      <c r="BF42" s="407"/>
      <c r="BG42" s="408"/>
      <c r="BH42" s="408"/>
      <c r="BI42" s="408"/>
      <c r="BJ42" s="408"/>
      <c r="BK42" s="408"/>
      <c r="BL42" s="408"/>
      <c r="BM42" s="408"/>
      <c r="BN42" s="408"/>
      <c r="BO42" s="408"/>
      <c r="BP42" s="408"/>
      <c r="BQ42" s="408"/>
      <c r="BR42" s="408"/>
      <c r="BS42" s="408"/>
      <c r="BT42" s="408"/>
      <c r="BU42" s="408"/>
      <c r="BV42" s="161"/>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61"/>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188"/>
    </row>
    <row r="43" spans="1:113" ht="32.25" customHeight="1">
      <c r="B43" s="185"/>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61"/>
      <c r="U43" s="407" t="str">
        <f t="shared" si="4"/>
        <v/>
      </c>
      <c r="V43" s="407"/>
      <c r="W43" s="408"/>
      <c r="X43" s="408"/>
      <c r="Y43" s="408"/>
      <c r="Z43" s="408"/>
      <c r="AA43" s="408"/>
      <c r="AB43" s="408"/>
      <c r="AC43" s="408"/>
      <c r="AD43" s="408"/>
      <c r="AE43" s="408"/>
      <c r="AF43" s="408"/>
      <c r="AG43" s="408"/>
      <c r="AH43" s="408"/>
      <c r="AI43" s="408"/>
      <c r="AJ43" s="408"/>
      <c r="AK43" s="408"/>
      <c r="AL43" s="161"/>
      <c r="AM43" s="407" t="str">
        <f t="shared" si="0"/>
        <v/>
      </c>
      <c r="AN43" s="407"/>
      <c r="AO43" s="408"/>
      <c r="AP43" s="408"/>
      <c r="AQ43" s="408"/>
      <c r="AR43" s="408"/>
      <c r="AS43" s="408"/>
      <c r="AT43" s="408"/>
      <c r="AU43" s="408"/>
      <c r="AV43" s="408"/>
      <c r="AW43" s="408"/>
      <c r="AX43" s="408"/>
      <c r="AY43" s="408"/>
      <c r="AZ43" s="408"/>
      <c r="BA43" s="408"/>
      <c r="BB43" s="408"/>
      <c r="BC43" s="408"/>
      <c r="BD43" s="161"/>
      <c r="BE43" s="407" t="str">
        <f t="shared" si="1"/>
        <v/>
      </c>
      <c r="BF43" s="407"/>
      <c r="BG43" s="408"/>
      <c r="BH43" s="408"/>
      <c r="BI43" s="408"/>
      <c r="BJ43" s="408"/>
      <c r="BK43" s="408"/>
      <c r="BL43" s="408"/>
      <c r="BM43" s="408"/>
      <c r="BN43" s="408"/>
      <c r="BO43" s="408"/>
      <c r="BP43" s="408"/>
      <c r="BQ43" s="408"/>
      <c r="BR43" s="408"/>
      <c r="BS43" s="408"/>
      <c r="BT43" s="408"/>
      <c r="BU43" s="408"/>
      <c r="BV43" s="161"/>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61"/>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188"/>
    </row>
    <row r="44" spans="1:113" ht="13.5" customHeight="1" thickBot="1">
      <c r="B44" s="189"/>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1"/>
    </row>
    <row r="45" spans="1:113"/>
    <row r="46" spans="1:113">
      <c r="B46" s="160" t="s">
        <v>203</v>
      </c>
      <c r="E46" s="404" t="s">
        <v>204</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c r="E47" s="404" t="s">
        <v>205</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c r="E48" s="404" t="s">
        <v>206</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c r="E49" s="406" t="s">
        <v>207</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c r="E50" s="404" t="s">
        <v>208</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c r="E51" s="404" t="s">
        <v>209</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c r="E52" s="404" t="s">
        <v>210</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c r="E53" s="367" t="s">
        <v>592</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0" zoomScaleNormal="5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16" t="s">
        <v>566</v>
      </c>
      <c r="D34" s="1216"/>
      <c r="E34" s="1217"/>
      <c r="F34" s="32">
        <v>14.22</v>
      </c>
      <c r="G34" s="33">
        <v>14.24</v>
      </c>
      <c r="H34" s="33">
        <v>14.33</v>
      </c>
      <c r="I34" s="33">
        <v>13.6</v>
      </c>
      <c r="J34" s="34">
        <v>11.7</v>
      </c>
      <c r="K34" s="22"/>
      <c r="L34" s="22"/>
      <c r="M34" s="22"/>
      <c r="N34" s="22"/>
      <c r="O34" s="22"/>
      <c r="P34" s="22"/>
    </row>
    <row r="35" spans="1:16" ht="39" customHeight="1">
      <c r="A35" s="22"/>
      <c r="B35" s="35"/>
      <c r="C35" s="1210" t="s">
        <v>567</v>
      </c>
      <c r="D35" s="1211"/>
      <c r="E35" s="1212"/>
      <c r="F35" s="36">
        <v>5.55</v>
      </c>
      <c r="G35" s="37">
        <v>5.86</v>
      </c>
      <c r="H35" s="37">
        <v>8.39</v>
      </c>
      <c r="I35" s="37">
        <v>7.09</v>
      </c>
      <c r="J35" s="38">
        <v>8.1300000000000008</v>
      </c>
      <c r="K35" s="22"/>
      <c r="L35" s="22"/>
      <c r="M35" s="22"/>
      <c r="N35" s="22"/>
      <c r="O35" s="22"/>
      <c r="P35" s="22"/>
    </row>
    <row r="36" spans="1:16" ht="39" customHeight="1">
      <c r="A36" s="22"/>
      <c r="B36" s="35"/>
      <c r="C36" s="1210" t="s">
        <v>568</v>
      </c>
      <c r="D36" s="1211"/>
      <c r="E36" s="1212"/>
      <c r="F36" s="36">
        <v>1.36</v>
      </c>
      <c r="G36" s="37">
        <v>1.43</v>
      </c>
      <c r="H36" s="37">
        <v>0.45</v>
      </c>
      <c r="I36" s="37">
        <v>1.08</v>
      </c>
      <c r="J36" s="38">
        <v>1.56</v>
      </c>
      <c r="K36" s="22"/>
      <c r="L36" s="22"/>
      <c r="M36" s="22"/>
      <c r="N36" s="22"/>
      <c r="O36" s="22"/>
      <c r="P36" s="22"/>
    </row>
    <row r="37" spans="1:16" ht="39" customHeight="1">
      <c r="A37" s="22"/>
      <c r="B37" s="35"/>
      <c r="C37" s="1210" t="s">
        <v>569</v>
      </c>
      <c r="D37" s="1211"/>
      <c r="E37" s="1212"/>
      <c r="F37" s="36">
        <v>1.1499999999999999</v>
      </c>
      <c r="G37" s="37">
        <v>0.37</v>
      </c>
      <c r="H37" s="37">
        <v>0.92</v>
      </c>
      <c r="I37" s="37">
        <v>0.76</v>
      </c>
      <c r="J37" s="38">
        <v>0.79</v>
      </c>
      <c r="K37" s="22"/>
      <c r="L37" s="22"/>
      <c r="M37" s="22"/>
      <c r="N37" s="22"/>
      <c r="O37" s="22"/>
      <c r="P37" s="22"/>
    </row>
    <row r="38" spans="1:16" ht="39" customHeight="1">
      <c r="A38" s="22"/>
      <c r="B38" s="35"/>
      <c r="C38" s="1210" t="s">
        <v>570</v>
      </c>
      <c r="D38" s="1211"/>
      <c r="E38" s="1212"/>
      <c r="F38" s="36">
        <v>0</v>
      </c>
      <c r="G38" s="37">
        <v>0.01</v>
      </c>
      <c r="H38" s="37">
        <v>0</v>
      </c>
      <c r="I38" s="37">
        <v>0</v>
      </c>
      <c r="J38" s="38">
        <v>0</v>
      </c>
      <c r="K38" s="22"/>
      <c r="L38" s="22"/>
      <c r="M38" s="22"/>
      <c r="N38" s="22"/>
      <c r="O38" s="22"/>
      <c r="P38" s="22"/>
    </row>
    <row r="39" spans="1:16" ht="39" customHeight="1">
      <c r="A39" s="22"/>
      <c r="B39" s="35"/>
      <c r="C39" s="1210"/>
      <c r="D39" s="1211"/>
      <c r="E39" s="1212"/>
      <c r="F39" s="36"/>
      <c r="G39" s="37"/>
      <c r="H39" s="37"/>
      <c r="I39" s="37"/>
      <c r="J39" s="38"/>
      <c r="K39" s="22"/>
      <c r="L39" s="22"/>
      <c r="M39" s="22"/>
      <c r="N39" s="22"/>
      <c r="O39" s="22"/>
      <c r="P39" s="22"/>
    </row>
    <row r="40" spans="1:16" ht="39" customHeight="1">
      <c r="A40" s="22"/>
      <c r="B40" s="35"/>
      <c r="C40" s="1210"/>
      <c r="D40" s="1211"/>
      <c r="E40" s="1212"/>
      <c r="F40" s="36"/>
      <c r="G40" s="37"/>
      <c r="H40" s="37"/>
      <c r="I40" s="37"/>
      <c r="J40" s="38"/>
      <c r="K40" s="22"/>
      <c r="L40" s="22"/>
      <c r="M40" s="22"/>
      <c r="N40" s="22"/>
      <c r="O40" s="22"/>
      <c r="P40" s="22"/>
    </row>
    <row r="41" spans="1:16" ht="39" customHeight="1">
      <c r="A41" s="22"/>
      <c r="B41" s="35"/>
      <c r="C41" s="1210"/>
      <c r="D41" s="1211"/>
      <c r="E41" s="1212"/>
      <c r="F41" s="36"/>
      <c r="G41" s="37"/>
      <c r="H41" s="37"/>
      <c r="I41" s="37"/>
      <c r="J41" s="38"/>
      <c r="K41" s="22"/>
      <c r="L41" s="22"/>
      <c r="M41" s="22"/>
      <c r="N41" s="22"/>
      <c r="O41" s="22"/>
      <c r="P41" s="22"/>
    </row>
    <row r="42" spans="1:16" ht="39" customHeight="1">
      <c r="A42" s="22"/>
      <c r="B42" s="39"/>
      <c r="C42" s="1210" t="s">
        <v>571</v>
      </c>
      <c r="D42" s="1211"/>
      <c r="E42" s="1212"/>
      <c r="F42" s="36" t="s">
        <v>517</v>
      </c>
      <c r="G42" s="37" t="s">
        <v>517</v>
      </c>
      <c r="H42" s="37" t="s">
        <v>517</v>
      </c>
      <c r="I42" s="37" t="s">
        <v>517</v>
      </c>
      <c r="J42" s="38" t="s">
        <v>517</v>
      </c>
      <c r="K42" s="22"/>
      <c r="L42" s="22"/>
      <c r="M42" s="22"/>
      <c r="N42" s="22"/>
      <c r="O42" s="22"/>
      <c r="P42" s="22"/>
    </row>
    <row r="43" spans="1:16" ht="39" customHeight="1" thickBot="1">
      <c r="A43" s="22"/>
      <c r="B43" s="40"/>
      <c r="C43" s="1213" t="s">
        <v>572</v>
      </c>
      <c r="D43" s="1214"/>
      <c r="E43" s="1215"/>
      <c r="F43" s="41" t="s">
        <v>517</v>
      </c>
      <c r="G43" s="42" t="s">
        <v>517</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9UeqIpjANcvZssR1iLg9QnfdyWRs6P4y/amShha2M0F7UOYhD6ZrZfPmD8INxNvGwX2BXzt0i1+v7hcbza9WXw==" saltValue="91fwSGZuTvaKDhpnivD3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36" t="s">
        <v>11</v>
      </c>
      <c r="C45" s="1237"/>
      <c r="D45" s="58"/>
      <c r="E45" s="1242" t="s">
        <v>12</v>
      </c>
      <c r="F45" s="1242"/>
      <c r="G45" s="1242"/>
      <c r="H45" s="1242"/>
      <c r="I45" s="1242"/>
      <c r="J45" s="1243"/>
      <c r="K45" s="59">
        <v>839</v>
      </c>
      <c r="L45" s="60">
        <v>812</v>
      </c>
      <c r="M45" s="60">
        <v>825</v>
      </c>
      <c r="N45" s="60">
        <v>824</v>
      </c>
      <c r="O45" s="61">
        <v>858</v>
      </c>
      <c r="P45" s="48"/>
      <c r="Q45" s="48"/>
      <c r="R45" s="48"/>
      <c r="S45" s="48"/>
      <c r="T45" s="48"/>
      <c r="U45" s="48"/>
    </row>
    <row r="46" spans="1:21" ht="30.75" customHeight="1">
      <c r="A46" s="48"/>
      <c r="B46" s="1238"/>
      <c r="C46" s="1239"/>
      <c r="D46" s="62"/>
      <c r="E46" s="1220" t="s">
        <v>13</v>
      </c>
      <c r="F46" s="1220"/>
      <c r="G46" s="1220"/>
      <c r="H46" s="1220"/>
      <c r="I46" s="1220"/>
      <c r="J46" s="1221"/>
      <c r="K46" s="63" t="s">
        <v>517</v>
      </c>
      <c r="L46" s="64" t="s">
        <v>517</v>
      </c>
      <c r="M46" s="64" t="s">
        <v>517</v>
      </c>
      <c r="N46" s="64" t="s">
        <v>517</v>
      </c>
      <c r="O46" s="65" t="s">
        <v>517</v>
      </c>
      <c r="P46" s="48"/>
      <c r="Q46" s="48"/>
      <c r="R46" s="48"/>
      <c r="S46" s="48"/>
      <c r="T46" s="48"/>
      <c r="U46" s="48"/>
    </row>
    <row r="47" spans="1:21" ht="30.75" customHeight="1">
      <c r="A47" s="48"/>
      <c r="B47" s="1238"/>
      <c r="C47" s="1239"/>
      <c r="D47" s="62"/>
      <c r="E47" s="1220" t="s">
        <v>14</v>
      </c>
      <c r="F47" s="1220"/>
      <c r="G47" s="1220"/>
      <c r="H47" s="1220"/>
      <c r="I47" s="1220"/>
      <c r="J47" s="1221"/>
      <c r="K47" s="63" t="s">
        <v>517</v>
      </c>
      <c r="L47" s="64" t="s">
        <v>517</v>
      </c>
      <c r="M47" s="64" t="s">
        <v>517</v>
      </c>
      <c r="N47" s="64" t="s">
        <v>517</v>
      </c>
      <c r="O47" s="65" t="s">
        <v>517</v>
      </c>
      <c r="P47" s="48"/>
      <c r="Q47" s="48"/>
      <c r="R47" s="48"/>
      <c r="S47" s="48"/>
      <c r="T47" s="48"/>
      <c r="U47" s="48"/>
    </row>
    <row r="48" spans="1:21" ht="30.75" customHeight="1">
      <c r="A48" s="48"/>
      <c r="B48" s="1238"/>
      <c r="C48" s="1239"/>
      <c r="D48" s="62"/>
      <c r="E48" s="1220" t="s">
        <v>15</v>
      </c>
      <c r="F48" s="1220"/>
      <c r="G48" s="1220"/>
      <c r="H48" s="1220"/>
      <c r="I48" s="1220"/>
      <c r="J48" s="1221"/>
      <c r="K48" s="63">
        <v>48</v>
      </c>
      <c r="L48" s="64">
        <v>41</v>
      </c>
      <c r="M48" s="64">
        <v>42</v>
      </c>
      <c r="N48" s="64">
        <v>47</v>
      </c>
      <c r="O48" s="65">
        <v>48</v>
      </c>
      <c r="P48" s="48"/>
      <c r="Q48" s="48"/>
      <c r="R48" s="48"/>
      <c r="S48" s="48"/>
      <c r="T48" s="48"/>
      <c r="U48" s="48"/>
    </row>
    <row r="49" spans="1:21" ht="30.75" customHeight="1">
      <c r="A49" s="48"/>
      <c r="B49" s="1238"/>
      <c r="C49" s="1239"/>
      <c r="D49" s="62"/>
      <c r="E49" s="1220" t="s">
        <v>16</v>
      </c>
      <c r="F49" s="1220"/>
      <c r="G49" s="1220"/>
      <c r="H49" s="1220"/>
      <c r="I49" s="1220"/>
      <c r="J49" s="1221"/>
      <c r="K49" s="63">
        <v>41</v>
      </c>
      <c r="L49" s="64">
        <v>1</v>
      </c>
      <c r="M49" s="64">
        <v>4</v>
      </c>
      <c r="N49" s="64">
        <v>6</v>
      </c>
      <c r="O49" s="65">
        <v>6</v>
      </c>
      <c r="P49" s="48"/>
      <c r="Q49" s="48"/>
      <c r="R49" s="48"/>
      <c r="S49" s="48"/>
      <c r="T49" s="48"/>
      <c r="U49" s="48"/>
    </row>
    <row r="50" spans="1:21" ht="30.75" customHeight="1">
      <c r="A50" s="48"/>
      <c r="B50" s="1238"/>
      <c r="C50" s="1239"/>
      <c r="D50" s="62"/>
      <c r="E50" s="1220" t="s">
        <v>17</v>
      </c>
      <c r="F50" s="1220"/>
      <c r="G50" s="1220"/>
      <c r="H50" s="1220"/>
      <c r="I50" s="1220"/>
      <c r="J50" s="1221"/>
      <c r="K50" s="63" t="s">
        <v>517</v>
      </c>
      <c r="L50" s="64" t="s">
        <v>517</v>
      </c>
      <c r="M50" s="64" t="s">
        <v>517</v>
      </c>
      <c r="N50" s="64" t="s">
        <v>517</v>
      </c>
      <c r="O50" s="65" t="s">
        <v>517</v>
      </c>
      <c r="P50" s="48"/>
      <c r="Q50" s="48"/>
      <c r="R50" s="48"/>
      <c r="S50" s="48"/>
      <c r="T50" s="48"/>
      <c r="U50" s="48"/>
    </row>
    <row r="51" spans="1:21" ht="30.75" customHeight="1">
      <c r="A51" s="48"/>
      <c r="B51" s="1240"/>
      <c r="C51" s="1241"/>
      <c r="D51" s="66"/>
      <c r="E51" s="1220" t="s">
        <v>18</v>
      </c>
      <c r="F51" s="1220"/>
      <c r="G51" s="1220"/>
      <c r="H51" s="1220"/>
      <c r="I51" s="1220"/>
      <c r="J51" s="1221"/>
      <c r="K51" s="63" t="s">
        <v>517</v>
      </c>
      <c r="L51" s="64" t="s">
        <v>517</v>
      </c>
      <c r="M51" s="64" t="s">
        <v>517</v>
      </c>
      <c r="N51" s="64" t="s">
        <v>517</v>
      </c>
      <c r="O51" s="65" t="s">
        <v>517</v>
      </c>
      <c r="P51" s="48"/>
      <c r="Q51" s="48"/>
      <c r="R51" s="48"/>
      <c r="S51" s="48"/>
      <c r="T51" s="48"/>
      <c r="U51" s="48"/>
    </row>
    <row r="52" spans="1:21" ht="30.75" customHeight="1">
      <c r="A52" s="48"/>
      <c r="B52" s="1218" t="s">
        <v>19</v>
      </c>
      <c r="C52" s="1219"/>
      <c r="D52" s="66"/>
      <c r="E52" s="1220" t="s">
        <v>20</v>
      </c>
      <c r="F52" s="1220"/>
      <c r="G52" s="1220"/>
      <c r="H52" s="1220"/>
      <c r="I52" s="1220"/>
      <c r="J52" s="1221"/>
      <c r="K52" s="63">
        <v>639</v>
      </c>
      <c r="L52" s="64">
        <v>588</v>
      </c>
      <c r="M52" s="64">
        <v>573</v>
      </c>
      <c r="N52" s="64">
        <v>565</v>
      </c>
      <c r="O52" s="65">
        <v>593</v>
      </c>
      <c r="P52" s="48"/>
      <c r="Q52" s="48"/>
      <c r="R52" s="48"/>
      <c r="S52" s="48"/>
      <c r="T52" s="48"/>
      <c r="U52" s="48"/>
    </row>
    <row r="53" spans="1:21" ht="30.75" customHeight="1" thickBot="1">
      <c r="A53" s="48"/>
      <c r="B53" s="1222" t="s">
        <v>21</v>
      </c>
      <c r="C53" s="1223"/>
      <c r="D53" s="67"/>
      <c r="E53" s="1224" t="s">
        <v>22</v>
      </c>
      <c r="F53" s="1224"/>
      <c r="G53" s="1224"/>
      <c r="H53" s="1224"/>
      <c r="I53" s="1224"/>
      <c r="J53" s="1225"/>
      <c r="K53" s="68">
        <v>289</v>
      </c>
      <c r="L53" s="69">
        <v>266</v>
      </c>
      <c r="M53" s="69">
        <v>298</v>
      </c>
      <c r="N53" s="69">
        <v>312</v>
      </c>
      <c r="O53" s="70">
        <v>319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26" t="s">
        <v>25</v>
      </c>
      <c r="C57" s="1227"/>
      <c r="D57" s="1230" t="s">
        <v>26</v>
      </c>
      <c r="E57" s="1231"/>
      <c r="F57" s="1231"/>
      <c r="G57" s="1231"/>
      <c r="H57" s="1231"/>
      <c r="I57" s="1231"/>
      <c r="J57" s="1232"/>
      <c r="K57" s="83"/>
      <c r="L57" s="84"/>
      <c r="M57" s="84"/>
      <c r="N57" s="84"/>
      <c r="O57" s="85"/>
    </row>
    <row r="58" spans="1:21" ht="31.5" customHeight="1" thickBot="1">
      <c r="B58" s="1228"/>
      <c r="C58" s="1229"/>
      <c r="D58" s="1233" t="s">
        <v>27</v>
      </c>
      <c r="E58" s="1234"/>
      <c r="F58" s="1234"/>
      <c r="G58" s="1234"/>
      <c r="H58" s="1234"/>
      <c r="I58" s="1234"/>
      <c r="J58" s="123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ueoij7urh2FZmFIIVK6oy7ES+AxBM6lXPzFBozZoH8y135Orr2P6mazjSknnQih9z9d05ipsaBlHVkT7oVbeg==" saltValue="SQOImnwpvx9tCEUzLs9B5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559</v>
      </c>
      <c r="J40" s="100" t="s">
        <v>560</v>
      </c>
      <c r="K40" s="100" t="s">
        <v>561</v>
      </c>
      <c r="L40" s="100" t="s">
        <v>562</v>
      </c>
      <c r="M40" s="101" t="s">
        <v>563</v>
      </c>
    </row>
    <row r="41" spans="2:13" ht="27.75" customHeight="1">
      <c r="B41" s="1256" t="s">
        <v>30</v>
      </c>
      <c r="C41" s="1257"/>
      <c r="D41" s="102"/>
      <c r="E41" s="1258" t="s">
        <v>31</v>
      </c>
      <c r="F41" s="1258"/>
      <c r="G41" s="1258"/>
      <c r="H41" s="1259"/>
      <c r="I41" s="334">
        <v>8389</v>
      </c>
      <c r="J41" s="335">
        <v>8365</v>
      </c>
      <c r="K41" s="335">
        <v>8120</v>
      </c>
      <c r="L41" s="335">
        <v>8211</v>
      </c>
      <c r="M41" s="336">
        <v>8052</v>
      </c>
    </row>
    <row r="42" spans="2:13" ht="27.75" customHeight="1">
      <c r="B42" s="1246"/>
      <c r="C42" s="1247"/>
      <c r="D42" s="103"/>
      <c r="E42" s="1250" t="s">
        <v>32</v>
      </c>
      <c r="F42" s="1250"/>
      <c r="G42" s="1250"/>
      <c r="H42" s="1251"/>
      <c r="I42" s="337" t="s">
        <v>517</v>
      </c>
      <c r="J42" s="338" t="s">
        <v>517</v>
      </c>
      <c r="K42" s="338" t="s">
        <v>517</v>
      </c>
      <c r="L42" s="338" t="s">
        <v>517</v>
      </c>
      <c r="M42" s="339" t="s">
        <v>517</v>
      </c>
    </row>
    <row r="43" spans="2:13" ht="27.75" customHeight="1">
      <c r="B43" s="1246"/>
      <c r="C43" s="1247"/>
      <c r="D43" s="103"/>
      <c r="E43" s="1250" t="s">
        <v>33</v>
      </c>
      <c r="F43" s="1250"/>
      <c r="G43" s="1250"/>
      <c r="H43" s="1251"/>
      <c r="I43" s="337">
        <v>514</v>
      </c>
      <c r="J43" s="338">
        <v>557</v>
      </c>
      <c r="K43" s="338">
        <v>527</v>
      </c>
      <c r="L43" s="338">
        <v>497</v>
      </c>
      <c r="M43" s="339">
        <v>453</v>
      </c>
    </row>
    <row r="44" spans="2:13" ht="27.75" customHeight="1">
      <c r="B44" s="1246"/>
      <c r="C44" s="1247"/>
      <c r="D44" s="103"/>
      <c r="E44" s="1250" t="s">
        <v>34</v>
      </c>
      <c r="F44" s="1250"/>
      <c r="G44" s="1250"/>
      <c r="H44" s="1251"/>
      <c r="I44" s="337" t="s">
        <v>517</v>
      </c>
      <c r="J44" s="338">
        <v>10</v>
      </c>
      <c r="K44" s="338">
        <v>26</v>
      </c>
      <c r="L44" s="338">
        <v>20</v>
      </c>
      <c r="M44" s="339">
        <v>14</v>
      </c>
    </row>
    <row r="45" spans="2:13" ht="27.75" customHeight="1">
      <c r="B45" s="1246"/>
      <c r="C45" s="1247"/>
      <c r="D45" s="103"/>
      <c r="E45" s="1250" t="s">
        <v>35</v>
      </c>
      <c r="F45" s="1250"/>
      <c r="G45" s="1250"/>
      <c r="H45" s="1251"/>
      <c r="I45" s="337">
        <v>1326</v>
      </c>
      <c r="J45" s="338">
        <v>1212</v>
      </c>
      <c r="K45" s="338">
        <v>1138</v>
      </c>
      <c r="L45" s="338">
        <v>1063</v>
      </c>
      <c r="M45" s="339">
        <v>982</v>
      </c>
    </row>
    <row r="46" spans="2:13" ht="27.75" customHeight="1">
      <c r="B46" s="1246"/>
      <c r="C46" s="1247"/>
      <c r="D46" s="104"/>
      <c r="E46" s="1250" t="s">
        <v>36</v>
      </c>
      <c r="F46" s="1250"/>
      <c r="G46" s="1250"/>
      <c r="H46" s="1251"/>
      <c r="I46" s="337" t="s">
        <v>517</v>
      </c>
      <c r="J46" s="338" t="s">
        <v>517</v>
      </c>
      <c r="K46" s="338" t="s">
        <v>517</v>
      </c>
      <c r="L46" s="338" t="s">
        <v>517</v>
      </c>
      <c r="M46" s="339" t="s">
        <v>517</v>
      </c>
    </row>
    <row r="47" spans="2:13" ht="27.75" customHeight="1">
      <c r="B47" s="1246"/>
      <c r="C47" s="1247"/>
      <c r="D47" s="105"/>
      <c r="E47" s="1260" t="s">
        <v>37</v>
      </c>
      <c r="F47" s="1261"/>
      <c r="G47" s="1261"/>
      <c r="H47" s="1262"/>
      <c r="I47" s="337" t="s">
        <v>517</v>
      </c>
      <c r="J47" s="338" t="s">
        <v>517</v>
      </c>
      <c r="K47" s="338" t="s">
        <v>517</v>
      </c>
      <c r="L47" s="338" t="s">
        <v>517</v>
      </c>
      <c r="M47" s="339" t="s">
        <v>517</v>
      </c>
    </row>
    <row r="48" spans="2:13" ht="27.75" customHeight="1">
      <c r="B48" s="1246"/>
      <c r="C48" s="1247"/>
      <c r="D48" s="103"/>
      <c r="E48" s="1250" t="s">
        <v>38</v>
      </c>
      <c r="F48" s="1250"/>
      <c r="G48" s="1250"/>
      <c r="H48" s="1251"/>
      <c r="I48" s="337" t="s">
        <v>517</v>
      </c>
      <c r="J48" s="338" t="s">
        <v>517</v>
      </c>
      <c r="K48" s="338" t="s">
        <v>517</v>
      </c>
      <c r="L48" s="338" t="s">
        <v>517</v>
      </c>
      <c r="M48" s="339" t="s">
        <v>517</v>
      </c>
    </row>
    <row r="49" spans="2:13" ht="27.75" customHeight="1">
      <c r="B49" s="1248"/>
      <c r="C49" s="1249"/>
      <c r="D49" s="103"/>
      <c r="E49" s="1250" t="s">
        <v>39</v>
      </c>
      <c r="F49" s="1250"/>
      <c r="G49" s="1250"/>
      <c r="H49" s="1251"/>
      <c r="I49" s="337" t="s">
        <v>517</v>
      </c>
      <c r="J49" s="338" t="s">
        <v>517</v>
      </c>
      <c r="K49" s="338" t="s">
        <v>517</v>
      </c>
      <c r="L49" s="338" t="s">
        <v>517</v>
      </c>
      <c r="M49" s="339" t="s">
        <v>517</v>
      </c>
    </row>
    <row r="50" spans="2:13" ht="27.75" customHeight="1">
      <c r="B50" s="1244" t="s">
        <v>40</v>
      </c>
      <c r="C50" s="1245"/>
      <c r="D50" s="106"/>
      <c r="E50" s="1250" t="s">
        <v>41</v>
      </c>
      <c r="F50" s="1250"/>
      <c r="G50" s="1250"/>
      <c r="H50" s="1251"/>
      <c r="I50" s="337">
        <v>3114</v>
      </c>
      <c r="J50" s="338">
        <v>2969</v>
      </c>
      <c r="K50" s="338">
        <v>2965</v>
      </c>
      <c r="L50" s="338">
        <v>3372</v>
      </c>
      <c r="M50" s="339">
        <v>3901</v>
      </c>
    </row>
    <row r="51" spans="2:13" ht="27.75" customHeight="1">
      <c r="B51" s="1246"/>
      <c r="C51" s="1247"/>
      <c r="D51" s="103"/>
      <c r="E51" s="1250" t="s">
        <v>42</v>
      </c>
      <c r="F51" s="1250"/>
      <c r="G51" s="1250"/>
      <c r="H51" s="1251"/>
      <c r="I51" s="337">
        <v>145</v>
      </c>
      <c r="J51" s="338">
        <v>143</v>
      </c>
      <c r="K51" s="338">
        <v>124</v>
      </c>
      <c r="L51" s="338">
        <v>109</v>
      </c>
      <c r="M51" s="339">
        <v>100</v>
      </c>
    </row>
    <row r="52" spans="2:13" ht="27.75" customHeight="1">
      <c r="B52" s="1248"/>
      <c r="C52" s="1249"/>
      <c r="D52" s="103"/>
      <c r="E52" s="1250" t="s">
        <v>43</v>
      </c>
      <c r="F52" s="1250"/>
      <c r="G52" s="1250"/>
      <c r="H52" s="1251"/>
      <c r="I52" s="337">
        <v>6021</v>
      </c>
      <c r="J52" s="338">
        <v>6003</v>
      </c>
      <c r="K52" s="338">
        <v>5832</v>
      </c>
      <c r="L52" s="338">
        <v>5918</v>
      </c>
      <c r="M52" s="339">
        <v>5607</v>
      </c>
    </row>
    <row r="53" spans="2:13" ht="27.75" customHeight="1" thickBot="1">
      <c r="B53" s="1252" t="s">
        <v>44</v>
      </c>
      <c r="C53" s="1253"/>
      <c r="D53" s="107"/>
      <c r="E53" s="1254" t="s">
        <v>45</v>
      </c>
      <c r="F53" s="1254"/>
      <c r="G53" s="1254"/>
      <c r="H53" s="1255"/>
      <c r="I53" s="340">
        <v>949</v>
      </c>
      <c r="J53" s="341">
        <v>1028</v>
      </c>
      <c r="K53" s="341">
        <v>891</v>
      </c>
      <c r="L53" s="341">
        <v>392</v>
      </c>
      <c r="M53" s="342">
        <v>-107</v>
      </c>
    </row>
    <row r="54" spans="2:13" ht="27.75" customHeight="1">
      <c r="B54" s="108" t="s">
        <v>46</v>
      </c>
      <c r="C54" s="109"/>
      <c r="D54" s="109"/>
      <c r="E54" s="110"/>
      <c r="F54" s="110"/>
      <c r="G54" s="110"/>
      <c r="H54" s="110"/>
      <c r="I54" s="111"/>
      <c r="J54" s="111"/>
      <c r="K54" s="111"/>
      <c r="L54" s="111"/>
      <c r="M54" s="111"/>
    </row>
    <row r="55" spans="2:13"/>
  </sheetData>
  <sheetProtection algorithmName="SHA-512" hashValue="bnYalabRQc6xVXyTBDoxGWX0W9q7hMtxclRH/Hvf0UBuxS7xymv7rfSCiiLcCG3k8kH7zFZhE3G7xG0LG7A9hQ==" saltValue="8VbTrdExS04fU7T/P0/O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561</v>
      </c>
      <c r="G54" s="116" t="s">
        <v>562</v>
      </c>
      <c r="H54" s="117" t="s">
        <v>563</v>
      </c>
    </row>
    <row r="55" spans="2:8" ht="52.5" customHeight="1">
      <c r="B55" s="343"/>
      <c r="C55" s="1271" t="s">
        <v>48</v>
      </c>
      <c r="D55" s="1271"/>
      <c r="E55" s="1272"/>
      <c r="F55" s="344">
        <v>1044</v>
      </c>
      <c r="G55" s="344">
        <v>1154</v>
      </c>
      <c r="H55" s="345">
        <v>1277</v>
      </c>
    </row>
    <row r="56" spans="2:8" ht="52.5" customHeight="1">
      <c r="B56" s="346"/>
      <c r="C56" s="1273" t="s">
        <v>49</v>
      </c>
      <c r="D56" s="1273"/>
      <c r="E56" s="1274"/>
      <c r="F56" s="347">
        <v>370</v>
      </c>
      <c r="G56" s="347">
        <v>474</v>
      </c>
      <c r="H56" s="348">
        <v>639</v>
      </c>
    </row>
    <row r="57" spans="2:8" ht="53.25" customHeight="1">
      <c r="B57" s="346"/>
      <c r="C57" s="1275" t="s">
        <v>50</v>
      </c>
      <c r="D57" s="1275"/>
      <c r="E57" s="1276"/>
      <c r="F57" s="349">
        <v>1052</v>
      </c>
      <c r="G57" s="349">
        <v>1435</v>
      </c>
      <c r="H57" s="350">
        <v>1610</v>
      </c>
    </row>
    <row r="58" spans="2:8" ht="45.75" customHeight="1">
      <c r="B58" s="351"/>
      <c r="C58" s="1263" t="s">
        <v>587</v>
      </c>
      <c r="D58" s="1264"/>
      <c r="E58" s="1265"/>
      <c r="F58" s="352">
        <v>0</v>
      </c>
      <c r="G58" s="352">
        <v>421</v>
      </c>
      <c r="H58" s="353">
        <v>571</v>
      </c>
    </row>
    <row r="59" spans="2:8" ht="45.75" customHeight="1">
      <c r="B59" s="351"/>
      <c r="C59" s="1263" t="s">
        <v>588</v>
      </c>
      <c r="D59" s="1264"/>
      <c r="E59" s="1265"/>
      <c r="F59" s="352">
        <v>281</v>
      </c>
      <c r="G59" s="352">
        <v>286</v>
      </c>
      <c r="H59" s="353">
        <v>291</v>
      </c>
    </row>
    <row r="60" spans="2:8" ht="45.75" customHeight="1">
      <c r="B60" s="351"/>
      <c r="C60" s="1263" t="s">
        <v>589</v>
      </c>
      <c r="D60" s="1264"/>
      <c r="E60" s="1265"/>
      <c r="F60" s="352">
        <v>286</v>
      </c>
      <c r="G60" s="352">
        <v>266</v>
      </c>
      <c r="H60" s="353">
        <v>267</v>
      </c>
    </row>
    <row r="61" spans="2:8" ht="45.75" customHeight="1">
      <c r="B61" s="351"/>
      <c r="C61" s="1263" t="s">
        <v>590</v>
      </c>
      <c r="D61" s="1264"/>
      <c r="E61" s="1265"/>
      <c r="F61" s="352">
        <v>225</v>
      </c>
      <c r="G61" s="352">
        <v>196</v>
      </c>
      <c r="H61" s="353">
        <v>196</v>
      </c>
    </row>
    <row r="62" spans="2:8" ht="45.75" customHeight="1" thickBot="1">
      <c r="B62" s="354"/>
      <c r="C62" s="1266" t="s">
        <v>591</v>
      </c>
      <c r="D62" s="1267"/>
      <c r="E62" s="1268"/>
      <c r="F62" s="355">
        <v>39</v>
      </c>
      <c r="G62" s="355">
        <v>43</v>
      </c>
      <c r="H62" s="356">
        <v>48</v>
      </c>
    </row>
    <row r="63" spans="2:8" ht="52.5" customHeight="1" thickBot="1">
      <c r="B63" s="357"/>
      <c r="C63" s="1269" t="s">
        <v>51</v>
      </c>
      <c r="D63" s="1269"/>
      <c r="E63" s="1270"/>
      <c r="F63" s="358">
        <v>2466</v>
      </c>
      <c r="G63" s="358">
        <v>3063</v>
      </c>
      <c r="H63" s="359">
        <v>3525</v>
      </c>
    </row>
    <row r="64" spans="2:8"/>
  </sheetData>
  <sheetProtection algorithmName="SHA-512" hashValue="FT+T6pCt52nclgs6lH4rzcLC3+06ndCzy49bJL4O6Pu/tmzVkh47JeOkNff8ufOiLXaj446Vwjw0089GsCaotA==" saltValue="QnaMRGpWC8ZvUZcYZPej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38"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38"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38"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38"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38"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38"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38"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38"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38"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38"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38"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38"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38"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38"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38"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593</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594</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5" t="s">
        <v>595</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596</v>
      </c>
    </row>
    <row r="50" spans="1:109">
      <c r="B50" s="376"/>
      <c r="G50" s="1277"/>
      <c r="H50" s="1277"/>
      <c r="I50" s="1277"/>
      <c r="J50" s="1277"/>
      <c r="K50" s="386"/>
      <c r="L50" s="386"/>
      <c r="M50" s="387"/>
      <c r="N50" s="387"/>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559</v>
      </c>
      <c r="BQ50" s="1283"/>
      <c r="BR50" s="1283"/>
      <c r="BS50" s="1283"/>
      <c r="BT50" s="1283"/>
      <c r="BU50" s="1283"/>
      <c r="BV50" s="1283"/>
      <c r="BW50" s="1283"/>
      <c r="BX50" s="1283" t="s">
        <v>560</v>
      </c>
      <c r="BY50" s="1283"/>
      <c r="BZ50" s="1283"/>
      <c r="CA50" s="1283"/>
      <c r="CB50" s="1283"/>
      <c r="CC50" s="1283"/>
      <c r="CD50" s="1283"/>
      <c r="CE50" s="1283"/>
      <c r="CF50" s="1283" t="s">
        <v>561</v>
      </c>
      <c r="CG50" s="1283"/>
      <c r="CH50" s="1283"/>
      <c r="CI50" s="1283"/>
      <c r="CJ50" s="1283"/>
      <c r="CK50" s="1283"/>
      <c r="CL50" s="1283"/>
      <c r="CM50" s="1283"/>
      <c r="CN50" s="1283" t="s">
        <v>562</v>
      </c>
      <c r="CO50" s="1283"/>
      <c r="CP50" s="1283"/>
      <c r="CQ50" s="1283"/>
      <c r="CR50" s="1283"/>
      <c r="CS50" s="1283"/>
      <c r="CT50" s="1283"/>
      <c r="CU50" s="1283"/>
      <c r="CV50" s="1283" t="s">
        <v>563</v>
      </c>
      <c r="CW50" s="1283"/>
      <c r="CX50" s="1283"/>
      <c r="CY50" s="1283"/>
      <c r="CZ50" s="1283"/>
      <c r="DA50" s="1283"/>
      <c r="DB50" s="1283"/>
      <c r="DC50" s="1283"/>
    </row>
    <row r="51" spans="1:109" ht="13.5" customHeight="1">
      <c r="B51" s="376"/>
      <c r="G51" s="1294"/>
      <c r="H51" s="1294"/>
      <c r="I51" s="1298"/>
      <c r="J51" s="1298"/>
      <c r="K51" s="1284"/>
      <c r="L51" s="1284"/>
      <c r="M51" s="1284"/>
      <c r="N51" s="1284"/>
      <c r="AM51" s="385"/>
      <c r="AN51" s="1282" t="s">
        <v>597</v>
      </c>
      <c r="AO51" s="1282"/>
      <c r="AP51" s="1282"/>
      <c r="AQ51" s="1282"/>
      <c r="AR51" s="1282"/>
      <c r="AS51" s="1282"/>
      <c r="AT51" s="1282"/>
      <c r="AU51" s="1282"/>
      <c r="AV51" s="1282"/>
      <c r="AW51" s="1282"/>
      <c r="AX51" s="1282"/>
      <c r="AY51" s="1282"/>
      <c r="AZ51" s="1282"/>
      <c r="BA51" s="1282"/>
      <c r="BB51" s="1282" t="s">
        <v>598</v>
      </c>
      <c r="BC51" s="1282"/>
      <c r="BD51" s="1282"/>
      <c r="BE51" s="1282"/>
      <c r="BF51" s="1282"/>
      <c r="BG51" s="1282"/>
      <c r="BH51" s="1282"/>
      <c r="BI51" s="1282"/>
      <c r="BJ51" s="1282"/>
      <c r="BK51" s="1282"/>
      <c r="BL51" s="1282"/>
      <c r="BM51" s="1282"/>
      <c r="BN51" s="1282"/>
      <c r="BO51" s="1282"/>
      <c r="BP51" s="1279">
        <v>27.2</v>
      </c>
      <c r="BQ51" s="1279"/>
      <c r="BR51" s="1279"/>
      <c r="BS51" s="1279"/>
      <c r="BT51" s="1279"/>
      <c r="BU51" s="1279"/>
      <c r="BV51" s="1279"/>
      <c r="BW51" s="1279"/>
      <c r="BX51" s="1279">
        <v>29.8</v>
      </c>
      <c r="BY51" s="1279"/>
      <c r="BZ51" s="1279"/>
      <c r="CA51" s="1279"/>
      <c r="CB51" s="1279"/>
      <c r="CC51" s="1279"/>
      <c r="CD51" s="1279"/>
      <c r="CE51" s="1279"/>
      <c r="CF51" s="1279">
        <v>25.9</v>
      </c>
      <c r="CG51" s="1279"/>
      <c r="CH51" s="1279"/>
      <c r="CI51" s="1279"/>
      <c r="CJ51" s="1279"/>
      <c r="CK51" s="1279"/>
      <c r="CL51" s="1279"/>
      <c r="CM51" s="1279"/>
      <c r="CN51" s="1279">
        <v>10.8</v>
      </c>
      <c r="CO51" s="1279"/>
      <c r="CP51" s="1279"/>
      <c r="CQ51" s="1279"/>
      <c r="CR51" s="1279"/>
      <c r="CS51" s="1279"/>
      <c r="CT51" s="1279"/>
      <c r="CU51" s="1279"/>
      <c r="CV51" s="1279"/>
      <c r="CW51" s="1279"/>
      <c r="CX51" s="1279"/>
      <c r="CY51" s="1279"/>
      <c r="CZ51" s="1279"/>
      <c r="DA51" s="1279"/>
      <c r="DB51" s="1279"/>
      <c r="DC51" s="1279"/>
    </row>
    <row r="52" spans="1:109">
      <c r="B52" s="376"/>
      <c r="G52" s="1294"/>
      <c r="H52" s="1294"/>
      <c r="I52" s="1298"/>
      <c r="J52" s="1298"/>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c r="A53" s="384"/>
      <c r="B53" s="376"/>
      <c r="G53" s="1294"/>
      <c r="H53" s="1294"/>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599</v>
      </c>
      <c r="BC53" s="1282"/>
      <c r="BD53" s="1282"/>
      <c r="BE53" s="1282"/>
      <c r="BF53" s="1282"/>
      <c r="BG53" s="1282"/>
      <c r="BH53" s="1282"/>
      <c r="BI53" s="1282"/>
      <c r="BJ53" s="1282"/>
      <c r="BK53" s="1282"/>
      <c r="BL53" s="1282"/>
      <c r="BM53" s="1282"/>
      <c r="BN53" s="1282"/>
      <c r="BO53" s="1282"/>
      <c r="BP53" s="1279">
        <v>64.099999999999994</v>
      </c>
      <c r="BQ53" s="1279"/>
      <c r="BR53" s="1279"/>
      <c r="BS53" s="1279"/>
      <c r="BT53" s="1279"/>
      <c r="BU53" s="1279"/>
      <c r="BV53" s="1279"/>
      <c r="BW53" s="1279"/>
      <c r="BX53" s="1279">
        <v>65</v>
      </c>
      <c r="BY53" s="1279"/>
      <c r="BZ53" s="1279"/>
      <c r="CA53" s="1279"/>
      <c r="CB53" s="1279"/>
      <c r="CC53" s="1279"/>
      <c r="CD53" s="1279"/>
      <c r="CE53" s="1279"/>
      <c r="CF53" s="1279">
        <v>65.5</v>
      </c>
      <c r="CG53" s="1279"/>
      <c r="CH53" s="1279"/>
      <c r="CI53" s="1279"/>
      <c r="CJ53" s="1279"/>
      <c r="CK53" s="1279"/>
      <c r="CL53" s="1279"/>
      <c r="CM53" s="1279"/>
      <c r="CN53" s="1279">
        <v>64.599999999999994</v>
      </c>
      <c r="CO53" s="1279"/>
      <c r="CP53" s="1279"/>
      <c r="CQ53" s="1279"/>
      <c r="CR53" s="1279"/>
      <c r="CS53" s="1279"/>
      <c r="CT53" s="1279"/>
      <c r="CU53" s="1279"/>
      <c r="CV53" s="1279">
        <v>65.599999999999994</v>
      </c>
      <c r="CW53" s="1279"/>
      <c r="CX53" s="1279"/>
      <c r="CY53" s="1279"/>
      <c r="CZ53" s="1279"/>
      <c r="DA53" s="1279"/>
      <c r="DB53" s="1279"/>
      <c r="DC53" s="1279"/>
    </row>
    <row r="54" spans="1:109">
      <c r="A54" s="384"/>
      <c r="B54" s="376"/>
      <c r="G54" s="1294"/>
      <c r="H54" s="1294"/>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c r="A55" s="384"/>
      <c r="B55" s="376"/>
      <c r="G55" s="1277"/>
      <c r="H55" s="1277"/>
      <c r="I55" s="1277"/>
      <c r="J55" s="1277"/>
      <c r="K55" s="1284"/>
      <c r="L55" s="1284"/>
      <c r="M55" s="1284"/>
      <c r="N55" s="1284"/>
      <c r="AN55" s="1283" t="s">
        <v>600</v>
      </c>
      <c r="AO55" s="1283"/>
      <c r="AP55" s="1283"/>
      <c r="AQ55" s="1283"/>
      <c r="AR55" s="1283"/>
      <c r="AS55" s="1283"/>
      <c r="AT55" s="1283"/>
      <c r="AU55" s="1283"/>
      <c r="AV55" s="1283"/>
      <c r="AW55" s="1283"/>
      <c r="AX55" s="1283"/>
      <c r="AY55" s="1283"/>
      <c r="AZ55" s="1283"/>
      <c r="BA55" s="1283"/>
      <c r="BB55" s="1282" t="s">
        <v>598</v>
      </c>
      <c r="BC55" s="1282"/>
      <c r="BD55" s="1282"/>
      <c r="BE55" s="1282"/>
      <c r="BF55" s="1282"/>
      <c r="BG55" s="1282"/>
      <c r="BH55" s="1282"/>
      <c r="BI55" s="1282"/>
      <c r="BJ55" s="1282"/>
      <c r="BK55" s="1282"/>
      <c r="BL55" s="1282"/>
      <c r="BM55" s="1282"/>
      <c r="BN55" s="1282"/>
      <c r="BO55" s="1282"/>
      <c r="BP55" s="1279">
        <v>32.799999999999997</v>
      </c>
      <c r="BQ55" s="1279"/>
      <c r="BR55" s="1279"/>
      <c r="BS55" s="1279"/>
      <c r="BT55" s="1279"/>
      <c r="BU55" s="1279"/>
      <c r="BV55" s="1279"/>
      <c r="BW55" s="1279"/>
      <c r="BX55" s="1279">
        <v>20.9</v>
      </c>
      <c r="BY55" s="1279"/>
      <c r="BZ55" s="1279"/>
      <c r="CA55" s="1279"/>
      <c r="CB55" s="1279"/>
      <c r="CC55" s="1279"/>
      <c r="CD55" s="1279"/>
      <c r="CE55" s="1279"/>
      <c r="CF55" s="1279">
        <v>21</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599</v>
      </c>
      <c r="BC57" s="1282"/>
      <c r="BD57" s="1282"/>
      <c r="BE57" s="1282"/>
      <c r="BF57" s="1282"/>
      <c r="BG57" s="1282"/>
      <c r="BH57" s="1282"/>
      <c r="BI57" s="1282"/>
      <c r="BJ57" s="1282"/>
      <c r="BK57" s="1282"/>
      <c r="BL57" s="1282"/>
      <c r="BM57" s="1282"/>
      <c r="BN57" s="1282"/>
      <c r="BO57" s="1282"/>
      <c r="BP57" s="1279">
        <v>58.9</v>
      </c>
      <c r="BQ57" s="1279"/>
      <c r="BR57" s="1279"/>
      <c r="BS57" s="1279"/>
      <c r="BT57" s="1279"/>
      <c r="BU57" s="1279"/>
      <c r="BV57" s="1279"/>
      <c r="BW57" s="1279"/>
      <c r="BX57" s="1279">
        <v>60.5</v>
      </c>
      <c r="BY57" s="1279"/>
      <c r="BZ57" s="1279"/>
      <c r="CA57" s="1279"/>
      <c r="CB57" s="1279"/>
      <c r="CC57" s="1279"/>
      <c r="CD57" s="1279"/>
      <c r="CE57" s="1279"/>
      <c r="CF57" s="1279">
        <v>61.5</v>
      </c>
      <c r="CG57" s="1279"/>
      <c r="CH57" s="1279"/>
      <c r="CI57" s="1279"/>
      <c r="CJ57" s="1279"/>
      <c r="CK57" s="1279"/>
      <c r="CL57" s="1279"/>
      <c r="CM57" s="1279"/>
      <c r="CN57" s="1279">
        <v>64.099999999999994</v>
      </c>
      <c r="CO57" s="1279"/>
      <c r="CP57" s="1279"/>
      <c r="CQ57" s="1279"/>
      <c r="CR57" s="1279"/>
      <c r="CS57" s="1279"/>
      <c r="CT57" s="1279"/>
      <c r="CU57" s="1279"/>
      <c r="CV57" s="1279">
        <v>62.8</v>
      </c>
      <c r="CW57" s="1279"/>
      <c r="CX57" s="1279"/>
      <c r="CY57" s="1279"/>
      <c r="CZ57" s="1279"/>
      <c r="DA57" s="1279"/>
      <c r="DB57" s="1279"/>
      <c r="DC57" s="1279"/>
      <c r="DD57" s="389"/>
      <c r="DE57" s="388"/>
    </row>
    <row r="58" spans="1:109" s="384" customFormat="1">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601</v>
      </c>
    </row>
    <row r="64" spans="1:109">
      <c r="B64" s="376"/>
      <c r="G64" s="383"/>
      <c r="I64" s="396"/>
      <c r="J64" s="396"/>
      <c r="K64" s="396"/>
      <c r="L64" s="396"/>
      <c r="M64" s="396"/>
      <c r="N64" s="397"/>
      <c r="AM64" s="383"/>
      <c r="AN64" s="383" t="s">
        <v>594</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5" t="s">
        <v>602</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596</v>
      </c>
    </row>
    <row r="72" spans="2:107">
      <c r="B72" s="376"/>
      <c r="G72" s="1277"/>
      <c r="H72" s="1277"/>
      <c r="I72" s="1277"/>
      <c r="J72" s="1277"/>
      <c r="K72" s="386"/>
      <c r="L72" s="386"/>
      <c r="M72" s="387"/>
      <c r="N72" s="387"/>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559</v>
      </c>
      <c r="BQ72" s="1283"/>
      <c r="BR72" s="1283"/>
      <c r="BS72" s="1283"/>
      <c r="BT72" s="1283"/>
      <c r="BU72" s="1283"/>
      <c r="BV72" s="1283"/>
      <c r="BW72" s="1283"/>
      <c r="BX72" s="1283" t="s">
        <v>560</v>
      </c>
      <c r="BY72" s="1283"/>
      <c r="BZ72" s="1283"/>
      <c r="CA72" s="1283"/>
      <c r="CB72" s="1283"/>
      <c r="CC72" s="1283"/>
      <c r="CD72" s="1283"/>
      <c r="CE72" s="1283"/>
      <c r="CF72" s="1283" t="s">
        <v>561</v>
      </c>
      <c r="CG72" s="1283"/>
      <c r="CH72" s="1283"/>
      <c r="CI72" s="1283"/>
      <c r="CJ72" s="1283"/>
      <c r="CK72" s="1283"/>
      <c r="CL72" s="1283"/>
      <c r="CM72" s="1283"/>
      <c r="CN72" s="1283" t="s">
        <v>562</v>
      </c>
      <c r="CO72" s="1283"/>
      <c r="CP72" s="1283"/>
      <c r="CQ72" s="1283"/>
      <c r="CR72" s="1283"/>
      <c r="CS72" s="1283"/>
      <c r="CT72" s="1283"/>
      <c r="CU72" s="1283"/>
      <c r="CV72" s="1283" t="s">
        <v>563</v>
      </c>
      <c r="CW72" s="1283"/>
      <c r="CX72" s="1283"/>
      <c r="CY72" s="1283"/>
      <c r="CZ72" s="1283"/>
      <c r="DA72" s="1283"/>
      <c r="DB72" s="1283"/>
      <c r="DC72" s="1283"/>
    </row>
    <row r="73" spans="2:107">
      <c r="B73" s="376"/>
      <c r="G73" s="1294"/>
      <c r="H73" s="1294"/>
      <c r="I73" s="1294"/>
      <c r="J73" s="1294"/>
      <c r="K73" s="1278"/>
      <c r="L73" s="1278"/>
      <c r="M73" s="1278"/>
      <c r="N73" s="1278"/>
      <c r="AM73" s="385"/>
      <c r="AN73" s="1282" t="s">
        <v>597</v>
      </c>
      <c r="AO73" s="1282"/>
      <c r="AP73" s="1282"/>
      <c r="AQ73" s="1282"/>
      <c r="AR73" s="1282"/>
      <c r="AS73" s="1282"/>
      <c r="AT73" s="1282"/>
      <c r="AU73" s="1282"/>
      <c r="AV73" s="1282"/>
      <c r="AW73" s="1282"/>
      <c r="AX73" s="1282"/>
      <c r="AY73" s="1282"/>
      <c r="AZ73" s="1282"/>
      <c r="BA73" s="1282"/>
      <c r="BB73" s="1282" t="s">
        <v>598</v>
      </c>
      <c r="BC73" s="1282"/>
      <c r="BD73" s="1282"/>
      <c r="BE73" s="1282"/>
      <c r="BF73" s="1282"/>
      <c r="BG73" s="1282"/>
      <c r="BH73" s="1282"/>
      <c r="BI73" s="1282"/>
      <c r="BJ73" s="1282"/>
      <c r="BK73" s="1282"/>
      <c r="BL73" s="1282"/>
      <c r="BM73" s="1282"/>
      <c r="BN73" s="1282"/>
      <c r="BO73" s="1282"/>
      <c r="BP73" s="1279">
        <v>27.2</v>
      </c>
      <c r="BQ73" s="1279"/>
      <c r="BR73" s="1279"/>
      <c r="BS73" s="1279"/>
      <c r="BT73" s="1279"/>
      <c r="BU73" s="1279"/>
      <c r="BV73" s="1279"/>
      <c r="BW73" s="1279"/>
      <c r="BX73" s="1279">
        <v>29.8</v>
      </c>
      <c r="BY73" s="1279"/>
      <c r="BZ73" s="1279"/>
      <c r="CA73" s="1279"/>
      <c r="CB73" s="1279"/>
      <c r="CC73" s="1279"/>
      <c r="CD73" s="1279"/>
      <c r="CE73" s="1279"/>
      <c r="CF73" s="1279">
        <v>25.9</v>
      </c>
      <c r="CG73" s="1279"/>
      <c r="CH73" s="1279"/>
      <c r="CI73" s="1279"/>
      <c r="CJ73" s="1279"/>
      <c r="CK73" s="1279"/>
      <c r="CL73" s="1279"/>
      <c r="CM73" s="1279"/>
      <c r="CN73" s="1279">
        <v>10.8</v>
      </c>
      <c r="CO73" s="1279"/>
      <c r="CP73" s="1279"/>
      <c r="CQ73" s="1279"/>
      <c r="CR73" s="1279"/>
      <c r="CS73" s="1279"/>
      <c r="CT73" s="1279"/>
      <c r="CU73" s="1279"/>
      <c r="CV73" s="1279"/>
      <c r="CW73" s="1279"/>
      <c r="CX73" s="1279"/>
      <c r="CY73" s="1279"/>
      <c r="CZ73" s="1279"/>
      <c r="DA73" s="1279"/>
      <c r="DB73" s="1279"/>
      <c r="DC73" s="1279"/>
    </row>
    <row r="74" spans="2:107">
      <c r="B74" s="376"/>
      <c r="G74" s="1294"/>
      <c r="H74" s="1294"/>
      <c r="I74" s="1294"/>
      <c r="J74" s="1294"/>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c r="B75" s="376"/>
      <c r="G75" s="1294"/>
      <c r="H75" s="1294"/>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603</v>
      </c>
      <c r="BC75" s="1282"/>
      <c r="BD75" s="1282"/>
      <c r="BE75" s="1282"/>
      <c r="BF75" s="1282"/>
      <c r="BG75" s="1282"/>
      <c r="BH75" s="1282"/>
      <c r="BI75" s="1282"/>
      <c r="BJ75" s="1282"/>
      <c r="BK75" s="1282"/>
      <c r="BL75" s="1282"/>
      <c r="BM75" s="1282"/>
      <c r="BN75" s="1282"/>
      <c r="BO75" s="1282"/>
      <c r="BP75" s="1279">
        <v>7.7</v>
      </c>
      <c r="BQ75" s="1279"/>
      <c r="BR75" s="1279"/>
      <c r="BS75" s="1279"/>
      <c r="BT75" s="1279"/>
      <c r="BU75" s="1279"/>
      <c r="BV75" s="1279"/>
      <c r="BW75" s="1279"/>
      <c r="BX75" s="1279">
        <v>8</v>
      </c>
      <c r="BY75" s="1279"/>
      <c r="BZ75" s="1279"/>
      <c r="CA75" s="1279"/>
      <c r="CB75" s="1279"/>
      <c r="CC75" s="1279"/>
      <c r="CD75" s="1279"/>
      <c r="CE75" s="1279"/>
      <c r="CF75" s="1279">
        <v>8.1999999999999993</v>
      </c>
      <c r="CG75" s="1279"/>
      <c r="CH75" s="1279"/>
      <c r="CI75" s="1279"/>
      <c r="CJ75" s="1279"/>
      <c r="CK75" s="1279"/>
      <c r="CL75" s="1279"/>
      <c r="CM75" s="1279"/>
      <c r="CN75" s="1279">
        <v>8.3000000000000007</v>
      </c>
      <c r="CO75" s="1279"/>
      <c r="CP75" s="1279"/>
      <c r="CQ75" s="1279"/>
      <c r="CR75" s="1279"/>
      <c r="CS75" s="1279"/>
      <c r="CT75" s="1279"/>
      <c r="CU75" s="1279"/>
      <c r="CV75" s="1279">
        <v>8.5</v>
      </c>
      <c r="CW75" s="1279"/>
      <c r="CX75" s="1279"/>
      <c r="CY75" s="1279"/>
      <c r="CZ75" s="1279"/>
      <c r="DA75" s="1279"/>
      <c r="DB75" s="1279"/>
      <c r="DC75" s="1279"/>
    </row>
    <row r="76" spans="2:107">
      <c r="B76" s="376"/>
      <c r="G76" s="1294"/>
      <c r="H76" s="1294"/>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c r="B77" s="376"/>
      <c r="G77" s="1277"/>
      <c r="H77" s="1277"/>
      <c r="I77" s="1277"/>
      <c r="J77" s="1277"/>
      <c r="K77" s="1278"/>
      <c r="L77" s="1278"/>
      <c r="M77" s="1278"/>
      <c r="N77" s="1278"/>
      <c r="AN77" s="1283" t="s">
        <v>600</v>
      </c>
      <c r="AO77" s="1283"/>
      <c r="AP77" s="1283"/>
      <c r="AQ77" s="1283"/>
      <c r="AR77" s="1283"/>
      <c r="AS77" s="1283"/>
      <c r="AT77" s="1283"/>
      <c r="AU77" s="1283"/>
      <c r="AV77" s="1283"/>
      <c r="AW77" s="1283"/>
      <c r="AX77" s="1283"/>
      <c r="AY77" s="1283"/>
      <c r="AZ77" s="1283"/>
      <c r="BA77" s="1283"/>
      <c r="BB77" s="1282" t="s">
        <v>598</v>
      </c>
      <c r="BC77" s="1282"/>
      <c r="BD77" s="1282"/>
      <c r="BE77" s="1282"/>
      <c r="BF77" s="1282"/>
      <c r="BG77" s="1282"/>
      <c r="BH77" s="1282"/>
      <c r="BI77" s="1282"/>
      <c r="BJ77" s="1282"/>
      <c r="BK77" s="1282"/>
      <c r="BL77" s="1282"/>
      <c r="BM77" s="1282"/>
      <c r="BN77" s="1282"/>
      <c r="BO77" s="1282"/>
      <c r="BP77" s="1279">
        <v>32.799999999999997</v>
      </c>
      <c r="BQ77" s="1279"/>
      <c r="BR77" s="1279"/>
      <c r="BS77" s="1279"/>
      <c r="BT77" s="1279"/>
      <c r="BU77" s="1279"/>
      <c r="BV77" s="1279"/>
      <c r="BW77" s="1279"/>
      <c r="BX77" s="1279">
        <v>20.9</v>
      </c>
      <c r="BY77" s="1279"/>
      <c r="BZ77" s="1279"/>
      <c r="CA77" s="1279"/>
      <c r="CB77" s="1279"/>
      <c r="CC77" s="1279"/>
      <c r="CD77" s="1279"/>
      <c r="CE77" s="1279"/>
      <c r="CF77" s="1279">
        <v>21</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603</v>
      </c>
      <c r="BC79" s="1282"/>
      <c r="BD79" s="1282"/>
      <c r="BE79" s="1282"/>
      <c r="BF79" s="1282"/>
      <c r="BG79" s="1282"/>
      <c r="BH79" s="1282"/>
      <c r="BI79" s="1282"/>
      <c r="BJ79" s="1282"/>
      <c r="BK79" s="1282"/>
      <c r="BL79" s="1282"/>
      <c r="BM79" s="1282"/>
      <c r="BN79" s="1282"/>
      <c r="BO79" s="1282"/>
      <c r="BP79" s="1279">
        <v>9.1</v>
      </c>
      <c r="BQ79" s="1279"/>
      <c r="BR79" s="1279"/>
      <c r="BS79" s="1279"/>
      <c r="BT79" s="1279"/>
      <c r="BU79" s="1279"/>
      <c r="BV79" s="1279"/>
      <c r="BW79" s="1279"/>
      <c r="BX79" s="1279">
        <v>9.1</v>
      </c>
      <c r="BY79" s="1279"/>
      <c r="BZ79" s="1279"/>
      <c r="CA79" s="1279"/>
      <c r="CB79" s="1279"/>
      <c r="CC79" s="1279"/>
      <c r="CD79" s="1279"/>
      <c r="CE79" s="1279"/>
      <c r="CF79" s="1279">
        <v>9.1999999999999993</v>
      </c>
      <c r="CG79" s="1279"/>
      <c r="CH79" s="1279"/>
      <c r="CI79" s="1279"/>
      <c r="CJ79" s="1279"/>
      <c r="CK79" s="1279"/>
      <c r="CL79" s="1279"/>
      <c r="CM79" s="1279"/>
      <c r="CN79" s="1279">
        <v>8</v>
      </c>
      <c r="CO79" s="1279"/>
      <c r="CP79" s="1279"/>
      <c r="CQ79" s="1279"/>
      <c r="CR79" s="1279"/>
      <c r="CS79" s="1279"/>
      <c r="CT79" s="1279"/>
      <c r="CU79" s="1279"/>
      <c r="CV79" s="1279">
        <v>8.3000000000000007</v>
      </c>
      <c r="CW79" s="1279"/>
      <c r="CX79" s="1279"/>
      <c r="CY79" s="1279"/>
      <c r="CZ79" s="1279"/>
      <c r="DA79" s="1279"/>
      <c r="DB79" s="1279"/>
      <c r="DC79" s="1279"/>
    </row>
    <row r="80" spans="2:107">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76CYpZLjFKiNOTM4M78x0PpY8oKhff0sx7cnfSAKA5KSJTJr7kaTZlgTtuh/CmMTkTw3aGQS9qBHO0YwHhWUeA==" saltValue="u+mSXaNOmBYZvcaQTEZlI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39" customWidth="1"/>
    <col min="35" max="122" width="2.5" style="238" customWidth="1"/>
    <col min="123" max="16384" width="2.5" style="238" hidden="1"/>
  </cols>
  <sheetData>
    <row r="1" spans="1:34" ht="13.5" customHeight="1">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row>
    <row r="2" spans="1:34">
      <c r="S2" s="238"/>
      <c r="AH2" s="238"/>
    </row>
    <row r="3" spans="1:34">
      <c r="C3" s="238"/>
      <c r="D3" s="238"/>
      <c r="E3" s="238"/>
      <c r="F3" s="238"/>
      <c r="G3" s="238"/>
      <c r="H3" s="238"/>
      <c r="I3" s="238"/>
      <c r="J3" s="238"/>
      <c r="K3" s="238"/>
      <c r="L3" s="238"/>
      <c r="M3" s="238"/>
      <c r="N3" s="238"/>
      <c r="O3" s="238"/>
      <c r="P3" s="238"/>
      <c r="Q3" s="238"/>
      <c r="R3" s="238"/>
      <c r="S3" s="238"/>
      <c r="U3" s="238"/>
      <c r="V3" s="238"/>
      <c r="W3" s="238"/>
      <c r="X3" s="238"/>
      <c r="Y3" s="238"/>
      <c r="Z3" s="238"/>
      <c r="AA3" s="238"/>
      <c r="AB3" s="238"/>
      <c r="AC3" s="238"/>
      <c r="AD3" s="238"/>
      <c r="AE3" s="238"/>
      <c r="AF3" s="238"/>
      <c r="AG3" s="238"/>
      <c r="AH3" s="238"/>
    </row>
    <row r="4" spans="1:34"/>
    <row r="5" spans="1:34"/>
    <row r="6" spans="1:34"/>
    <row r="7" spans="1:34"/>
    <row r="8" spans="1:34"/>
    <row r="9" spans="1:34">
      <c r="AH9" s="238"/>
    </row>
    <row r="10" spans="1:34"/>
    <row r="11" spans="1:34"/>
    <row r="12" spans="1:34"/>
    <row r="13" spans="1:34"/>
    <row r="14" spans="1:34"/>
    <row r="15" spans="1:34"/>
    <row r="16" spans="1:34"/>
    <row r="17" spans="12:34">
      <c r="AH17" s="238"/>
    </row>
    <row r="18" spans="12:34"/>
    <row r="19" spans="12:34"/>
    <row r="20" spans="12:34">
      <c r="AH20" s="238"/>
    </row>
    <row r="21" spans="12:34">
      <c r="AH21" s="238"/>
    </row>
    <row r="22" spans="12:34"/>
    <row r="23" spans="12:34"/>
    <row r="24" spans="12:34">
      <c r="Q24" s="238"/>
    </row>
    <row r="25" spans="12:34"/>
    <row r="26" spans="12:34"/>
    <row r="27" spans="12:34"/>
    <row r="28" spans="12:34">
      <c r="O28" s="238"/>
      <c r="T28" s="238"/>
      <c r="AH28" s="238"/>
    </row>
    <row r="29" spans="12:34"/>
    <row r="30" spans="12:34"/>
    <row r="31" spans="12:34">
      <c r="Q31" s="238"/>
    </row>
    <row r="32" spans="12:34">
      <c r="L32" s="238"/>
    </row>
    <row r="33" spans="2:34">
      <c r="C33" s="238"/>
      <c r="E33" s="238"/>
      <c r="G33" s="238"/>
      <c r="I33" s="238"/>
      <c r="X33" s="238"/>
    </row>
    <row r="34" spans="2:34">
      <c r="B34" s="238"/>
      <c r="P34" s="238"/>
      <c r="R34" s="238"/>
      <c r="T34" s="238"/>
    </row>
    <row r="35" spans="2:34">
      <c r="D35" s="238"/>
      <c r="W35" s="238"/>
      <c r="AC35" s="238"/>
      <c r="AD35" s="238"/>
      <c r="AE35" s="238"/>
      <c r="AF35" s="238"/>
      <c r="AG35" s="238"/>
      <c r="AH35" s="238"/>
    </row>
    <row r="36" spans="2:34">
      <c r="H36" s="238"/>
      <c r="J36" s="238"/>
      <c r="K36" s="238"/>
      <c r="M36" s="238"/>
      <c r="Y36" s="238"/>
      <c r="Z36" s="238"/>
      <c r="AA36" s="238"/>
      <c r="AB36" s="238"/>
      <c r="AC36" s="238"/>
      <c r="AD36" s="238"/>
      <c r="AE36" s="238"/>
      <c r="AF36" s="238"/>
      <c r="AG36" s="238"/>
      <c r="AH36" s="238"/>
    </row>
    <row r="37" spans="2:34">
      <c r="AH37" s="238"/>
    </row>
    <row r="38" spans="2:34">
      <c r="AG38" s="238"/>
      <c r="AH38" s="238"/>
    </row>
    <row r="39" spans="2:34"/>
    <row r="40" spans="2:34">
      <c r="X40" s="238"/>
    </row>
    <row r="41" spans="2:34">
      <c r="R41" s="238"/>
    </row>
    <row r="42" spans="2:34">
      <c r="W42" s="238"/>
    </row>
    <row r="43" spans="2:34">
      <c r="Y43" s="238"/>
      <c r="Z43" s="238"/>
      <c r="AA43" s="238"/>
      <c r="AB43" s="238"/>
      <c r="AC43" s="238"/>
      <c r="AD43" s="238"/>
      <c r="AE43" s="238"/>
      <c r="AF43" s="238"/>
      <c r="AG43" s="238"/>
      <c r="AH43" s="238"/>
    </row>
    <row r="44" spans="2:34">
      <c r="AH44" s="238"/>
    </row>
    <row r="45" spans="2:34">
      <c r="X45" s="238"/>
    </row>
    <row r="46" spans="2:34"/>
    <row r="47" spans="2:34"/>
    <row r="48" spans="2:34">
      <c r="W48" s="238"/>
      <c r="Y48" s="238"/>
      <c r="Z48" s="238"/>
      <c r="AA48" s="238"/>
      <c r="AB48" s="238"/>
      <c r="AC48" s="238"/>
      <c r="AD48" s="238"/>
      <c r="AE48" s="238"/>
      <c r="AF48" s="238"/>
      <c r="AG48" s="238"/>
      <c r="AH48" s="238"/>
    </row>
    <row r="49" spans="28:34"/>
    <row r="50" spans="28:34">
      <c r="AE50" s="238"/>
      <c r="AF50" s="238"/>
      <c r="AG50" s="238"/>
      <c r="AH50" s="238"/>
    </row>
    <row r="51" spans="28:34">
      <c r="AC51" s="238"/>
      <c r="AD51" s="238"/>
      <c r="AE51" s="238"/>
      <c r="AF51" s="238"/>
      <c r="AG51" s="238"/>
      <c r="AH51" s="238"/>
    </row>
    <row r="52" spans="28:34"/>
    <row r="53" spans="28:34">
      <c r="AF53" s="238"/>
      <c r="AG53" s="238"/>
      <c r="AH53" s="238"/>
    </row>
    <row r="54" spans="28:34">
      <c r="AH54" s="238"/>
    </row>
    <row r="55" spans="28:34"/>
    <row r="56" spans="28:34">
      <c r="AB56" s="238"/>
      <c r="AC56" s="238"/>
      <c r="AD56" s="238"/>
      <c r="AE56" s="238"/>
      <c r="AF56" s="238"/>
      <c r="AG56" s="238"/>
      <c r="AH56" s="238"/>
    </row>
    <row r="57" spans="28:34">
      <c r="AH57" s="238"/>
    </row>
    <row r="58" spans="28:34">
      <c r="AH58" s="238"/>
    </row>
    <row r="59" spans="28:34"/>
    <row r="60" spans="28:34"/>
    <row r="61" spans="28:34"/>
    <row r="62" spans="28:34"/>
    <row r="63" spans="28:34">
      <c r="AH63" s="238"/>
    </row>
    <row r="64" spans="28:34">
      <c r="AG64" s="238"/>
      <c r="AH64" s="238"/>
    </row>
    <row r="65" spans="28:34"/>
    <row r="66" spans="28:34"/>
    <row r="67" spans="28:34"/>
    <row r="68" spans="28:34">
      <c r="AB68" s="238"/>
      <c r="AC68" s="238"/>
      <c r="AD68" s="238"/>
      <c r="AE68" s="238"/>
      <c r="AF68" s="238"/>
      <c r="AG68" s="238"/>
      <c r="AH68" s="238"/>
    </row>
    <row r="69" spans="28:34">
      <c r="AF69" s="238"/>
      <c r="AG69" s="238"/>
      <c r="AH69" s="238"/>
    </row>
    <row r="70" spans="28:34"/>
    <row r="71" spans="28:34"/>
    <row r="72" spans="28:34"/>
    <row r="73" spans="28:34"/>
    <row r="74" spans="28:34"/>
    <row r="75" spans="28:34">
      <c r="AH75" s="238"/>
    </row>
    <row r="76" spans="28:34">
      <c r="AF76" s="238"/>
      <c r="AG76" s="238"/>
      <c r="AH76" s="238"/>
    </row>
    <row r="77" spans="28:34">
      <c r="AG77" s="238"/>
      <c r="AH77" s="238"/>
    </row>
    <row r="78" spans="28:34"/>
    <row r="79" spans="28:34"/>
    <row r="80" spans="28:34"/>
    <row r="81" spans="25:34"/>
    <row r="82" spans="25:34">
      <c r="Y82" s="238"/>
    </row>
    <row r="83" spans="25:34">
      <c r="Y83" s="238"/>
      <c r="Z83" s="238"/>
      <c r="AA83" s="238"/>
      <c r="AB83" s="238"/>
      <c r="AC83" s="238"/>
      <c r="AD83" s="238"/>
      <c r="AE83" s="238"/>
      <c r="AF83" s="238"/>
      <c r="AG83" s="238"/>
      <c r="AH83" s="238"/>
    </row>
    <row r="84" spans="25:34"/>
    <row r="85" spans="25:34"/>
    <row r="86" spans="25:34"/>
    <row r="87" spans="25:34"/>
    <row r="88" spans="25:34">
      <c r="AH88" s="238"/>
    </row>
    <row r="89" spans="25:34"/>
    <row r="90" spans="25:34"/>
    <row r="91" spans="25:34"/>
    <row r="92" spans="25:34" ht="13.5" customHeight="1"/>
    <row r="93" spans="25:34" ht="13.5" customHeight="1"/>
    <row r="94" spans="25:34" ht="13.5" customHeight="1">
      <c r="AF94" s="238"/>
      <c r="AG94" s="238"/>
      <c r="AH94" s="238"/>
    </row>
    <row r="95" spans="25:34" ht="13.5" customHeight="1">
      <c r="AH95" s="238"/>
    </row>
    <row r="96" spans="25:34" ht="13.5" customHeight="1"/>
    <row r="97" spans="33:34" ht="13.5" customHeight="1"/>
    <row r="98" spans="33:34" ht="13.5" customHeight="1"/>
    <row r="99" spans="33:34" ht="13.5" customHeight="1"/>
    <row r="100" spans="33:34" ht="13.5" customHeight="1"/>
    <row r="101" spans="33:34" ht="13.5" customHeight="1">
      <c r="AH101" s="238"/>
    </row>
    <row r="102" spans="33:34" ht="13.5" customHeight="1"/>
    <row r="103" spans="33:34" ht="13.5" customHeight="1"/>
    <row r="104" spans="33:34" ht="13.5" customHeight="1">
      <c r="AG104" s="238"/>
      <c r="AH104" s="2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38"/>
    </row>
    <row r="117" spans="34:122" ht="13.5" customHeight="1"/>
    <row r="118" spans="34:122" ht="13.5" customHeight="1"/>
    <row r="119" spans="34:122" ht="13.5" customHeight="1"/>
    <row r="120" spans="34:122" ht="13.5" customHeight="1">
      <c r="AH120" s="238"/>
    </row>
    <row r="121" spans="34:122" ht="13.5" customHeight="1">
      <c r="AH121" s="238"/>
    </row>
    <row r="122" spans="34:122" ht="13.5" customHeight="1"/>
    <row r="123" spans="34:122" ht="13.5" customHeight="1"/>
    <row r="124" spans="34:122" ht="13.5" customHeight="1"/>
    <row r="125" spans="34:122" ht="13.5" customHeight="1">
      <c r="DR125" s="238" t="s">
        <v>506</v>
      </c>
    </row>
  </sheetData>
  <sheetProtection algorithmName="SHA-512" hashValue="2J0aPdO8yzndDIhWF4CI6AVuzK3V/r2Cd5Ucqpv+mIhDYBreeXLPxSxxhsHIDY5uIDaZkDiOBJTmFTwbEL309g==" saltValue="h4bVp1YoAGkKF2FJ9jQc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39" customWidth="1"/>
    <col min="35" max="122" width="2.5" style="238" customWidth="1"/>
    <col min="123" max="16384" width="2.5" style="238" hidden="1"/>
  </cols>
  <sheetData>
    <row r="1" spans="2:34" ht="13.5" customHeight="1">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row>
    <row r="2" spans="2:34">
      <c r="S2" s="238"/>
      <c r="AH2" s="238"/>
    </row>
    <row r="3" spans="2:34">
      <c r="C3" s="238"/>
      <c r="D3" s="238"/>
      <c r="E3" s="238"/>
      <c r="F3" s="238"/>
      <c r="G3" s="238"/>
      <c r="H3" s="238"/>
      <c r="I3" s="238"/>
      <c r="J3" s="238"/>
      <c r="K3" s="238"/>
      <c r="L3" s="238"/>
      <c r="M3" s="238"/>
      <c r="N3" s="238"/>
      <c r="O3" s="238"/>
      <c r="P3" s="238"/>
      <c r="Q3" s="238"/>
      <c r="R3" s="238"/>
      <c r="S3" s="238"/>
      <c r="U3" s="238"/>
      <c r="V3" s="238"/>
      <c r="W3" s="238"/>
      <c r="X3" s="238"/>
      <c r="Y3" s="238"/>
      <c r="Z3" s="238"/>
      <c r="AA3" s="238"/>
      <c r="AB3" s="238"/>
      <c r="AC3" s="238"/>
      <c r="AD3" s="238"/>
      <c r="AE3" s="238"/>
      <c r="AF3" s="238"/>
      <c r="AG3" s="238"/>
      <c r="AH3" s="238"/>
    </row>
    <row r="4" spans="2:34"/>
    <row r="5" spans="2:34"/>
    <row r="6" spans="2:34"/>
    <row r="7" spans="2:34"/>
    <row r="8" spans="2:34"/>
    <row r="9" spans="2:34">
      <c r="AH9" s="238"/>
    </row>
    <row r="10" spans="2:34"/>
    <row r="11" spans="2:34"/>
    <row r="12" spans="2:34"/>
    <row r="13" spans="2:34"/>
    <row r="14" spans="2:34"/>
    <row r="15" spans="2:34"/>
    <row r="16" spans="2:34"/>
    <row r="17" spans="12:34">
      <c r="AH17" s="238"/>
    </row>
    <row r="18" spans="12:34"/>
    <row r="19" spans="12:34"/>
    <row r="20" spans="12:34">
      <c r="AH20" s="238"/>
    </row>
    <row r="21" spans="12:34">
      <c r="AH21" s="238"/>
    </row>
    <row r="22" spans="12:34"/>
    <row r="23" spans="12:34"/>
    <row r="24" spans="12:34">
      <c r="Q24" s="238"/>
    </row>
    <row r="25" spans="12:34"/>
    <row r="26" spans="12:34"/>
    <row r="27" spans="12:34"/>
    <row r="28" spans="12:34">
      <c r="O28" s="238"/>
      <c r="T28" s="238"/>
      <c r="AH28" s="238"/>
    </row>
    <row r="29" spans="12:34"/>
    <row r="30" spans="12:34"/>
    <row r="31" spans="12:34">
      <c r="Q31" s="238"/>
    </row>
    <row r="32" spans="12:34">
      <c r="L32" s="238"/>
    </row>
    <row r="33" spans="2:34">
      <c r="C33" s="238"/>
      <c r="E33" s="238"/>
      <c r="G33" s="238"/>
      <c r="I33" s="238"/>
      <c r="X33" s="238"/>
    </row>
    <row r="34" spans="2:34">
      <c r="B34" s="238"/>
      <c r="P34" s="238"/>
      <c r="R34" s="238"/>
      <c r="T34" s="238"/>
    </row>
    <row r="35" spans="2:34">
      <c r="D35" s="238"/>
      <c r="W35" s="238"/>
      <c r="AC35" s="238"/>
      <c r="AD35" s="238"/>
      <c r="AE35" s="238"/>
      <c r="AF35" s="238"/>
      <c r="AG35" s="238"/>
      <c r="AH35" s="238"/>
    </row>
    <row r="36" spans="2:34">
      <c r="H36" s="238"/>
      <c r="J36" s="238"/>
      <c r="K36" s="238"/>
      <c r="M36" s="238"/>
      <c r="Y36" s="238"/>
      <c r="Z36" s="238"/>
      <c r="AA36" s="238"/>
      <c r="AB36" s="238"/>
      <c r="AC36" s="238"/>
      <c r="AD36" s="238"/>
      <c r="AE36" s="238"/>
      <c r="AF36" s="238"/>
      <c r="AG36" s="238"/>
      <c r="AH36" s="238"/>
    </row>
    <row r="37" spans="2:34">
      <c r="AH37" s="238"/>
    </row>
    <row r="38" spans="2:34">
      <c r="AG38" s="238"/>
      <c r="AH38" s="238"/>
    </row>
    <row r="39" spans="2:34"/>
    <row r="40" spans="2:34">
      <c r="X40" s="238"/>
    </row>
    <row r="41" spans="2:34">
      <c r="R41" s="238"/>
    </row>
    <row r="42" spans="2:34">
      <c r="W42" s="238"/>
    </row>
    <row r="43" spans="2:34">
      <c r="Y43" s="238"/>
      <c r="Z43" s="238"/>
      <c r="AA43" s="238"/>
      <c r="AB43" s="238"/>
      <c r="AC43" s="238"/>
      <c r="AD43" s="238"/>
      <c r="AE43" s="238"/>
      <c r="AF43" s="238"/>
      <c r="AG43" s="238"/>
      <c r="AH43" s="238"/>
    </row>
    <row r="44" spans="2:34">
      <c r="AH44" s="238"/>
    </row>
    <row r="45" spans="2:34">
      <c r="X45" s="238"/>
    </row>
    <row r="46" spans="2:34"/>
    <row r="47" spans="2:34"/>
    <row r="48" spans="2:34">
      <c r="W48" s="238"/>
      <c r="Y48" s="238"/>
      <c r="Z48" s="238"/>
      <c r="AA48" s="238"/>
      <c r="AB48" s="238"/>
      <c r="AC48" s="238"/>
      <c r="AD48" s="238"/>
      <c r="AE48" s="238"/>
      <c r="AF48" s="238"/>
      <c r="AG48" s="238"/>
      <c r="AH48" s="238"/>
    </row>
    <row r="49" spans="28:34"/>
    <row r="50" spans="28:34">
      <c r="AE50" s="238"/>
      <c r="AF50" s="238"/>
      <c r="AG50" s="238"/>
      <c r="AH50" s="238"/>
    </row>
    <row r="51" spans="28:34">
      <c r="AC51" s="238"/>
      <c r="AD51" s="238"/>
      <c r="AE51" s="238"/>
      <c r="AF51" s="238"/>
      <c r="AG51" s="238"/>
      <c r="AH51" s="238"/>
    </row>
    <row r="52" spans="28:34"/>
    <row r="53" spans="28:34">
      <c r="AF53" s="238"/>
      <c r="AG53" s="238"/>
      <c r="AH53" s="238"/>
    </row>
    <row r="54" spans="28:34">
      <c r="AH54" s="238"/>
    </row>
    <row r="55" spans="28:34"/>
    <row r="56" spans="28:34">
      <c r="AB56" s="238"/>
      <c r="AC56" s="238"/>
      <c r="AD56" s="238"/>
      <c r="AE56" s="238"/>
      <c r="AF56" s="238"/>
      <c r="AG56" s="238"/>
      <c r="AH56" s="238"/>
    </row>
    <row r="57" spans="28:34">
      <c r="AH57" s="238"/>
    </row>
    <row r="58" spans="28:34">
      <c r="AH58" s="238"/>
    </row>
    <row r="59" spans="28:34">
      <c r="AG59" s="238"/>
      <c r="AH59" s="238"/>
    </row>
    <row r="60" spans="28:34"/>
    <row r="61" spans="28:34"/>
    <row r="62" spans="28:34"/>
    <row r="63" spans="28:34">
      <c r="AH63" s="238"/>
    </row>
    <row r="64" spans="28:34">
      <c r="AG64" s="238"/>
      <c r="AH64" s="238"/>
    </row>
    <row r="65" spans="28:34"/>
    <row r="66" spans="28:34"/>
    <row r="67" spans="28:34"/>
    <row r="68" spans="28:34">
      <c r="AB68" s="238"/>
      <c r="AC68" s="238"/>
      <c r="AD68" s="238"/>
      <c r="AE68" s="238"/>
      <c r="AF68" s="238"/>
      <c r="AG68" s="238"/>
      <c r="AH68" s="238"/>
    </row>
    <row r="69" spans="28:34">
      <c r="AF69" s="238"/>
      <c r="AG69" s="238"/>
      <c r="AH69" s="238"/>
    </row>
    <row r="70" spans="28:34"/>
    <row r="71" spans="28:34"/>
    <row r="72" spans="28:34"/>
    <row r="73" spans="28:34"/>
    <row r="74" spans="28:34"/>
    <row r="75" spans="28:34">
      <c r="AH75" s="238"/>
    </row>
    <row r="76" spans="28:34">
      <c r="AF76" s="238"/>
      <c r="AG76" s="238"/>
      <c r="AH76" s="238"/>
    </row>
    <row r="77" spans="28:34">
      <c r="AG77" s="238"/>
      <c r="AH77" s="238"/>
    </row>
    <row r="78" spans="28:34"/>
    <row r="79" spans="28:34"/>
    <row r="80" spans="28:34"/>
    <row r="81" spans="25:34"/>
    <row r="82" spans="25:34">
      <c r="Y82" s="238"/>
    </row>
    <row r="83" spans="25:34">
      <c r="Y83" s="238"/>
      <c r="Z83" s="238"/>
      <c r="AA83" s="238"/>
      <c r="AB83" s="238"/>
      <c r="AC83" s="238"/>
      <c r="AD83" s="238"/>
      <c r="AE83" s="238"/>
      <c r="AF83" s="238"/>
      <c r="AG83" s="238"/>
      <c r="AH83" s="238"/>
    </row>
    <row r="84" spans="25:34"/>
    <row r="85" spans="25:34"/>
    <row r="86" spans="25:34"/>
    <row r="87" spans="25:34"/>
    <row r="88" spans="25:34">
      <c r="AH88" s="238"/>
    </row>
    <row r="89" spans="25:34"/>
    <row r="90" spans="25:34"/>
    <row r="91" spans="25:34"/>
    <row r="92" spans="25:34" ht="13.5" customHeight="1"/>
    <row r="93" spans="25:34" ht="13.5" customHeight="1"/>
    <row r="94" spans="25:34" ht="13.5" customHeight="1">
      <c r="AF94" s="238"/>
      <c r="AG94" s="238"/>
      <c r="AH94" s="238"/>
    </row>
    <row r="95" spans="25:34" ht="13.5" customHeight="1">
      <c r="AH95" s="238"/>
    </row>
    <row r="96" spans="25:34" ht="13.5" customHeight="1"/>
    <row r="97" spans="33:34" ht="13.5" customHeight="1"/>
    <row r="98" spans="33:34" ht="13.5" customHeight="1"/>
    <row r="99" spans="33:34" ht="13.5" customHeight="1"/>
    <row r="100" spans="33:34" ht="13.5" customHeight="1"/>
    <row r="101" spans="33:34" ht="13.5" customHeight="1">
      <c r="AH101" s="238"/>
    </row>
    <row r="102" spans="33:34" ht="13.5" customHeight="1"/>
    <row r="103" spans="33:34" ht="13.5" customHeight="1"/>
    <row r="104" spans="33:34" ht="13.5" customHeight="1">
      <c r="AG104" s="238"/>
      <c r="AH104" s="2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38"/>
    </row>
    <row r="117" spans="34:122" ht="13.5" customHeight="1"/>
    <row r="118" spans="34:122" ht="13.5" customHeight="1"/>
    <row r="119" spans="34:122" ht="13.5" customHeight="1"/>
    <row r="120" spans="34:122" ht="13.5" customHeight="1">
      <c r="AH120" s="238"/>
    </row>
    <row r="121" spans="34:122" ht="13.5" customHeight="1">
      <c r="AH121" s="238"/>
    </row>
    <row r="122" spans="34:122" ht="13.5" customHeight="1"/>
    <row r="123" spans="34:122" ht="13.5" customHeight="1"/>
    <row r="124" spans="34:122" ht="13.5" customHeight="1"/>
    <row r="125" spans="34:122" ht="13.5" customHeight="1">
      <c r="DR125" s="238" t="s">
        <v>506</v>
      </c>
    </row>
  </sheetData>
  <sheetProtection algorithmName="SHA-512" hashValue="jaqw/s1DbJKaej1a3dTEdGRObpwns+NzWTuN3ZvFZyvriG1A5FojP7dqOL3lLZNTZPs+mA4N8wSkRUVhlxSpNg==" saltValue="4mo9whEMawCYIN1v8bYKR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24" customWidth="1"/>
    <col min="2" max="8" width="13.375" style="124" customWidth="1"/>
    <col min="9" max="16384" width="11.125" style="124"/>
  </cols>
  <sheetData>
    <row r="1" spans="1:8">
      <c r="A1" s="118"/>
      <c r="B1" s="119"/>
      <c r="C1" s="120"/>
      <c r="D1" s="121"/>
      <c r="E1" s="122"/>
      <c r="F1" s="122"/>
      <c r="G1" s="122"/>
      <c r="H1" s="123"/>
    </row>
    <row r="2" spans="1:8">
      <c r="A2" s="125"/>
      <c r="B2" s="126"/>
      <c r="C2" s="127"/>
      <c r="D2" s="128" t="s">
        <v>52</v>
      </c>
      <c r="E2" s="129"/>
      <c r="F2" s="130" t="s">
        <v>556</v>
      </c>
      <c r="G2" s="131"/>
      <c r="H2" s="132"/>
    </row>
    <row r="3" spans="1:8">
      <c r="A3" s="128" t="s">
        <v>549</v>
      </c>
      <c r="B3" s="133"/>
      <c r="C3" s="134"/>
      <c r="D3" s="135">
        <v>144791</v>
      </c>
      <c r="E3" s="136"/>
      <c r="F3" s="137">
        <v>82993</v>
      </c>
      <c r="G3" s="138"/>
      <c r="H3" s="139"/>
    </row>
    <row r="4" spans="1:8">
      <c r="A4" s="140"/>
      <c r="B4" s="141"/>
      <c r="C4" s="142"/>
      <c r="D4" s="143">
        <v>79005</v>
      </c>
      <c r="E4" s="144"/>
      <c r="F4" s="145">
        <v>46787</v>
      </c>
      <c r="G4" s="146"/>
      <c r="H4" s="147"/>
    </row>
    <row r="5" spans="1:8">
      <c r="A5" s="128" t="s">
        <v>551</v>
      </c>
      <c r="B5" s="133"/>
      <c r="C5" s="134"/>
      <c r="D5" s="135">
        <v>128532</v>
      </c>
      <c r="E5" s="136"/>
      <c r="F5" s="137">
        <v>108252</v>
      </c>
      <c r="G5" s="138"/>
      <c r="H5" s="139"/>
    </row>
    <row r="6" spans="1:8">
      <c r="A6" s="140"/>
      <c r="B6" s="141"/>
      <c r="C6" s="142"/>
      <c r="D6" s="143">
        <v>95265</v>
      </c>
      <c r="E6" s="144"/>
      <c r="F6" s="145">
        <v>50321</v>
      </c>
      <c r="G6" s="146"/>
      <c r="H6" s="147"/>
    </row>
    <row r="7" spans="1:8">
      <c r="A7" s="128" t="s">
        <v>552</v>
      </c>
      <c r="B7" s="133"/>
      <c r="C7" s="134"/>
      <c r="D7" s="135">
        <v>100603</v>
      </c>
      <c r="E7" s="136"/>
      <c r="F7" s="137">
        <v>93492</v>
      </c>
      <c r="G7" s="138"/>
      <c r="H7" s="139"/>
    </row>
    <row r="8" spans="1:8">
      <c r="A8" s="140"/>
      <c r="B8" s="141"/>
      <c r="C8" s="142"/>
      <c r="D8" s="143">
        <v>56867</v>
      </c>
      <c r="E8" s="144"/>
      <c r="F8" s="145">
        <v>53316</v>
      </c>
      <c r="G8" s="146"/>
      <c r="H8" s="147"/>
    </row>
    <row r="9" spans="1:8">
      <c r="A9" s="128" t="s">
        <v>553</v>
      </c>
      <c r="B9" s="133"/>
      <c r="C9" s="134"/>
      <c r="D9" s="135">
        <v>175581</v>
      </c>
      <c r="E9" s="136"/>
      <c r="F9" s="137">
        <v>126525</v>
      </c>
      <c r="G9" s="138"/>
      <c r="H9" s="139"/>
    </row>
    <row r="10" spans="1:8">
      <c r="A10" s="140"/>
      <c r="B10" s="141"/>
      <c r="C10" s="142"/>
      <c r="D10" s="143">
        <v>118884</v>
      </c>
      <c r="E10" s="144"/>
      <c r="F10" s="145">
        <v>67052</v>
      </c>
      <c r="G10" s="146"/>
      <c r="H10" s="147"/>
    </row>
    <row r="11" spans="1:8">
      <c r="A11" s="128" t="s">
        <v>554</v>
      </c>
      <c r="B11" s="133"/>
      <c r="C11" s="134"/>
      <c r="D11" s="135">
        <v>398746</v>
      </c>
      <c r="E11" s="136"/>
      <c r="F11" s="137">
        <v>138402</v>
      </c>
      <c r="G11" s="138"/>
      <c r="H11" s="139"/>
    </row>
    <row r="12" spans="1:8">
      <c r="A12" s="140"/>
      <c r="B12" s="141"/>
      <c r="C12" s="148"/>
      <c r="D12" s="143">
        <v>72787</v>
      </c>
      <c r="E12" s="144"/>
      <c r="F12" s="145">
        <v>70652</v>
      </c>
      <c r="G12" s="146"/>
      <c r="H12" s="147"/>
    </row>
    <row r="13" spans="1:8">
      <c r="A13" s="128"/>
      <c r="B13" s="133"/>
      <c r="C13" s="149"/>
      <c r="D13" s="150">
        <v>189651</v>
      </c>
      <c r="E13" s="151"/>
      <c r="F13" s="152">
        <v>109933</v>
      </c>
      <c r="G13" s="153"/>
      <c r="H13" s="139"/>
    </row>
    <row r="14" spans="1:8">
      <c r="A14" s="140"/>
      <c r="B14" s="141"/>
      <c r="C14" s="142"/>
      <c r="D14" s="143">
        <v>84562</v>
      </c>
      <c r="E14" s="144"/>
      <c r="F14" s="145">
        <v>57626</v>
      </c>
      <c r="G14" s="146"/>
      <c r="H14" s="147"/>
    </row>
    <row r="17" spans="1:11">
      <c r="A17" s="124" t="s">
        <v>53</v>
      </c>
    </row>
    <row r="18" spans="1:11">
      <c r="A18" s="154"/>
      <c r="B18" s="154" t="str">
        <f>実質収支比率等に係る経年分析!F$46</f>
        <v>H29</v>
      </c>
      <c r="C18" s="154" t="str">
        <f>実質収支比率等に係る経年分析!G$46</f>
        <v>H30</v>
      </c>
      <c r="D18" s="154" t="str">
        <f>実質収支比率等に係る経年分析!H$46</f>
        <v>R01</v>
      </c>
      <c r="E18" s="154" t="str">
        <f>実質収支比率等に係る経年分析!I$46</f>
        <v>R02</v>
      </c>
      <c r="F18" s="154" t="str">
        <f>実質収支比率等に係る経年分析!J$46</f>
        <v>R03</v>
      </c>
    </row>
    <row r="19" spans="1:11">
      <c r="A19" s="154" t="s">
        <v>54</v>
      </c>
      <c r="B19" s="154">
        <f>ROUND(VALUE(SUBSTITUTE(実質収支比率等に係る経年分析!F$48,"▲","-")),2)</f>
        <v>7.21</v>
      </c>
      <c r="C19" s="154">
        <f>ROUND(VALUE(SUBSTITUTE(実質収支比率等に係る経年分析!G$48,"▲","-")),2)</f>
        <v>7.55</v>
      </c>
      <c r="D19" s="154">
        <f>ROUND(VALUE(SUBSTITUTE(実質収支比率等に係る経年分析!H$48,"▲","-")),2)</f>
        <v>10.08</v>
      </c>
      <c r="E19" s="154">
        <f>ROUND(VALUE(SUBSTITUTE(実質収支比率等に係る経年分析!I$48,"▲","-")),2)</f>
        <v>8.7100000000000009</v>
      </c>
      <c r="F19" s="154">
        <f>ROUND(VALUE(SUBSTITUTE(実質収支比率等に係る経年分析!J$48,"▲","-")),2)</f>
        <v>9.6199999999999992</v>
      </c>
    </row>
    <row r="20" spans="1:11">
      <c r="A20" s="154" t="s">
        <v>55</v>
      </c>
      <c r="B20" s="154">
        <f>ROUND(VALUE(SUBSTITUTE(実質収支比率等に係る経年分析!F$47,"▲","-")),2)</f>
        <v>29.79</v>
      </c>
      <c r="C20" s="154">
        <f>ROUND(VALUE(SUBSTITUTE(実質収支比率等に係る経年分析!G$47,"▲","-")),2)</f>
        <v>26.92</v>
      </c>
      <c r="D20" s="154">
        <f>ROUND(VALUE(SUBSTITUTE(実質収支比率等に係る経年分析!H$47,"▲","-")),2)</f>
        <v>26.18</v>
      </c>
      <c r="E20" s="154">
        <f>ROUND(VALUE(SUBSTITUTE(実質収支比率等に係る経年分析!I$47,"▲","-")),2)</f>
        <v>27.79</v>
      </c>
      <c r="F20" s="154">
        <f>ROUND(VALUE(SUBSTITUTE(実質収支比率等に係る経年分析!J$47,"▲","-")),2)</f>
        <v>28.66</v>
      </c>
    </row>
    <row r="21" spans="1:11">
      <c r="A21" s="154" t="s">
        <v>56</v>
      </c>
      <c r="B21" s="154">
        <f>IF(ISNUMBER(VALUE(SUBSTITUTE(実質収支比率等に係る経年分析!F$49,"▲","-"))),ROUND(VALUE(SUBSTITUTE(実質収支比率等に係る経年分析!F$49,"▲","-")),2),NA())</f>
        <v>-1.35</v>
      </c>
      <c r="C21" s="154">
        <f>IF(ISNUMBER(VALUE(SUBSTITUTE(実質収支比率等に係る経年分析!G$49,"▲","-"))),ROUND(VALUE(SUBSTITUTE(実質収支比率等に係る経年分析!G$49,"▲","-")),2),NA())</f>
        <v>-3.34</v>
      </c>
      <c r="D21" s="154">
        <f>IF(ISNUMBER(VALUE(SUBSTITUTE(実質収支比率等に係る経年分析!H$49,"▲","-"))),ROUND(VALUE(SUBSTITUTE(実質収支比率等に係る経年分析!H$49,"▲","-")),2),NA())</f>
        <v>1.6</v>
      </c>
      <c r="E21" s="154">
        <f>IF(ISNUMBER(VALUE(SUBSTITUTE(実質収支比率等に係る経年分析!I$49,"▲","-"))),ROUND(VALUE(SUBSTITUTE(実質収支比率等に係る経年分析!I$49,"▲","-")),2),NA())</f>
        <v>1.68</v>
      </c>
      <c r="F21" s="154">
        <f>IF(ISNUMBER(VALUE(SUBSTITUTE(実質収支比率等に係る経年分析!J$49,"▲","-"))),ROUND(VALUE(SUBSTITUTE(実質収支比率等に係る経年分析!J$49,"▲","-")),2),NA())</f>
        <v>4.26</v>
      </c>
    </row>
    <row r="24" spans="1:11">
      <c r="A24" s="124" t="s">
        <v>57</v>
      </c>
    </row>
    <row r="25" spans="1:11">
      <c r="A25" s="155"/>
      <c r="B25" s="155" t="str">
        <f>連結実質赤字比率に係る赤字・黒字の構成分析!F$33</f>
        <v>H29</v>
      </c>
      <c r="C25" s="155"/>
      <c r="D25" s="155" t="str">
        <f>連結実質赤字比率に係る赤字・黒字の構成分析!G$33</f>
        <v>H30</v>
      </c>
      <c r="E25" s="155"/>
      <c r="F25" s="155" t="str">
        <f>連結実質赤字比率に係る赤字・黒字の構成分析!H$33</f>
        <v>R01</v>
      </c>
      <c r="G25" s="155"/>
      <c r="H25" s="155" t="str">
        <f>連結実質赤字比率に係る赤字・黒字の構成分析!I$33</f>
        <v>R02</v>
      </c>
      <c r="I25" s="155"/>
      <c r="J25" s="155" t="str">
        <f>連結実質赤字比率に係る赤字・黒字の構成分析!J$33</f>
        <v>R03</v>
      </c>
      <c r="K25" s="155"/>
    </row>
    <row r="26" spans="1:11">
      <c r="A26" s="155"/>
      <c r="B26" s="155" t="s">
        <v>58</v>
      </c>
      <c r="C26" s="155" t="s">
        <v>59</v>
      </c>
      <c r="D26" s="155" t="s">
        <v>58</v>
      </c>
      <c r="E26" s="155" t="s">
        <v>59</v>
      </c>
      <c r="F26" s="155" t="s">
        <v>58</v>
      </c>
      <c r="G26" s="155" t="s">
        <v>59</v>
      </c>
      <c r="H26" s="155" t="s">
        <v>58</v>
      </c>
      <c r="I26" s="155" t="s">
        <v>59</v>
      </c>
      <c r="J26" s="155" t="s">
        <v>58</v>
      </c>
      <c r="K26" s="155" t="s">
        <v>59</v>
      </c>
    </row>
    <row r="27" spans="1:11">
      <c r="A27" s="155" t="str">
        <f>IF(連結実質赤字比率に係る赤字・黒字の構成分析!C$43="",NA(),連結実質赤字比率に係る赤字・黒字の構成分析!C$43)</f>
        <v>その他会計（黒字）</v>
      </c>
      <c r="B27" s="155" t="e">
        <f>IF(ROUND(VALUE(SUBSTITUTE(連結実質赤字比率に係る赤字・黒字の構成分析!F$43,"▲", "-")), 2) &lt; 0, ABS(ROUND(VALUE(SUBSTITUTE(連結実質赤字比率に係る赤字・黒字の構成分析!F$43,"▲", "-")), 2)), NA())</f>
        <v>#VALUE!</v>
      </c>
      <c r="C27" s="155" t="e">
        <f>IF(ROUND(VALUE(SUBSTITUTE(連結実質赤字比率に係る赤字・黒字の構成分析!F$43,"▲", "-")), 2) &gt;= 0, ABS(ROUND(VALUE(SUBSTITUTE(連結実質赤字比率に係る赤字・黒字の構成分析!F$43,"▲", "-")), 2)), NA())</f>
        <v>#VALUE!</v>
      </c>
      <c r="D27" s="155" t="e">
        <f>IF(ROUND(VALUE(SUBSTITUTE(連結実質赤字比率に係る赤字・黒字の構成分析!G$43,"▲", "-")), 2) &lt; 0, ABS(ROUND(VALUE(SUBSTITUTE(連結実質赤字比率に係る赤字・黒字の構成分析!G$43,"▲", "-")), 2)), NA())</f>
        <v>#VALUE!</v>
      </c>
      <c r="E27" s="155" t="e">
        <f>IF(ROUND(VALUE(SUBSTITUTE(連結実質赤字比率に係る赤字・黒字の構成分析!G$43,"▲", "-")), 2) &gt;= 0, ABS(ROUND(VALUE(SUBSTITUTE(連結実質赤字比率に係る赤字・黒字の構成分析!G$43,"▲", "-")), 2)), NA())</f>
        <v>#VALUE!</v>
      </c>
      <c r="F27" s="155" t="e">
        <f>IF(ROUND(VALUE(SUBSTITUTE(連結実質赤字比率に係る赤字・黒字の構成分析!H$43,"▲", "-")), 2) &lt; 0, ABS(ROUND(VALUE(SUBSTITUTE(連結実質赤字比率に係る赤字・黒字の構成分析!H$43,"▲", "-")), 2)), NA())</f>
        <v>#VALUE!</v>
      </c>
      <c r="G27" s="155" t="e">
        <f>IF(ROUND(VALUE(SUBSTITUTE(連結実質赤字比率に係る赤字・黒字の構成分析!H$43,"▲", "-")), 2) &gt;= 0, ABS(ROUND(VALUE(SUBSTITUTE(連結実質赤字比率に係る赤字・黒字の構成分析!H$43,"▲", "-")), 2)), NA())</f>
        <v>#VALUE!</v>
      </c>
      <c r="H27" s="155" t="e">
        <f>IF(ROUND(VALUE(SUBSTITUTE(連結実質赤字比率に係る赤字・黒字の構成分析!I$43,"▲", "-")), 2) &lt; 0, ABS(ROUND(VALUE(SUBSTITUTE(連結実質赤字比率に係る赤字・黒字の構成分析!I$43,"▲", "-")), 2)), NA())</f>
        <v>#VALUE!</v>
      </c>
      <c r="I27" s="155" t="e">
        <f>IF(ROUND(VALUE(SUBSTITUTE(連結実質赤字比率に係る赤字・黒字の構成分析!I$43,"▲", "-")), 2) &gt;= 0, ABS(ROUND(VALUE(SUBSTITUTE(連結実質赤字比率に係る赤字・黒字の構成分析!I$43,"▲", "-")), 2)), NA())</f>
        <v>#VALUE!</v>
      </c>
      <c r="J27" s="155" t="e">
        <f>IF(ROUND(VALUE(SUBSTITUTE(連結実質赤字比率に係る赤字・黒字の構成分析!J$43,"▲", "-")), 2) &lt; 0, ABS(ROUND(VALUE(SUBSTITUTE(連結実質赤字比率に係る赤字・黒字の構成分析!J$43,"▲", "-")), 2)), NA())</f>
        <v>#VALUE!</v>
      </c>
      <c r="K27" s="155" t="e">
        <f>IF(ROUND(VALUE(SUBSTITUTE(連結実質赤字比率に係る赤字・黒字の構成分析!J$43,"▲", "-")), 2) &gt;= 0, ABS(ROUND(VALUE(SUBSTITUTE(連結実質赤字比率に係る赤字・黒字の構成分析!J$43,"▲", "-")), 2)), NA())</f>
        <v>#VALUE!</v>
      </c>
    </row>
    <row r="28" spans="1:11">
      <c r="A28" s="155" t="str">
        <f>IF(連結実質赤字比率に係る赤字・黒字の構成分析!C$42="",NA(),連結実質赤字比率に係る赤字・黒字の構成分析!C$42)</f>
        <v>その他会計（赤字）</v>
      </c>
      <c r="B28" s="155" t="e">
        <f>IF(ROUND(VALUE(SUBSTITUTE(連結実質赤字比率に係る赤字・黒字の構成分析!F$42,"▲", "-")), 2) &lt; 0, ABS(ROUND(VALUE(SUBSTITUTE(連結実質赤字比率に係る赤字・黒字の構成分析!F$42,"▲", "-")), 2)), NA())</f>
        <v>#VALUE!</v>
      </c>
      <c r="C28" s="155" t="e">
        <f>IF(ROUND(VALUE(SUBSTITUTE(連結実質赤字比率に係る赤字・黒字の構成分析!F$42,"▲", "-")), 2) &gt;= 0, ABS(ROUND(VALUE(SUBSTITUTE(連結実質赤字比率に係る赤字・黒字の構成分析!F$42,"▲", "-")), 2)), NA())</f>
        <v>#VALUE!</v>
      </c>
      <c r="D28" s="155" t="e">
        <f>IF(ROUND(VALUE(SUBSTITUTE(連結実質赤字比率に係る赤字・黒字の構成分析!G$42,"▲", "-")), 2) &lt; 0, ABS(ROUND(VALUE(SUBSTITUTE(連結実質赤字比率に係る赤字・黒字の構成分析!G$42,"▲", "-")), 2)), NA())</f>
        <v>#VALUE!</v>
      </c>
      <c r="E28" s="155" t="e">
        <f>IF(ROUND(VALUE(SUBSTITUTE(連結実質赤字比率に係る赤字・黒字の構成分析!G$42,"▲", "-")), 2) &gt;= 0, ABS(ROUND(VALUE(SUBSTITUTE(連結実質赤字比率に係る赤字・黒字の構成分析!G$42,"▲", "-")), 2)), NA())</f>
        <v>#VALUE!</v>
      </c>
      <c r="F28" s="155" t="e">
        <f>IF(ROUND(VALUE(SUBSTITUTE(連結実質赤字比率に係る赤字・黒字の構成分析!H$42,"▲", "-")), 2) &lt; 0, ABS(ROUND(VALUE(SUBSTITUTE(連結実質赤字比率に係る赤字・黒字の構成分析!H$42,"▲", "-")), 2)), NA())</f>
        <v>#VALUE!</v>
      </c>
      <c r="G28" s="155" t="e">
        <f>IF(ROUND(VALUE(SUBSTITUTE(連結実質赤字比率に係る赤字・黒字の構成分析!H$42,"▲", "-")), 2) &gt;= 0, ABS(ROUND(VALUE(SUBSTITUTE(連結実質赤字比率に係る赤字・黒字の構成分析!H$42,"▲", "-")), 2)), NA())</f>
        <v>#VALUE!</v>
      </c>
      <c r="H28" s="155" t="e">
        <f>IF(ROUND(VALUE(SUBSTITUTE(連結実質赤字比率に係る赤字・黒字の構成分析!I$42,"▲", "-")), 2) &lt; 0, ABS(ROUND(VALUE(SUBSTITUTE(連結実質赤字比率に係る赤字・黒字の構成分析!I$42,"▲", "-")), 2)), NA())</f>
        <v>#VALUE!</v>
      </c>
      <c r="I28" s="155" t="e">
        <f>IF(ROUND(VALUE(SUBSTITUTE(連結実質赤字比率に係る赤字・黒字の構成分析!I$42,"▲", "-")), 2) &gt;= 0, ABS(ROUND(VALUE(SUBSTITUTE(連結実質赤字比率に係る赤字・黒字の構成分析!I$42,"▲", "-")), 2)), NA())</f>
        <v>#VALUE!</v>
      </c>
      <c r="J28" s="155" t="e">
        <f>IF(ROUND(VALUE(SUBSTITUTE(連結実質赤字比率に係る赤字・黒字の構成分析!J$42,"▲", "-")), 2) &lt; 0, ABS(ROUND(VALUE(SUBSTITUTE(連結実質赤字比率に係る赤字・黒字の構成分析!J$42,"▲", "-")), 2)), NA())</f>
        <v>#VALUE!</v>
      </c>
      <c r="K28" s="155" t="e">
        <f>IF(ROUND(VALUE(SUBSTITUTE(連結実質赤字比率に係る赤字・黒字の構成分析!J$42,"▲", "-")), 2) &gt;= 0, ABS(ROUND(VALUE(SUBSTITUTE(連結実質赤字比率に係る赤字・黒字の構成分析!J$42,"▲", "-")), 2)), NA())</f>
        <v>#VALUE!</v>
      </c>
    </row>
    <row r="29" spans="1:11">
      <c r="A29" s="155" t="e">
        <f>IF(連結実質赤字比率に係る赤字・黒字の構成分析!C$41="",NA(),連結実質赤字比率に係る赤字・黒字の構成分析!C$41)</f>
        <v>#N/A</v>
      </c>
      <c r="B29" s="155" t="e">
        <f>IF(ROUND(VALUE(SUBSTITUTE(連結実質赤字比率に係る赤字・黒字の構成分析!F$41,"▲", "-")), 2) &lt; 0, ABS(ROUND(VALUE(SUBSTITUTE(連結実質赤字比率に係る赤字・黒字の構成分析!F$41,"▲", "-")), 2)), NA())</f>
        <v>#VALUE!</v>
      </c>
      <c r="C29" s="155" t="e">
        <f>IF(ROUND(VALUE(SUBSTITUTE(連結実質赤字比率に係る赤字・黒字の構成分析!F$41,"▲", "-")), 2) &gt;= 0, ABS(ROUND(VALUE(SUBSTITUTE(連結実質赤字比率に係る赤字・黒字の構成分析!F$41,"▲", "-")), 2)), NA())</f>
        <v>#VALUE!</v>
      </c>
      <c r="D29" s="155" t="e">
        <f>IF(ROUND(VALUE(SUBSTITUTE(連結実質赤字比率に係る赤字・黒字の構成分析!G$41,"▲", "-")), 2) &lt; 0, ABS(ROUND(VALUE(SUBSTITUTE(連結実質赤字比率に係る赤字・黒字の構成分析!G$41,"▲", "-")), 2)), NA())</f>
        <v>#VALUE!</v>
      </c>
      <c r="E29" s="155" t="e">
        <f>IF(ROUND(VALUE(SUBSTITUTE(連結実質赤字比率に係る赤字・黒字の構成分析!G$41,"▲", "-")), 2) &gt;= 0, ABS(ROUND(VALUE(SUBSTITUTE(連結実質赤字比率に係る赤字・黒字の構成分析!G$41,"▲", "-")), 2)), NA())</f>
        <v>#VALUE!</v>
      </c>
      <c r="F29" s="155" t="e">
        <f>IF(ROUND(VALUE(SUBSTITUTE(連結実質赤字比率に係る赤字・黒字の構成分析!H$41,"▲", "-")), 2) &lt; 0, ABS(ROUND(VALUE(SUBSTITUTE(連結実質赤字比率に係る赤字・黒字の構成分析!H$41,"▲", "-")), 2)), NA())</f>
        <v>#VALUE!</v>
      </c>
      <c r="G29" s="155" t="e">
        <f>IF(ROUND(VALUE(SUBSTITUTE(連結実質赤字比率に係る赤字・黒字の構成分析!H$41,"▲", "-")), 2) &gt;= 0, ABS(ROUND(VALUE(SUBSTITUTE(連結実質赤字比率に係る赤字・黒字の構成分析!H$41,"▲", "-")), 2)), NA())</f>
        <v>#VALUE!</v>
      </c>
      <c r="H29" s="155" t="e">
        <f>IF(ROUND(VALUE(SUBSTITUTE(連結実質赤字比率に係る赤字・黒字の構成分析!I$41,"▲", "-")), 2) &lt; 0, ABS(ROUND(VALUE(SUBSTITUTE(連結実質赤字比率に係る赤字・黒字の構成分析!I$41,"▲", "-")), 2)), NA())</f>
        <v>#VALUE!</v>
      </c>
      <c r="I29" s="155" t="e">
        <f>IF(ROUND(VALUE(SUBSTITUTE(連結実質赤字比率に係る赤字・黒字の構成分析!I$41,"▲", "-")), 2) &gt;= 0, ABS(ROUND(VALUE(SUBSTITUTE(連結実質赤字比率に係る赤字・黒字の構成分析!I$41,"▲", "-")), 2)), NA())</f>
        <v>#VALUE!</v>
      </c>
      <c r="J29" s="155" t="e">
        <f>IF(ROUND(VALUE(SUBSTITUTE(連結実質赤字比率に係る赤字・黒字の構成分析!J$41,"▲", "-")), 2) &lt; 0, ABS(ROUND(VALUE(SUBSTITUTE(連結実質赤字比率に係る赤字・黒字の構成分析!J$41,"▲", "-")), 2)), NA())</f>
        <v>#VALUE!</v>
      </c>
      <c r="K29" s="155" t="e">
        <f>IF(ROUND(VALUE(SUBSTITUTE(連結実質赤字比率に係る赤字・黒字の構成分析!J$41,"▲", "-")), 2) &gt;= 0, ABS(ROUND(VALUE(SUBSTITUTE(連結実質赤字比率に係る赤字・黒字の構成分析!J$41,"▲", "-")), 2)), NA())</f>
        <v>#VALUE!</v>
      </c>
    </row>
    <row r="30" spans="1:11">
      <c r="A30" s="155" t="e">
        <f>IF(連結実質赤字比率に係る赤字・黒字の構成分析!C$40="",NA(),連結実質赤字比率に係る赤字・黒字の構成分析!C$40)</f>
        <v>#N/A</v>
      </c>
      <c r="B30" s="155" t="e">
        <f>IF(ROUND(VALUE(SUBSTITUTE(連結実質赤字比率に係る赤字・黒字の構成分析!F$40,"▲", "-")), 2) &lt; 0, ABS(ROUND(VALUE(SUBSTITUTE(連結実質赤字比率に係る赤字・黒字の構成分析!F$40,"▲", "-")), 2)), NA())</f>
        <v>#VALUE!</v>
      </c>
      <c r="C30" s="155" t="e">
        <f>IF(ROUND(VALUE(SUBSTITUTE(連結実質赤字比率に係る赤字・黒字の構成分析!F$40,"▲", "-")), 2) &gt;= 0, ABS(ROUND(VALUE(SUBSTITUTE(連結実質赤字比率に係る赤字・黒字の構成分析!F$40,"▲", "-")), 2)), NA())</f>
        <v>#VALUE!</v>
      </c>
      <c r="D30" s="155" t="e">
        <f>IF(ROUND(VALUE(SUBSTITUTE(連結実質赤字比率に係る赤字・黒字の構成分析!G$40,"▲", "-")), 2) &lt; 0, ABS(ROUND(VALUE(SUBSTITUTE(連結実質赤字比率に係る赤字・黒字の構成分析!G$40,"▲", "-")), 2)), NA())</f>
        <v>#VALUE!</v>
      </c>
      <c r="E30" s="155" t="e">
        <f>IF(ROUND(VALUE(SUBSTITUTE(連結実質赤字比率に係る赤字・黒字の構成分析!G$40,"▲", "-")), 2) &gt;= 0, ABS(ROUND(VALUE(SUBSTITUTE(連結実質赤字比率に係る赤字・黒字の構成分析!G$40,"▲", "-")), 2)), NA())</f>
        <v>#VALUE!</v>
      </c>
      <c r="F30" s="155" t="e">
        <f>IF(ROUND(VALUE(SUBSTITUTE(連結実質赤字比率に係る赤字・黒字の構成分析!H$40,"▲", "-")), 2) &lt; 0, ABS(ROUND(VALUE(SUBSTITUTE(連結実質赤字比率に係る赤字・黒字の構成分析!H$40,"▲", "-")), 2)), NA())</f>
        <v>#VALUE!</v>
      </c>
      <c r="G30" s="155" t="e">
        <f>IF(ROUND(VALUE(SUBSTITUTE(連結実質赤字比率に係る赤字・黒字の構成分析!H$40,"▲", "-")), 2) &gt;= 0, ABS(ROUND(VALUE(SUBSTITUTE(連結実質赤字比率に係る赤字・黒字の構成分析!H$40,"▲", "-")), 2)), NA())</f>
        <v>#VALUE!</v>
      </c>
      <c r="H30" s="155" t="e">
        <f>IF(ROUND(VALUE(SUBSTITUTE(連結実質赤字比率に係る赤字・黒字の構成分析!I$40,"▲", "-")), 2) &lt; 0, ABS(ROUND(VALUE(SUBSTITUTE(連結実質赤字比率に係る赤字・黒字の構成分析!I$40,"▲", "-")), 2)), NA())</f>
        <v>#VALUE!</v>
      </c>
      <c r="I30" s="155" t="e">
        <f>IF(ROUND(VALUE(SUBSTITUTE(連結実質赤字比率に係る赤字・黒字の構成分析!I$40,"▲", "-")), 2) &gt;= 0, ABS(ROUND(VALUE(SUBSTITUTE(連結実質赤字比率に係る赤字・黒字の構成分析!I$40,"▲", "-")), 2)), NA())</f>
        <v>#VALUE!</v>
      </c>
      <c r="J30" s="155" t="e">
        <f>IF(ROUND(VALUE(SUBSTITUTE(連結実質赤字比率に係る赤字・黒字の構成分析!J$40,"▲", "-")), 2) &lt; 0, ABS(ROUND(VALUE(SUBSTITUTE(連結実質赤字比率に係る赤字・黒字の構成分析!J$40,"▲", "-")), 2)), NA())</f>
        <v>#VALUE!</v>
      </c>
      <c r="K30" s="155" t="e">
        <f>IF(ROUND(VALUE(SUBSTITUTE(連結実質赤字比率に係る赤字・黒字の構成分析!J$40,"▲", "-")), 2) &gt;= 0, ABS(ROUND(VALUE(SUBSTITUTE(連結実質赤字比率に係る赤字・黒字の構成分析!J$40,"▲", "-")), 2)), NA())</f>
        <v>#VALUE!</v>
      </c>
    </row>
    <row r="31" spans="1:11">
      <c r="A31" s="155" t="e">
        <f>IF(連結実質赤字比率に係る赤字・黒字の構成分析!C$39="",NA(),連結実質赤字比率に係る赤字・黒字の構成分析!C$39)</f>
        <v>#N/A</v>
      </c>
      <c r="B31" s="155" t="e">
        <f>IF(ROUND(VALUE(SUBSTITUTE(連結実質赤字比率に係る赤字・黒字の構成分析!F$39,"▲", "-")), 2) &lt; 0, ABS(ROUND(VALUE(SUBSTITUTE(連結実質赤字比率に係る赤字・黒字の構成分析!F$39,"▲", "-")), 2)), NA())</f>
        <v>#VALUE!</v>
      </c>
      <c r="C31" s="155" t="e">
        <f>IF(ROUND(VALUE(SUBSTITUTE(連結実質赤字比率に係る赤字・黒字の構成分析!F$39,"▲", "-")), 2) &gt;= 0, ABS(ROUND(VALUE(SUBSTITUTE(連結実質赤字比率に係る赤字・黒字の構成分析!F$39,"▲", "-")), 2)), NA())</f>
        <v>#VALUE!</v>
      </c>
      <c r="D31" s="155" t="e">
        <f>IF(ROUND(VALUE(SUBSTITUTE(連結実質赤字比率に係る赤字・黒字の構成分析!G$39,"▲", "-")), 2) &lt; 0, ABS(ROUND(VALUE(SUBSTITUTE(連結実質赤字比率に係る赤字・黒字の構成分析!G$39,"▲", "-")), 2)), NA())</f>
        <v>#VALUE!</v>
      </c>
      <c r="E31" s="155" t="e">
        <f>IF(ROUND(VALUE(SUBSTITUTE(連結実質赤字比率に係る赤字・黒字の構成分析!G$39,"▲", "-")), 2) &gt;= 0, ABS(ROUND(VALUE(SUBSTITUTE(連結実質赤字比率に係る赤字・黒字の構成分析!G$39,"▲", "-")), 2)), NA())</f>
        <v>#VALUE!</v>
      </c>
      <c r="F31" s="155" t="e">
        <f>IF(ROUND(VALUE(SUBSTITUTE(連結実質赤字比率に係る赤字・黒字の構成分析!H$39,"▲", "-")), 2) &lt; 0, ABS(ROUND(VALUE(SUBSTITUTE(連結実質赤字比率に係る赤字・黒字の構成分析!H$39,"▲", "-")), 2)), NA())</f>
        <v>#VALUE!</v>
      </c>
      <c r="G31" s="155" t="e">
        <f>IF(ROUND(VALUE(SUBSTITUTE(連結実質赤字比率に係る赤字・黒字の構成分析!H$39,"▲", "-")), 2) &gt;= 0, ABS(ROUND(VALUE(SUBSTITUTE(連結実質赤字比率に係る赤字・黒字の構成分析!H$39,"▲", "-")), 2)), NA())</f>
        <v>#VALUE!</v>
      </c>
      <c r="H31" s="155" t="e">
        <f>IF(ROUND(VALUE(SUBSTITUTE(連結実質赤字比率に係る赤字・黒字の構成分析!I$39,"▲", "-")), 2) &lt; 0, ABS(ROUND(VALUE(SUBSTITUTE(連結実質赤字比率に係る赤字・黒字の構成分析!I$39,"▲", "-")), 2)), NA())</f>
        <v>#VALUE!</v>
      </c>
      <c r="I31" s="155" t="e">
        <f>IF(ROUND(VALUE(SUBSTITUTE(連結実質赤字比率に係る赤字・黒字の構成分析!I$39,"▲", "-")), 2) &gt;= 0, ABS(ROUND(VALUE(SUBSTITUTE(連結実質赤字比率に係る赤字・黒字の構成分析!I$39,"▲", "-")), 2)), NA())</f>
        <v>#VALUE!</v>
      </c>
      <c r="J31" s="155" t="e">
        <f>IF(ROUND(VALUE(SUBSTITUTE(連結実質赤字比率に係る赤字・黒字の構成分析!J$39,"▲", "-")), 2) &lt; 0, ABS(ROUND(VALUE(SUBSTITUTE(連結実質赤字比率に係る赤字・黒字の構成分析!J$39,"▲", "-")), 2)), NA())</f>
        <v>#VALUE!</v>
      </c>
      <c r="K31" s="155" t="e">
        <f>IF(ROUND(VALUE(SUBSTITUTE(連結実質赤字比率に係る赤字・黒字の構成分析!J$39,"▲", "-")), 2) &gt;= 0, ABS(ROUND(VALUE(SUBSTITUTE(連結実質赤字比率に係る赤字・黒字の構成分析!J$39,"▲", "-")), 2)), NA())</f>
        <v>#VALUE!</v>
      </c>
    </row>
    <row r="32" spans="1:11">
      <c r="A32" s="155" t="str">
        <f>IF(連結実質赤字比率に係る赤字・黒字の構成分析!C$38="",NA(),連結実質赤字比率に係る赤字・黒字の構成分析!C$38)</f>
        <v>湧水町後期高齢者医療特別会計</v>
      </c>
      <c r="B32" s="155" t="e">
        <f>IF(ROUND(VALUE(SUBSTITUTE(連結実質赤字比率に係る赤字・黒字の構成分析!F$38,"▲", "-")), 2) &lt; 0, ABS(ROUND(VALUE(SUBSTITUTE(連結実質赤字比率に係る赤字・黒字の構成分析!F$38,"▲", "-")), 2)), NA())</f>
        <v>#N/A</v>
      </c>
      <c r="C32" s="155">
        <f>IF(ROUND(VALUE(SUBSTITUTE(連結実質赤字比率に係る赤字・黒字の構成分析!F$38,"▲", "-")), 2) &gt;= 0, ABS(ROUND(VALUE(SUBSTITUTE(連結実質赤字比率に係る赤字・黒字の構成分析!F$38,"▲", "-")), 2)), NA())</f>
        <v>0</v>
      </c>
      <c r="D32" s="155" t="e">
        <f>IF(ROUND(VALUE(SUBSTITUTE(連結実質赤字比率に係る赤字・黒字の構成分析!G$38,"▲", "-")), 2) &lt; 0, ABS(ROUND(VALUE(SUBSTITUTE(連結実質赤字比率に係る赤字・黒字の構成分析!G$38,"▲", "-")), 2)), NA())</f>
        <v>#N/A</v>
      </c>
      <c r="E32" s="155">
        <f>IF(ROUND(VALUE(SUBSTITUTE(連結実質赤字比率に係る赤字・黒字の構成分析!G$38,"▲", "-")), 2) &gt;= 0, ABS(ROUND(VALUE(SUBSTITUTE(連結実質赤字比率に係る赤字・黒字の構成分析!G$38,"▲", "-")), 2)), NA())</f>
        <v>0.01</v>
      </c>
      <c r="F32" s="155" t="e">
        <f>IF(ROUND(VALUE(SUBSTITUTE(連結実質赤字比率に係る赤字・黒字の構成分析!H$38,"▲", "-")), 2) &lt; 0, ABS(ROUND(VALUE(SUBSTITUTE(連結実質赤字比率に係る赤字・黒字の構成分析!H$38,"▲", "-")), 2)), NA())</f>
        <v>#N/A</v>
      </c>
      <c r="G32" s="155">
        <f>IF(ROUND(VALUE(SUBSTITUTE(連結実質赤字比率に係る赤字・黒字の構成分析!H$38,"▲", "-")), 2) &gt;= 0, ABS(ROUND(VALUE(SUBSTITUTE(連結実質赤字比率に係る赤字・黒字の構成分析!H$38,"▲", "-")), 2)), NA())</f>
        <v>0</v>
      </c>
      <c r="H32" s="155" t="e">
        <f>IF(ROUND(VALUE(SUBSTITUTE(連結実質赤字比率に係る赤字・黒字の構成分析!I$38,"▲", "-")), 2) &lt; 0, ABS(ROUND(VALUE(SUBSTITUTE(連結実質赤字比率に係る赤字・黒字の構成分析!I$38,"▲", "-")), 2)), NA())</f>
        <v>#N/A</v>
      </c>
      <c r="I32" s="155">
        <f>IF(ROUND(VALUE(SUBSTITUTE(連結実質赤字比率に係る赤字・黒字の構成分析!I$38,"▲", "-")), 2) &gt;= 0, ABS(ROUND(VALUE(SUBSTITUTE(連結実質赤字比率に係る赤字・黒字の構成分析!I$38,"▲", "-")), 2)), NA())</f>
        <v>0</v>
      </c>
      <c r="J32" s="155" t="e">
        <f>IF(ROUND(VALUE(SUBSTITUTE(連結実質赤字比率に係る赤字・黒字の構成分析!J$38,"▲", "-")), 2) &lt; 0, ABS(ROUND(VALUE(SUBSTITUTE(連結実質赤字比率に係る赤字・黒字の構成分析!J$38,"▲", "-")), 2)), NA())</f>
        <v>#N/A</v>
      </c>
      <c r="K32" s="155">
        <f>IF(ROUND(VALUE(SUBSTITUTE(連結実質赤字比率に係る赤字・黒字の構成分析!J$38,"▲", "-")), 2) &gt;= 0, ABS(ROUND(VALUE(SUBSTITUTE(連結実質赤字比率に係る赤字・黒字の構成分析!J$38,"▲", "-")), 2)), NA())</f>
        <v>0</v>
      </c>
    </row>
    <row r="33" spans="1:16">
      <c r="A33" s="155" t="str">
        <f>IF(連結実質赤字比率に係る赤字・黒字の構成分析!C$37="",NA(),連結実質赤字比率に係る赤字・黒字の構成分析!C$37)</f>
        <v>湧水町国民健康保険特別会計</v>
      </c>
      <c r="B33" s="155" t="e">
        <f>IF(ROUND(VALUE(SUBSTITUTE(連結実質赤字比率に係る赤字・黒字の構成分析!F$37,"▲", "-")), 2) &lt; 0, ABS(ROUND(VALUE(SUBSTITUTE(連結実質赤字比率に係る赤字・黒字の構成分析!F$37,"▲", "-")), 2)), NA())</f>
        <v>#N/A</v>
      </c>
      <c r="C33" s="155">
        <f>IF(ROUND(VALUE(SUBSTITUTE(連結実質赤字比率に係る赤字・黒字の構成分析!F$37,"▲", "-")), 2) &gt;= 0, ABS(ROUND(VALUE(SUBSTITUTE(連結実質赤字比率に係る赤字・黒字の構成分析!F$37,"▲", "-")), 2)), NA())</f>
        <v>1.1499999999999999</v>
      </c>
      <c r="D33" s="155" t="e">
        <f>IF(ROUND(VALUE(SUBSTITUTE(連結実質赤字比率に係る赤字・黒字の構成分析!G$37,"▲", "-")), 2) &lt; 0, ABS(ROUND(VALUE(SUBSTITUTE(連結実質赤字比率に係る赤字・黒字の構成分析!G$37,"▲", "-")), 2)), NA())</f>
        <v>#N/A</v>
      </c>
      <c r="E33" s="155">
        <f>IF(ROUND(VALUE(SUBSTITUTE(連結実質赤字比率に係る赤字・黒字の構成分析!G$37,"▲", "-")), 2) &gt;= 0, ABS(ROUND(VALUE(SUBSTITUTE(連結実質赤字比率に係る赤字・黒字の構成分析!G$37,"▲", "-")), 2)), NA())</f>
        <v>0.37</v>
      </c>
      <c r="F33" s="155" t="e">
        <f>IF(ROUND(VALUE(SUBSTITUTE(連結実質赤字比率に係る赤字・黒字の構成分析!H$37,"▲", "-")), 2) &lt; 0, ABS(ROUND(VALUE(SUBSTITUTE(連結実質赤字比率に係る赤字・黒字の構成分析!H$37,"▲", "-")), 2)), NA())</f>
        <v>#N/A</v>
      </c>
      <c r="G33" s="155">
        <f>IF(ROUND(VALUE(SUBSTITUTE(連結実質赤字比率に係る赤字・黒字の構成分析!H$37,"▲", "-")), 2) &gt;= 0, ABS(ROUND(VALUE(SUBSTITUTE(連結実質赤字比率に係る赤字・黒字の構成分析!H$37,"▲", "-")), 2)), NA())</f>
        <v>0.92</v>
      </c>
      <c r="H33" s="155" t="e">
        <f>IF(ROUND(VALUE(SUBSTITUTE(連結実質赤字比率に係る赤字・黒字の構成分析!I$37,"▲", "-")), 2) &lt; 0, ABS(ROUND(VALUE(SUBSTITUTE(連結実質赤字比率に係る赤字・黒字の構成分析!I$37,"▲", "-")), 2)), NA())</f>
        <v>#N/A</v>
      </c>
      <c r="I33" s="155">
        <f>IF(ROUND(VALUE(SUBSTITUTE(連結実質赤字比率に係る赤字・黒字の構成分析!I$37,"▲", "-")), 2) &gt;= 0, ABS(ROUND(VALUE(SUBSTITUTE(連結実質赤字比率に係る赤字・黒字の構成分析!I$37,"▲", "-")), 2)), NA())</f>
        <v>0.76</v>
      </c>
      <c r="J33" s="155" t="e">
        <f>IF(ROUND(VALUE(SUBSTITUTE(連結実質赤字比率に係る赤字・黒字の構成分析!J$37,"▲", "-")), 2) &lt; 0, ABS(ROUND(VALUE(SUBSTITUTE(連結実質赤字比率に係る赤字・黒字の構成分析!J$37,"▲", "-")), 2)), NA())</f>
        <v>#N/A</v>
      </c>
      <c r="K33" s="155">
        <f>IF(ROUND(VALUE(SUBSTITUTE(連結実質赤字比率に係る赤字・黒字の構成分析!J$37,"▲", "-")), 2) &gt;= 0, ABS(ROUND(VALUE(SUBSTITUTE(連結実質赤字比率に係る赤字・黒字の構成分析!J$37,"▲", "-")), 2)), NA())</f>
        <v>0.79</v>
      </c>
    </row>
    <row r="34" spans="1:16">
      <c r="A34" s="155" t="str">
        <f>IF(連結実質赤字比率に係る赤字・黒字の構成分析!C$36="",NA(),連結実質赤字比率に係る赤字・黒字の構成分析!C$36)</f>
        <v>湧水町介護保険特別会計</v>
      </c>
      <c r="B34" s="155" t="e">
        <f>IF(ROUND(VALUE(SUBSTITUTE(連結実質赤字比率に係る赤字・黒字の構成分析!F$36,"▲", "-")), 2) &lt; 0, ABS(ROUND(VALUE(SUBSTITUTE(連結実質赤字比率に係る赤字・黒字の構成分析!F$36,"▲", "-")), 2)), NA())</f>
        <v>#N/A</v>
      </c>
      <c r="C34" s="155">
        <f>IF(ROUND(VALUE(SUBSTITUTE(連結実質赤字比率に係る赤字・黒字の構成分析!F$36,"▲", "-")), 2) &gt;= 0, ABS(ROUND(VALUE(SUBSTITUTE(連結実質赤字比率に係る赤字・黒字の構成分析!F$36,"▲", "-")), 2)), NA())</f>
        <v>1.36</v>
      </c>
      <c r="D34" s="155" t="e">
        <f>IF(ROUND(VALUE(SUBSTITUTE(連結実質赤字比率に係る赤字・黒字の構成分析!G$36,"▲", "-")), 2) &lt; 0, ABS(ROUND(VALUE(SUBSTITUTE(連結実質赤字比率に係る赤字・黒字の構成分析!G$36,"▲", "-")), 2)), NA())</f>
        <v>#N/A</v>
      </c>
      <c r="E34" s="155">
        <f>IF(ROUND(VALUE(SUBSTITUTE(連結実質赤字比率に係る赤字・黒字の構成分析!G$36,"▲", "-")), 2) &gt;= 0, ABS(ROUND(VALUE(SUBSTITUTE(連結実質赤字比率に係る赤字・黒字の構成分析!G$36,"▲", "-")), 2)), NA())</f>
        <v>1.43</v>
      </c>
      <c r="F34" s="155" t="e">
        <f>IF(ROUND(VALUE(SUBSTITUTE(連結実質赤字比率に係る赤字・黒字の構成分析!H$36,"▲", "-")), 2) &lt; 0, ABS(ROUND(VALUE(SUBSTITUTE(連結実質赤字比率に係る赤字・黒字の構成分析!H$36,"▲", "-")), 2)), NA())</f>
        <v>#N/A</v>
      </c>
      <c r="G34" s="155">
        <f>IF(ROUND(VALUE(SUBSTITUTE(連結実質赤字比率に係る赤字・黒字の構成分析!H$36,"▲", "-")), 2) &gt;= 0, ABS(ROUND(VALUE(SUBSTITUTE(連結実質赤字比率に係る赤字・黒字の構成分析!H$36,"▲", "-")), 2)), NA())</f>
        <v>0.45</v>
      </c>
      <c r="H34" s="155" t="e">
        <f>IF(ROUND(VALUE(SUBSTITUTE(連結実質赤字比率に係る赤字・黒字の構成分析!I$36,"▲", "-")), 2) &lt; 0, ABS(ROUND(VALUE(SUBSTITUTE(連結実質赤字比率に係る赤字・黒字の構成分析!I$36,"▲", "-")), 2)), NA())</f>
        <v>#N/A</v>
      </c>
      <c r="I34" s="155">
        <f>IF(ROUND(VALUE(SUBSTITUTE(連結実質赤字比率に係る赤字・黒字の構成分析!I$36,"▲", "-")), 2) &gt;= 0, ABS(ROUND(VALUE(SUBSTITUTE(連結実質赤字比率に係る赤字・黒字の構成分析!I$36,"▲", "-")), 2)), NA())</f>
        <v>1.08</v>
      </c>
      <c r="J34" s="155" t="e">
        <f>IF(ROUND(VALUE(SUBSTITUTE(連結実質赤字比率に係る赤字・黒字の構成分析!J$36,"▲", "-")), 2) &lt; 0, ABS(ROUND(VALUE(SUBSTITUTE(連結実質赤字比率に係る赤字・黒字の構成分析!J$36,"▲", "-")), 2)), NA())</f>
        <v>#N/A</v>
      </c>
      <c r="K34" s="155">
        <f>IF(ROUND(VALUE(SUBSTITUTE(連結実質赤字比率に係る赤字・黒字の構成分析!J$36,"▲", "-")), 2) &gt;= 0, ABS(ROUND(VALUE(SUBSTITUTE(連結実質赤字比率に係る赤字・黒字の構成分析!J$36,"▲", "-")), 2)), NA())</f>
        <v>1.56</v>
      </c>
    </row>
    <row r="35" spans="1:16">
      <c r="A35" s="155" t="str">
        <f>IF(連結実質赤字比率に係る赤字・黒字の構成分析!C$35="",NA(),連結実質赤字比率に係る赤字・黒字の構成分析!C$35)</f>
        <v>一般会計</v>
      </c>
      <c r="B35" s="155" t="e">
        <f>IF(ROUND(VALUE(SUBSTITUTE(連結実質赤字比率に係る赤字・黒字の構成分析!F$35,"▲", "-")), 2) &lt; 0, ABS(ROUND(VALUE(SUBSTITUTE(連結実質赤字比率に係る赤字・黒字の構成分析!F$35,"▲", "-")), 2)), NA())</f>
        <v>#N/A</v>
      </c>
      <c r="C35" s="155">
        <f>IF(ROUND(VALUE(SUBSTITUTE(連結実質赤字比率に係る赤字・黒字の構成分析!F$35,"▲", "-")), 2) &gt;= 0, ABS(ROUND(VALUE(SUBSTITUTE(連結実質赤字比率に係る赤字・黒字の構成分析!F$35,"▲", "-")), 2)), NA())</f>
        <v>5.55</v>
      </c>
      <c r="D35" s="155" t="e">
        <f>IF(ROUND(VALUE(SUBSTITUTE(連結実質赤字比率に係る赤字・黒字の構成分析!G$35,"▲", "-")), 2) &lt; 0, ABS(ROUND(VALUE(SUBSTITUTE(連結実質赤字比率に係る赤字・黒字の構成分析!G$35,"▲", "-")), 2)), NA())</f>
        <v>#N/A</v>
      </c>
      <c r="E35" s="155">
        <f>IF(ROUND(VALUE(SUBSTITUTE(連結実質赤字比率に係る赤字・黒字の構成分析!G$35,"▲", "-")), 2) &gt;= 0, ABS(ROUND(VALUE(SUBSTITUTE(連結実質赤字比率に係る赤字・黒字の構成分析!G$35,"▲", "-")), 2)), NA())</f>
        <v>5.86</v>
      </c>
      <c r="F35" s="155" t="e">
        <f>IF(ROUND(VALUE(SUBSTITUTE(連結実質赤字比率に係る赤字・黒字の構成分析!H$35,"▲", "-")), 2) &lt; 0, ABS(ROUND(VALUE(SUBSTITUTE(連結実質赤字比率に係る赤字・黒字の構成分析!H$35,"▲", "-")), 2)), NA())</f>
        <v>#N/A</v>
      </c>
      <c r="G35" s="155">
        <f>IF(ROUND(VALUE(SUBSTITUTE(連結実質赤字比率に係る赤字・黒字の構成分析!H$35,"▲", "-")), 2) &gt;= 0, ABS(ROUND(VALUE(SUBSTITUTE(連結実質赤字比率に係る赤字・黒字の構成分析!H$35,"▲", "-")), 2)), NA())</f>
        <v>8.39</v>
      </c>
      <c r="H35" s="155" t="e">
        <f>IF(ROUND(VALUE(SUBSTITUTE(連結実質赤字比率に係る赤字・黒字の構成分析!I$35,"▲", "-")), 2) &lt; 0, ABS(ROUND(VALUE(SUBSTITUTE(連結実質赤字比率に係る赤字・黒字の構成分析!I$35,"▲", "-")), 2)), NA())</f>
        <v>#N/A</v>
      </c>
      <c r="I35" s="155">
        <f>IF(ROUND(VALUE(SUBSTITUTE(連結実質赤字比率に係る赤字・黒字の構成分析!I$35,"▲", "-")), 2) &gt;= 0, ABS(ROUND(VALUE(SUBSTITUTE(連結実質赤字比率に係る赤字・黒字の構成分析!I$35,"▲", "-")), 2)), NA())</f>
        <v>7.09</v>
      </c>
      <c r="J35" s="155" t="e">
        <f>IF(ROUND(VALUE(SUBSTITUTE(連結実質赤字比率に係る赤字・黒字の構成分析!J$35,"▲", "-")), 2) &lt; 0, ABS(ROUND(VALUE(SUBSTITUTE(連結実質赤字比率に係る赤字・黒字の構成分析!J$35,"▲", "-")), 2)), NA())</f>
        <v>#N/A</v>
      </c>
      <c r="K35" s="155">
        <f>IF(ROUND(VALUE(SUBSTITUTE(連結実質赤字比率に係る赤字・黒字の構成分析!J$35,"▲", "-")), 2) &gt;= 0, ABS(ROUND(VALUE(SUBSTITUTE(連結実質赤字比率に係る赤字・黒字の構成分析!J$35,"▲", "-")), 2)), NA())</f>
        <v>8.1300000000000008</v>
      </c>
    </row>
    <row r="36" spans="1:16">
      <c r="A36" s="155" t="str">
        <f>IF(連結実質赤字比率に係る赤字・黒字の構成分析!C$34="",NA(),連結実質赤字比率に係る赤字・黒字の構成分析!C$34)</f>
        <v>湧水町水道事業</v>
      </c>
      <c r="B36" s="155" t="e">
        <f>IF(ROUND(VALUE(SUBSTITUTE(連結実質赤字比率に係る赤字・黒字の構成分析!F$34,"▲", "-")), 2) &lt; 0, ABS(ROUND(VALUE(SUBSTITUTE(連結実質赤字比率に係る赤字・黒字の構成分析!F$34,"▲", "-")), 2)), NA())</f>
        <v>#N/A</v>
      </c>
      <c r="C36" s="155">
        <f>IF(ROUND(VALUE(SUBSTITUTE(連結実質赤字比率に係る赤字・黒字の構成分析!F$34,"▲", "-")), 2) &gt;= 0, ABS(ROUND(VALUE(SUBSTITUTE(連結実質赤字比率に係る赤字・黒字の構成分析!F$34,"▲", "-")), 2)), NA())</f>
        <v>14.22</v>
      </c>
      <c r="D36" s="155" t="e">
        <f>IF(ROUND(VALUE(SUBSTITUTE(連結実質赤字比率に係る赤字・黒字の構成分析!G$34,"▲", "-")), 2) &lt; 0, ABS(ROUND(VALUE(SUBSTITUTE(連結実質赤字比率に係る赤字・黒字の構成分析!G$34,"▲", "-")), 2)), NA())</f>
        <v>#N/A</v>
      </c>
      <c r="E36" s="155">
        <f>IF(ROUND(VALUE(SUBSTITUTE(連結実質赤字比率に係る赤字・黒字の構成分析!G$34,"▲", "-")), 2) &gt;= 0, ABS(ROUND(VALUE(SUBSTITUTE(連結実質赤字比率に係る赤字・黒字の構成分析!G$34,"▲", "-")), 2)), NA())</f>
        <v>14.24</v>
      </c>
      <c r="F36" s="155" t="e">
        <f>IF(ROUND(VALUE(SUBSTITUTE(連結実質赤字比率に係る赤字・黒字の構成分析!H$34,"▲", "-")), 2) &lt; 0, ABS(ROUND(VALUE(SUBSTITUTE(連結実質赤字比率に係る赤字・黒字の構成分析!H$34,"▲", "-")), 2)), NA())</f>
        <v>#N/A</v>
      </c>
      <c r="G36" s="155">
        <f>IF(ROUND(VALUE(SUBSTITUTE(連結実質赤字比率に係る赤字・黒字の構成分析!H$34,"▲", "-")), 2) &gt;= 0, ABS(ROUND(VALUE(SUBSTITUTE(連結実質赤字比率に係る赤字・黒字の構成分析!H$34,"▲", "-")), 2)), NA())</f>
        <v>14.33</v>
      </c>
      <c r="H36" s="155" t="e">
        <f>IF(ROUND(VALUE(SUBSTITUTE(連結実質赤字比率に係る赤字・黒字の構成分析!I$34,"▲", "-")), 2) &lt; 0, ABS(ROUND(VALUE(SUBSTITUTE(連結実質赤字比率に係る赤字・黒字の構成分析!I$34,"▲", "-")), 2)), NA())</f>
        <v>#N/A</v>
      </c>
      <c r="I36" s="155">
        <f>IF(ROUND(VALUE(SUBSTITUTE(連結実質赤字比率に係る赤字・黒字の構成分析!I$34,"▲", "-")), 2) &gt;= 0, ABS(ROUND(VALUE(SUBSTITUTE(連結実質赤字比率に係る赤字・黒字の構成分析!I$34,"▲", "-")), 2)), NA())</f>
        <v>13.6</v>
      </c>
      <c r="J36" s="155" t="e">
        <f>IF(ROUND(VALUE(SUBSTITUTE(連結実質赤字比率に係る赤字・黒字の構成分析!J$34,"▲", "-")), 2) &lt; 0, ABS(ROUND(VALUE(SUBSTITUTE(連結実質赤字比率に係る赤字・黒字の構成分析!J$34,"▲", "-")), 2)), NA())</f>
        <v>#N/A</v>
      </c>
      <c r="K36" s="155">
        <f>IF(ROUND(VALUE(SUBSTITUTE(連結実質赤字比率に係る赤字・黒字の構成分析!J$34,"▲", "-")), 2) &gt;= 0, ABS(ROUND(VALUE(SUBSTITUTE(連結実質赤字比率に係る赤字・黒字の構成分析!J$34,"▲", "-")), 2)), NA())</f>
        <v>11.7</v>
      </c>
    </row>
    <row r="39" spans="1:16">
      <c r="A39" s="124" t="s">
        <v>60</v>
      </c>
    </row>
    <row r="40" spans="1:16">
      <c r="A40" s="156"/>
      <c r="B40" s="156" t="str">
        <f>'実質公債費比率（分子）の構造'!K$44</f>
        <v>H29</v>
      </c>
      <c r="C40" s="156"/>
      <c r="D40" s="156"/>
      <c r="E40" s="156" t="str">
        <f>'実質公債費比率（分子）の構造'!L$44</f>
        <v>H30</v>
      </c>
      <c r="F40" s="156"/>
      <c r="G40" s="156"/>
      <c r="H40" s="156" t="str">
        <f>'実質公債費比率（分子）の構造'!M$44</f>
        <v>R01</v>
      </c>
      <c r="I40" s="156"/>
      <c r="J40" s="156"/>
      <c r="K40" s="156" t="str">
        <f>'実質公債費比率（分子）の構造'!N$44</f>
        <v>R02</v>
      </c>
      <c r="L40" s="156"/>
      <c r="M40" s="156"/>
      <c r="N40" s="156" t="str">
        <f>'実質公債費比率（分子）の構造'!O$44</f>
        <v>R03</v>
      </c>
      <c r="O40" s="156"/>
      <c r="P40" s="156"/>
    </row>
    <row r="41" spans="1:16">
      <c r="A41" s="156"/>
      <c r="B41" s="156" t="s">
        <v>61</v>
      </c>
      <c r="C41" s="156"/>
      <c r="D41" s="156" t="s">
        <v>62</v>
      </c>
      <c r="E41" s="156" t="s">
        <v>61</v>
      </c>
      <c r="F41" s="156"/>
      <c r="G41" s="156" t="s">
        <v>62</v>
      </c>
      <c r="H41" s="156" t="s">
        <v>61</v>
      </c>
      <c r="I41" s="156"/>
      <c r="J41" s="156" t="s">
        <v>62</v>
      </c>
      <c r="K41" s="156" t="s">
        <v>61</v>
      </c>
      <c r="L41" s="156"/>
      <c r="M41" s="156" t="s">
        <v>62</v>
      </c>
      <c r="N41" s="156" t="s">
        <v>61</v>
      </c>
      <c r="O41" s="156"/>
      <c r="P41" s="156" t="s">
        <v>62</v>
      </c>
    </row>
    <row r="42" spans="1:16">
      <c r="A42" s="156" t="s">
        <v>63</v>
      </c>
      <c r="B42" s="156"/>
      <c r="C42" s="156"/>
      <c r="D42" s="156">
        <f>'実質公債費比率（分子）の構造'!K$52</f>
        <v>639</v>
      </c>
      <c r="E42" s="156"/>
      <c r="F42" s="156"/>
      <c r="G42" s="156">
        <f>'実質公債費比率（分子）の構造'!L$52</f>
        <v>588</v>
      </c>
      <c r="H42" s="156"/>
      <c r="I42" s="156"/>
      <c r="J42" s="156">
        <f>'実質公債費比率（分子）の構造'!M$52</f>
        <v>573</v>
      </c>
      <c r="K42" s="156"/>
      <c r="L42" s="156"/>
      <c r="M42" s="156">
        <f>'実質公債費比率（分子）の構造'!N$52</f>
        <v>565</v>
      </c>
      <c r="N42" s="156"/>
      <c r="O42" s="156"/>
      <c r="P42" s="156">
        <f>'実質公債費比率（分子）の構造'!O$52</f>
        <v>593</v>
      </c>
    </row>
    <row r="43" spans="1:16">
      <c r="A43" s="156" t="s">
        <v>64</v>
      </c>
      <c r="B43" s="156" t="str">
        <f>'実質公債費比率（分子）の構造'!K$51</f>
        <v>-</v>
      </c>
      <c r="C43" s="156"/>
      <c r="D43" s="156"/>
      <c r="E43" s="156" t="str">
        <f>'実質公債費比率（分子）の構造'!L$51</f>
        <v>-</v>
      </c>
      <c r="F43" s="156"/>
      <c r="G43" s="156"/>
      <c r="H43" s="156" t="str">
        <f>'実質公債費比率（分子）の構造'!M$51</f>
        <v>-</v>
      </c>
      <c r="I43" s="156"/>
      <c r="J43" s="156"/>
      <c r="K43" s="156" t="str">
        <f>'実質公債費比率（分子）の構造'!N$51</f>
        <v>-</v>
      </c>
      <c r="L43" s="156"/>
      <c r="M43" s="156"/>
      <c r="N43" s="156" t="str">
        <f>'実質公債費比率（分子）の構造'!O$51</f>
        <v>-</v>
      </c>
      <c r="O43" s="156"/>
      <c r="P43" s="156"/>
    </row>
    <row r="44" spans="1:16">
      <c r="A44" s="156" t="s">
        <v>65</v>
      </c>
      <c r="B44" s="156" t="str">
        <f>'実質公債費比率（分子）の構造'!K$50</f>
        <v>-</v>
      </c>
      <c r="C44" s="156"/>
      <c r="D44" s="156"/>
      <c r="E44" s="156" t="str">
        <f>'実質公債費比率（分子）の構造'!L$50</f>
        <v>-</v>
      </c>
      <c r="F44" s="156"/>
      <c r="G44" s="156"/>
      <c r="H44" s="156" t="str">
        <f>'実質公債費比率（分子）の構造'!M$50</f>
        <v>-</v>
      </c>
      <c r="I44" s="156"/>
      <c r="J44" s="156"/>
      <c r="K44" s="156" t="str">
        <f>'実質公債費比率（分子）の構造'!N$50</f>
        <v>-</v>
      </c>
      <c r="L44" s="156"/>
      <c r="M44" s="156"/>
      <c r="N44" s="156" t="str">
        <f>'実質公債費比率（分子）の構造'!O$50</f>
        <v>-</v>
      </c>
      <c r="O44" s="156"/>
      <c r="P44" s="156"/>
    </row>
    <row r="45" spans="1:16">
      <c r="A45" s="156" t="s">
        <v>66</v>
      </c>
      <c r="B45" s="156">
        <f>'実質公債費比率（分子）の構造'!K$49</f>
        <v>41</v>
      </c>
      <c r="C45" s="156"/>
      <c r="D45" s="156"/>
      <c r="E45" s="156">
        <f>'実質公債費比率（分子）の構造'!L$49</f>
        <v>1</v>
      </c>
      <c r="F45" s="156"/>
      <c r="G45" s="156"/>
      <c r="H45" s="156">
        <f>'実質公債費比率（分子）の構造'!M$49</f>
        <v>4</v>
      </c>
      <c r="I45" s="156"/>
      <c r="J45" s="156"/>
      <c r="K45" s="156">
        <f>'実質公債費比率（分子）の構造'!N$49</f>
        <v>6</v>
      </c>
      <c r="L45" s="156"/>
      <c r="M45" s="156"/>
      <c r="N45" s="156">
        <f>'実質公債費比率（分子）の構造'!O$49</f>
        <v>6</v>
      </c>
      <c r="O45" s="156"/>
      <c r="P45" s="156"/>
    </row>
    <row r="46" spans="1:16">
      <c r="A46" s="156" t="s">
        <v>67</v>
      </c>
      <c r="B46" s="156">
        <f>'実質公債費比率（分子）の構造'!K$48</f>
        <v>48</v>
      </c>
      <c r="C46" s="156"/>
      <c r="D46" s="156"/>
      <c r="E46" s="156">
        <f>'実質公債費比率（分子）の構造'!L$48</f>
        <v>41</v>
      </c>
      <c r="F46" s="156"/>
      <c r="G46" s="156"/>
      <c r="H46" s="156">
        <f>'実質公債費比率（分子）の構造'!M$48</f>
        <v>42</v>
      </c>
      <c r="I46" s="156"/>
      <c r="J46" s="156"/>
      <c r="K46" s="156">
        <f>'実質公債費比率（分子）の構造'!N$48</f>
        <v>47</v>
      </c>
      <c r="L46" s="156"/>
      <c r="M46" s="156"/>
      <c r="N46" s="156">
        <f>'実質公債費比率（分子）の構造'!O$48</f>
        <v>48</v>
      </c>
      <c r="O46" s="156"/>
      <c r="P46" s="156"/>
    </row>
    <row r="47" spans="1:16">
      <c r="A47" s="156" t="s">
        <v>68</v>
      </c>
      <c r="B47" s="156" t="str">
        <f>'実質公債費比率（分子）の構造'!K$47</f>
        <v>-</v>
      </c>
      <c r="C47" s="156"/>
      <c r="D47" s="156"/>
      <c r="E47" s="156" t="str">
        <f>'実質公債費比率（分子）の構造'!L$47</f>
        <v>-</v>
      </c>
      <c r="F47" s="156"/>
      <c r="G47" s="156"/>
      <c r="H47" s="156" t="str">
        <f>'実質公債費比率（分子）の構造'!M$47</f>
        <v>-</v>
      </c>
      <c r="I47" s="156"/>
      <c r="J47" s="156"/>
      <c r="K47" s="156" t="str">
        <f>'実質公債費比率（分子）の構造'!N$47</f>
        <v>-</v>
      </c>
      <c r="L47" s="156"/>
      <c r="M47" s="156"/>
      <c r="N47" s="156" t="str">
        <f>'実質公債費比率（分子）の構造'!O$47</f>
        <v>-</v>
      </c>
      <c r="O47" s="156"/>
      <c r="P47" s="156"/>
    </row>
    <row r="48" spans="1:16">
      <c r="A48" s="156" t="s">
        <v>69</v>
      </c>
      <c r="B48" s="156" t="str">
        <f>'実質公債費比率（分子）の構造'!K$46</f>
        <v>-</v>
      </c>
      <c r="C48" s="156"/>
      <c r="D48" s="156"/>
      <c r="E48" s="156" t="str">
        <f>'実質公債費比率（分子）の構造'!L$46</f>
        <v>-</v>
      </c>
      <c r="F48" s="156"/>
      <c r="G48" s="156"/>
      <c r="H48" s="156" t="str">
        <f>'実質公債費比率（分子）の構造'!M$46</f>
        <v>-</v>
      </c>
      <c r="I48" s="156"/>
      <c r="J48" s="156"/>
      <c r="K48" s="156" t="str">
        <f>'実質公債費比率（分子）の構造'!N$46</f>
        <v>-</v>
      </c>
      <c r="L48" s="156"/>
      <c r="M48" s="156"/>
      <c r="N48" s="156" t="str">
        <f>'実質公債費比率（分子）の構造'!O$46</f>
        <v>-</v>
      </c>
      <c r="O48" s="156"/>
      <c r="P48" s="156"/>
    </row>
    <row r="49" spans="1:16">
      <c r="A49" s="156" t="s">
        <v>70</v>
      </c>
      <c r="B49" s="156">
        <f>'実質公債費比率（分子）の構造'!K$45</f>
        <v>839</v>
      </c>
      <c r="C49" s="156"/>
      <c r="D49" s="156"/>
      <c r="E49" s="156">
        <f>'実質公債費比率（分子）の構造'!L$45</f>
        <v>812</v>
      </c>
      <c r="F49" s="156"/>
      <c r="G49" s="156"/>
      <c r="H49" s="156">
        <f>'実質公債費比率（分子）の構造'!M$45</f>
        <v>825</v>
      </c>
      <c r="I49" s="156"/>
      <c r="J49" s="156"/>
      <c r="K49" s="156">
        <f>'実質公債費比率（分子）の構造'!N$45</f>
        <v>824</v>
      </c>
      <c r="L49" s="156"/>
      <c r="M49" s="156"/>
      <c r="N49" s="156">
        <f>'実質公債費比率（分子）の構造'!O$45</f>
        <v>858</v>
      </c>
      <c r="O49" s="156"/>
      <c r="P49" s="156"/>
    </row>
    <row r="50" spans="1:16">
      <c r="A50" s="156" t="s">
        <v>71</v>
      </c>
      <c r="B50" s="156" t="e">
        <f>NA()</f>
        <v>#N/A</v>
      </c>
      <c r="C50" s="156">
        <f>IF(ISNUMBER('実質公債費比率（分子）の構造'!K$53),'実質公債費比率（分子）の構造'!K$53,NA())</f>
        <v>289</v>
      </c>
      <c r="D50" s="156" t="e">
        <f>NA()</f>
        <v>#N/A</v>
      </c>
      <c r="E50" s="156" t="e">
        <f>NA()</f>
        <v>#N/A</v>
      </c>
      <c r="F50" s="156">
        <f>IF(ISNUMBER('実質公債費比率（分子）の構造'!L$53),'実質公債費比率（分子）の構造'!L$53,NA())</f>
        <v>266</v>
      </c>
      <c r="G50" s="156" t="e">
        <f>NA()</f>
        <v>#N/A</v>
      </c>
      <c r="H50" s="156" t="e">
        <f>NA()</f>
        <v>#N/A</v>
      </c>
      <c r="I50" s="156">
        <f>IF(ISNUMBER('実質公債費比率（分子）の構造'!M$53),'実質公債費比率（分子）の構造'!M$53,NA())</f>
        <v>298</v>
      </c>
      <c r="J50" s="156" t="e">
        <f>NA()</f>
        <v>#N/A</v>
      </c>
      <c r="K50" s="156" t="e">
        <f>NA()</f>
        <v>#N/A</v>
      </c>
      <c r="L50" s="156">
        <f>IF(ISNUMBER('実質公債費比率（分子）の構造'!N$53),'実質公債費比率（分子）の構造'!N$53,NA())</f>
        <v>312</v>
      </c>
      <c r="M50" s="156" t="e">
        <f>NA()</f>
        <v>#N/A</v>
      </c>
      <c r="N50" s="156" t="e">
        <f>NA()</f>
        <v>#N/A</v>
      </c>
      <c r="O50" s="156">
        <f>IF(ISNUMBER('実質公債費比率（分子）の構造'!O$53),'実質公債費比率（分子）の構造'!O$53,NA())</f>
        <v>319</v>
      </c>
      <c r="P50" s="156" t="e">
        <f>NA()</f>
        <v>#N/A</v>
      </c>
    </row>
    <row r="53" spans="1:16">
      <c r="A53" s="124" t="s">
        <v>72</v>
      </c>
    </row>
    <row r="54" spans="1:16">
      <c r="A54" s="155"/>
      <c r="B54" s="155" t="str">
        <f>'将来負担比率（分子）の構造'!I$40</f>
        <v>H29</v>
      </c>
      <c r="C54" s="155"/>
      <c r="D54" s="155"/>
      <c r="E54" s="155" t="str">
        <f>'将来負担比率（分子）の構造'!J$40</f>
        <v>H30</v>
      </c>
      <c r="F54" s="155"/>
      <c r="G54" s="155"/>
      <c r="H54" s="155" t="str">
        <f>'将来負担比率（分子）の構造'!K$40</f>
        <v>R01</v>
      </c>
      <c r="I54" s="155"/>
      <c r="J54" s="155"/>
      <c r="K54" s="155" t="str">
        <f>'将来負担比率（分子）の構造'!L$40</f>
        <v>R02</v>
      </c>
      <c r="L54" s="155"/>
      <c r="M54" s="155"/>
      <c r="N54" s="155" t="str">
        <f>'将来負担比率（分子）の構造'!M$40</f>
        <v>R03</v>
      </c>
      <c r="O54" s="155"/>
      <c r="P54" s="155"/>
    </row>
    <row r="55" spans="1:16">
      <c r="A55" s="155"/>
      <c r="B55" s="155" t="s">
        <v>73</v>
      </c>
      <c r="C55" s="155"/>
      <c r="D55" s="155" t="s">
        <v>74</v>
      </c>
      <c r="E55" s="155" t="s">
        <v>73</v>
      </c>
      <c r="F55" s="155"/>
      <c r="G55" s="155" t="s">
        <v>74</v>
      </c>
      <c r="H55" s="155" t="s">
        <v>73</v>
      </c>
      <c r="I55" s="155"/>
      <c r="J55" s="155" t="s">
        <v>74</v>
      </c>
      <c r="K55" s="155" t="s">
        <v>73</v>
      </c>
      <c r="L55" s="155"/>
      <c r="M55" s="155" t="s">
        <v>74</v>
      </c>
      <c r="N55" s="155" t="s">
        <v>73</v>
      </c>
      <c r="O55" s="155"/>
      <c r="P55" s="155" t="s">
        <v>74</v>
      </c>
    </row>
    <row r="56" spans="1:16">
      <c r="A56" s="155" t="s">
        <v>43</v>
      </c>
      <c r="B56" s="155"/>
      <c r="C56" s="155"/>
      <c r="D56" s="155">
        <f>'将来負担比率（分子）の構造'!I$52</f>
        <v>6021</v>
      </c>
      <c r="E56" s="155"/>
      <c r="F56" s="155"/>
      <c r="G56" s="155">
        <f>'将来負担比率（分子）の構造'!J$52</f>
        <v>6003</v>
      </c>
      <c r="H56" s="155"/>
      <c r="I56" s="155"/>
      <c r="J56" s="155">
        <f>'将来負担比率（分子）の構造'!K$52</f>
        <v>5832</v>
      </c>
      <c r="K56" s="155"/>
      <c r="L56" s="155"/>
      <c r="M56" s="155">
        <f>'将来負担比率（分子）の構造'!L$52</f>
        <v>5918</v>
      </c>
      <c r="N56" s="155"/>
      <c r="O56" s="155"/>
      <c r="P56" s="155">
        <f>'将来負担比率（分子）の構造'!M$52</f>
        <v>5607</v>
      </c>
    </row>
    <row r="57" spans="1:16">
      <c r="A57" s="155" t="s">
        <v>42</v>
      </c>
      <c r="B57" s="155"/>
      <c r="C57" s="155"/>
      <c r="D57" s="155">
        <f>'将来負担比率（分子）の構造'!I$51</f>
        <v>145</v>
      </c>
      <c r="E57" s="155"/>
      <c r="F57" s="155"/>
      <c r="G57" s="155">
        <f>'将来負担比率（分子）の構造'!J$51</f>
        <v>143</v>
      </c>
      <c r="H57" s="155"/>
      <c r="I57" s="155"/>
      <c r="J57" s="155">
        <f>'将来負担比率（分子）の構造'!K$51</f>
        <v>124</v>
      </c>
      <c r="K57" s="155"/>
      <c r="L57" s="155"/>
      <c r="M57" s="155">
        <f>'将来負担比率（分子）の構造'!L$51</f>
        <v>109</v>
      </c>
      <c r="N57" s="155"/>
      <c r="O57" s="155"/>
      <c r="P57" s="155">
        <f>'将来負担比率（分子）の構造'!M$51</f>
        <v>100</v>
      </c>
    </row>
    <row r="58" spans="1:16">
      <c r="A58" s="155" t="s">
        <v>41</v>
      </c>
      <c r="B58" s="155"/>
      <c r="C58" s="155"/>
      <c r="D58" s="155">
        <f>'将来負担比率（分子）の構造'!I$50</f>
        <v>3114</v>
      </c>
      <c r="E58" s="155"/>
      <c r="F58" s="155"/>
      <c r="G58" s="155">
        <f>'将来負担比率（分子）の構造'!J$50</f>
        <v>2969</v>
      </c>
      <c r="H58" s="155"/>
      <c r="I58" s="155"/>
      <c r="J58" s="155">
        <f>'将来負担比率（分子）の構造'!K$50</f>
        <v>2965</v>
      </c>
      <c r="K58" s="155"/>
      <c r="L58" s="155"/>
      <c r="M58" s="155">
        <f>'将来負担比率（分子）の構造'!L$50</f>
        <v>3372</v>
      </c>
      <c r="N58" s="155"/>
      <c r="O58" s="155"/>
      <c r="P58" s="155">
        <f>'将来負担比率（分子）の構造'!M$50</f>
        <v>3901</v>
      </c>
    </row>
    <row r="59" spans="1:16">
      <c r="A59" s="155" t="s">
        <v>39</v>
      </c>
      <c r="B59" s="155" t="str">
        <f>'将来負担比率（分子）の構造'!I$49</f>
        <v>-</v>
      </c>
      <c r="C59" s="155"/>
      <c r="D59" s="155"/>
      <c r="E59" s="155" t="str">
        <f>'将来負担比率（分子）の構造'!J$49</f>
        <v>-</v>
      </c>
      <c r="F59" s="155"/>
      <c r="G59" s="155"/>
      <c r="H59" s="155" t="str">
        <f>'将来負担比率（分子）の構造'!K$49</f>
        <v>-</v>
      </c>
      <c r="I59" s="155"/>
      <c r="J59" s="155"/>
      <c r="K59" s="155" t="str">
        <f>'将来負担比率（分子）の構造'!L$49</f>
        <v>-</v>
      </c>
      <c r="L59" s="155"/>
      <c r="M59" s="155"/>
      <c r="N59" s="155" t="str">
        <f>'将来負担比率（分子）の構造'!M$49</f>
        <v>-</v>
      </c>
      <c r="O59" s="155"/>
      <c r="P59" s="155"/>
    </row>
    <row r="60" spans="1:16">
      <c r="A60" s="155" t="s">
        <v>38</v>
      </c>
      <c r="B60" s="155" t="str">
        <f>'将来負担比率（分子）の構造'!I$48</f>
        <v>-</v>
      </c>
      <c r="C60" s="155"/>
      <c r="D60" s="155"/>
      <c r="E60" s="155" t="str">
        <f>'将来負担比率（分子）の構造'!J$48</f>
        <v>-</v>
      </c>
      <c r="F60" s="155"/>
      <c r="G60" s="155"/>
      <c r="H60" s="155" t="str">
        <f>'将来負担比率（分子）の構造'!K$48</f>
        <v>-</v>
      </c>
      <c r="I60" s="155"/>
      <c r="J60" s="155"/>
      <c r="K60" s="155" t="str">
        <f>'将来負担比率（分子）の構造'!L$48</f>
        <v>-</v>
      </c>
      <c r="L60" s="155"/>
      <c r="M60" s="155"/>
      <c r="N60" s="155" t="str">
        <f>'将来負担比率（分子）の構造'!M$48</f>
        <v>-</v>
      </c>
      <c r="O60" s="155"/>
      <c r="P60" s="155"/>
    </row>
    <row r="61" spans="1:16">
      <c r="A61" s="155" t="s">
        <v>36</v>
      </c>
      <c r="B61" s="155" t="str">
        <f>'将来負担比率（分子）の構造'!I$46</f>
        <v>-</v>
      </c>
      <c r="C61" s="155"/>
      <c r="D61" s="155"/>
      <c r="E61" s="155" t="str">
        <f>'将来負担比率（分子）の構造'!J$46</f>
        <v>-</v>
      </c>
      <c r="F61" s="155"/>
      <c r="G61" s="155"/>
      <c r="H61" s="155" t="str">
        <f>'将来負担比率（分子）の構造'!K$46</f>
        <v>-</v>
      </c>
      <c r="I61" s="155"/>
      <c r="J61" s="155"/>
      <c r="K61" s="155" t="str">
        <f>'将来負担比率（分子）の構造'!L$46</f>
        <v>-</v>
      </c>
      <c r="L61" s="155"/>
      <c r="M61" s="155"/>
      <c r="N61" s="155" t="str">
        <f>'将来負担比率（分子）の構造'!M$46</f>
        <v>-</v>
      </c>
      <c r="O61" s="155"/>
      <c r="P61" s="155"/>
    </row>
    <row r="62" spans="1:16">
      <c r="A62" s="155" t="s">
        <v>35</v>
      </c>
      <c r="B62" s="155">
        <f>'将来負担比率（分子）の構造'!I$45</f>
        <v>1326</v>
      </c>
      <c r="C62" s="155"/>
      <c r="D62" s="155"/>
      <c r="E62" s="155">
        <f>'将来負担比率（分子）の構造'!J$45</f>
        <v>1212</v>
      </c>
      <c r="F62" s="155"/>
      <c r="G62" s="155"/>
      <c r="H62" s="155">
        <f>'将来負担比率（分子）の構造'!K$45</f>
        <v>1138</v>
      </c>
      <c r="I62" s="155"/>
      <c r="J62" s="155"/>
      <c r="K62" s="155">
        <f>'将来負担比率（分子）の構造'!L$45</f>
        <v>1063</v>
      </c>
      <c r="L62" s="155"/>
      <c r="M62" s="155"/>
      <c r="N62" s="155">
        <f>'将来負担比率（分子）の構造'!M$45</f>
        <v>982</v>
      </c>
      <c r="O62" s="155"/>
      <c r="P62" s="155"/>
    </row>
    <row r="63" spans="1:16">
      <c r="A63" s="155" t="s">
        <v>34</v>
      </c>
      <c r="B63" s="155" t="str">
        <f>'将来負担比率（分子）の構造'!I$44</f>
        <v>-</v>
      </c>
      <c r="C63" s="155"/>
      <c r="D63" s="155"/>
      <c r="E63" s="155">
        <f>'将来負担比率（分子）の構造'!J$44</f>
        <v>10</v>
      </c>
      <c r="F63" s="155"/>
      <c r="G63" s="155"/>
      <c r="H63" s="155">
        <f>'将来負担比率（分子）の構造'!K$44</f>
        <v>26</v>
      </c>
      <c r="I63" s="155"/>
      <c r="J63" s="155"/>
      <c r="K63" s="155">
        <f>'将来負担比率（分子）の構造'!L$44</f>
        <v>20</v>
      </c>
      <c r="L63" s="155"/>
      <c r="M63" s="155"/>
      <c r="N63" s="155">
        <f>'将来負担比率（分子）の構造'!M$44</f>
        <v>14</v>
      </c>
      <c r="O63" s="155"/>
      <c r="P63" s="155"/>
    </row>
    <row r="64" spans="1:16">
      <c r="A64" s="155" t="s">
        <v>33</v>
      </c>
      <c r="B64" s="155">
        <f>'将来負担比率（分子）の構造'!I$43</f>
        <v>514</v>
      </c>
      <c r="C64" s="155"/>
      <c r="D64" s="155"/>
      <c r="E64" s="155">
        <f>'将来負担比率（分子）の構造'!J$43</f>
        <v>557</v>
      </c>
      <c r="F64" s="155"/>
      <c r="G64" s="155"/>
      <c r="H64" s="155">
        <f>'将来負担比率（分子）の構造'!K$43</f>
        <v>527</v>
      </c>
      <c r="I64" s="155"/>
      <c r="J64" s="155"/>
      <c r="K64" s="155">
        <f>'将来負担比率（分子）の構造'!L$43</f>
        <v>497</v>
      </c>
      <c r="L64" s="155"/>
      <c r="M64" s="155"/>
      <c r="N64" s="155">
        <f>'将来負担比率（分子）の構造'!M$43</f>
        <v>453</v>
      </c>
      <c r="O64" s="155"/>
      <c r="P64" s="155"/>
    </row>
    <row r="65" spans="1:16">
      <c r="A65" s="155" t="s">
        <v>32</v>
      </c>
      <c r="B65" s="155" t="str">
        <f>'将来負担比率（分子）の構造'!I$42</f>
        <v>-</v>
      </c>
      <c r="C65" s="155"/>
      <c r="D65" s="155"/>
      <c r="E65" s="155" t="str">
        <f>'将来負担比率（分子）の構造'!J$42</f>
        <v>-</v>
      </c>
      <c r="F65" s="155"/>
      <c r="G65" s="155"/>
      <c r="H65" s="155" t="str">
        <f>'将来負担比率（分子）の構造'!K$42</f>
        <v>-</v>
      </c>
      <c r="I65" s="155"/>
      <c r="J65" s="155"/>
      <c r="K65" s="155" t="str">
        <f>'将来負担比率（分子）の構造'!L$42</f>
        <v>-</v>
      </c>
      <c r="L65" s="155"/>
      <c r="M65" s="155"/>
      <c r="N65" s="155" t="str">
        <f>'将来負担比率（分子）の構造'!M$42</f>
        <v>-</v>
      </c>
      <c r="O65" s="155"/>
      <c r="P65" s="155"/>
    </row>
    <row r="66" spans="1:16">
      <c r="A66" s="155" t="s">
        <v>31</v>
      </c>
      <c r="B66" s="155">
        <f>'将来負担比率（分子）の構造'!I$41</f>
        <v>8389</v>
      </c>
      <c r="C66" s="155"/>
      <c r="D66" s="155"/>
      <c r="E66" s="155">
        <f>'将来負担比率（分子）の構造'!J$41</f>
        <v>8365</v>
      </c>
      <c r="F66" s="155"/>
      <c r="G66" s="155"/>
      <c r="H66" s="155">
        <f>'将来負担比率（分子）の構造'!K$41</f>
        <v>8120</v>
      </c>
      <c r="I66" s="155"/>
      <c r="J66" s="155"/>
      <c r="K66" s="155">
        <f>'将来負担比率（分子）の構造'!L$41</f>
        <v>8211</v>
      </c>
      <c r="L66" s="155"/>
      <c r="M66" s="155"/>
      <c r="N66" s="155">
        <f>'将来負担比率（分子）の構造'!M$41</f>
        <v>8052</v>
      </c>
      <c r="O66" s="155"/>
      <c r="P66" s="155"/>
    </row>
    <row r="67" spans="1:16">
      <c r="A67" s="155" t="s">
        <v>75</v>
      </c>
      <c r="B67" s="155" t="e">
        <f>NA()</f>
        <v>#N/A</v>
      </c>
      <c r="C67" s="155">
        <f>IF(ISNUMBER('将来負担比率（分子）の構造'!I$53), IF('将来負担比率（分子）の構造'!I$53 &lt; 0, 0, '将来負担比率（分子）の構造'!I$53), NA())</f>
        <v>949</v>
      </c>
      <c r="D67" s="155" t="e">
        <f>NA()</f>
        <v>#N/A</v>
      </c>
      <c r="E67" s="155" t="e">
        <f>NA()</f>
        <v>#N/A</v>
      </c>
      <c r="F67" s="155">
        <f>IF(ISNUMBER('将来負担比率（分子）の構造'!J$53), IF('将来負担比率（分子）の構造'!J$53 &lt; 0, 0, '将来負担比率（分子）の構造'!J$53), NA())</f>
        <v>1028</v>
      </c>
      <c r="G67" s="155" t="e">
        <f>NA()</f>
        <v>#N/A</v>
      </c>
      <c r="H67" s="155" t="e">
        <f>NA()</f>
        <v>#N/A</v>
      </c>
      <c r="I67" s="155">
        <f>IF(ISNUMBER('将来負担比率（分子）の構造'!K$53), IF('将来負担比率（分子）の構造'!K$53 &lt; 0, 0, '将来負担比率（分子）の構造'!K$53), NA())</f>
        <v>891</v>
      </c>
      <c r="J67" s="155" t="e">
        <f>NA()</f>
        <v>#N/A</v>
      </c>
      <c r="K67" s="155" t="e">
        <f>NA()</f>
        <v>#N/A</v>
      </c>
      <c r="L67" s="155">
        <f>IF(ISNUMBER('将来負担比率（分子）の構造'!L$53), IF('将来負担比率（分子）の構造'!L$53 &lt; 0, 0, '将来負担比率（分子）の構造'!L$53), NA())</f>
        <v>392</v>
      </c>
      <c r="M67" s="155" t="e">
        <f>NA()</f>
        <v>#N/A</v>
      </c>
      <c r="N67" s="155" t="e">
        <f>NA()</f>
        <v>#N/A</v>
      </c>
      <c r="O67" s="155">
        <f>IF(ISNUMBER('将来負担比率（分子）の構造'!M$53), IF('将来負担比率（分子）の構造'!M$53 &lt; 0, 0, '将来負担比率（分子）の構造'!M$53), NA())</f>
        <v>0</v>
      </c>
      <c r="P67" s="155" t="e">
        <f>NA()</f>
        <v>#N/A</v>
      </c>
    </row>
    <row r="70" spans="1:16">
      <c r="A70" s="157" t="s">
        <v>76</v>
      </c>
      <c r="B70" s="157"/>
      <c r="C70" s="157"/>
      <c r="D70" s="157"/>
      <c r="E70" s="157"/>
      <c r="F70" s="157"/>
    </row>
    <row r="71" spans="1:16">
      <c r="A71" s="158"/>
      <c r="B71" s="158" t="e">
        <f>#REF!</f>
        <v>#REF!</v>
      </c>
      <c r="C71" s="158" t="e">
        <f>#REF!</f>
        <v>#REF!</v>
      </c>
      <c r="D71" s="158" t="e">
        <f>#REF!</f>
        <v>#REF!</v>
      </c>
    </row>
    <row r="72" spans="1:16">
      <c r="A72" s="158" t="s">
        <v>77</v>
      </c>
      <c r="B72" s="159" t="e">
        <f>#REF!</f>
        <v>#REF!</v>
      </c>
      <c r="C72" s="159" t="e">
        <f>#REF!</f>
        <v>#REF!</v>
      </c>
      <c r="D72" s="159" t="e">
        <f>#REF!</f>
        <v>#REF!</v>
      </c>
    </row>
    <row r="73" spans="1:16">
      <c r="A73" s="158" t="s">
        <v>78</v>
      </c>
      <c r="B73" s="159" t="e">
        <f>#REF!</f>
        <v>#REF!</v>
      </c>
      <c r="C73" s="159" t="e">
        <f>#REF!</f>
        <v>#REF!</v>
      </c>
      <c r="D73" s="159" t="e">
        <f>#REF!</f>
        <v>#REF!</v>
      </c>
    </row>
    <row r="74" spans="1:16">
      <c r="A74" s="158" t="s">
        <v>79</v>
      </c>
      <c r="B74" s="159" t="e">
        <f>#REF!</f>
        <v>#REF!</v>
      </c>
      <c r="C74" s="159" t="e">
        <f>#REF!</f>
        <v>#REF!</v>
      </c>
      <c r="D74" s="159" t="e">
        <f>#REF!</f>
        <v>#REF!</v>
      </c>
    </row>
  </sheetData>
  <sheetProtection algorithmName="SHA-512" hashValue="UeTbh4ogOf5eC3GOkfWAIc5Si/gSdTcDkwQBxBRGY2bZfrBCf9IUVsdmc1AwcKlG6paSxbedSF+dy+PRfbWRrg==" saltValue="LCuSj+9AnQpH82rjFzKI1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cols>
    <col min="1" max="1" width="1.625" style="195" customWidth="1"/>
    <col min="2" max="2" width="2.375" style="195" customWidth="1"/>
    <col min="3" max="16" width="2.625" style="195" customWidth="1"/>
    <col min="17" max="17" width="2.375" style="195" customWidth="1"/>
    <col min="18" max="95" width="1.625" style="195" customWidth="1"/>
    <col min="96" max="133" width="1.625" style="205" customWidth="1"/>
    <col min="134" max="143" width="1.625" style="195" customWidth="1"/>
    <col min="144" max="16384" width="0" style="195" hidden="1"/>
  </cols>
  <sheetData>
    <row r="1" spans="2:143" ht="22.5" customHeight="1" thickBot="1">
      <c r="B1" s="192"/>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642" t="s">
        <v>211</v>
      </c>
      <c r="DI1" s="643"/>
      <c r="DJ1" s="643"/>
      <c r="DK1" s="643"/>
      <c r="DL1" s="643"/>
      <c r="DM1" s="643"/>
      <c r="DN1" s="644"/>
      <c r="DO1" s="195"/>
      <c r="DP1" s="642" t="s">
        <v>212</v>
      </c>
      <c r="DQ1" s="643"/>
      <c r="DR1" s="643"/>
      <c r="DS1" s="643"/>
      <c r="DT1" s="643"/>
      <c r="DU1" s="643"/>
      <c r="DV1" s="643"/>
      <c r="DW1" s="643"/>
      <c r="DX1" s="643"/>
      <c r="DY1" s="643"/>
      <c r="DZ1" s="643"/>
      <c r="EA1" s="643"/>
      <c r="EB1" s="643"/>
      <c r="EC1" s="644"/>
      <c r="ED1" s="193"/>
      <c r="EE1" s="193"/>
      <c r="EF1" s="193"/>
      <c r="EG1" s="193"/>
      <c r="EH1" s="193"/>
      <c r="EI1" s="193"/>
      <c r="EJ1" s="193"/>
      <c r="EK1" s="193"/>
      <c r="EL1" s="193"/>
      <c r="EM1" s="193"/>
    </row>
    <row r="2" spans="2:143" ht="22.5" customHeight="1">
      <c r="B2" s="196" t="s">
        <v>213</v>
      </c>
      <c r="R2" s="197"/>
      <c r="S2" s="197"/>
      <c r="T2" s="197"/>
      <c r="U2" s="197"/>
      <c r="V2" s="197"/>
      <c r="W2" s="197"/>
      <c r="X2" s="197"/>
      <c r="Y2" s="197"/>
      <c r="Z2" s="197"/>
      <c r="AA2" s="197"/>
      <c r="AB2" s="197"/>
      <c r="AC2" s="197"/>
      <c r="AE2" s="198"/>
      <c r="AF2" s="198"/>
      <c r="AG2" s="198"/>
      <c r="AH2" s="198"/>
      <c r="AI2" s="198"/>
      <c r="AJ2" s="197"/>
      <c r="AK2" s="197"/>
      <c r="AL2" s="197"/>
      <c r="AM2" s="197"/>
      <c r="AN2" s="197"/>
      <c r="AO2" s="197"/>
      <c r="AP2" s="197"/>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row>
    <row r="3" spans="2:143" ht="11.25" customHeight="1">
      <c r="B3" s="645" t="s">
        <v>214</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215</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216</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217</v>
      </c>
      <c r="S4" s="646"/>
      <c r="T4" s="646"/>
      <c r="U4" s="646"/>
      <c r="V4" s="646"/>
      <c r="W4" s="646"/>
      <c r="X4" s="646"/>
      <c r="Y4" s="647"/>
      <c r="Z4" s="645" t="s">
        <v>218</v>
      </c>
      <c r="AA4" s="646"/>
      <c r="AB4" s="646"/>
      <c r="AC4" s="647"/>
      <c r="AD4" s="645" t="s">
        <v>219</v>
      </c>
      <c r="AE4" s="646"/>
      <c r="AF4" s="646"/>
      <c r="AG4" s="646"/>
      <c r="AH4" s="646"/>
      <c r="AI4" s="646"/>
      <c r="AJ4" s="646"/>
      <c r="AK4" s="647"/>
      <c r="AL4" s="645" t="s">
        <v>218</v>
      </c>
      <c r="AM4" s="646"/>
      <c r="AN4" s="646"/>
      <c r="AO4" s="647"/>
      <c r="AP4" s="651" t="s">
        <v>220</v>
      </c>
      <c r="AQ4" s="651"/>
      <c r="AR4" s="651"/>
      <c r="AS4" s="651"/>
      <c r="AT4" s="651"/>
      <c r="AU4" s="651"/>
      <c r="AV4" s="651"/>
      <c r="AW4" s="651"/>
      <c r="AX4" s="651"/>
      <c r="AY4" s="651"/>
      <c r="AZ4" s="651"/>
      <c r="BA4" s="651"/>
      <c r="BB4" s="651"/>
      <c r="BC4" s="651"/>
      <c r="BD4" s="651"/>
      <c r="BE4" s="651"/>
      <c r="BF4" s="651"/>
      <c r="BG4" s="651" t="s">
        <v>221</v>
      </c>
      <c r="BH4" s="651"/>
      <c r="BI4" s="651"/>
      <c r="BJ4" s="651"/>
      <c r="BK4" s="651"/>
      <c r="BL4" s="651"/>
      <c r="BM4" s="651"/>
      <c r="BN4" s="651"/>
      <c r="BO4" s="651" t="s">
        <v>218</v>
      </c>
      <c r="BP4" s="651"/>
      <c r="BQ4" s="651"/>
      <c r="BR4" s="651"/>
      <c r="BS4" s="651" t="s">
        <v>222</v>
      </c>
      <c r="BT4" s="651"/>
      <c r="BU4" s="651"/>
      <c r="BV4" s="651"/>
      <c r="BW4" s="651"/>
      <c r="BX4" s="651"/>
      <c r="BY4" s="651"/>
      <c r="BZ4" s="651"/>
      <c r="CA4" s="651"/>
      <c r="CB4" s="651"/>
      <c r="CD4" s="648" t="s">
        <v>223</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c r="B5" s="652" t="s">
        <v>224</v>
      </c>
      <c r="C5" s="653"/>
      <c r="D5" s="653"/>
      <c r="E5" s="653"/>
      <c r="F5" s="653"/>
      <c r="G5" s="653"/>
      <c r="H5" s="653"/>
      <c r="I5" s="653"/>
      <c r="J5" s="653"/>
      <c r="K5" s="653"/>
      <c r="L5" s="653"/>
      <c r="M5" s="653"/>
      <c r="N5" s="653"/>
      <c r="O5" s="653"/>
      <c r="P5" s="653"/>
      <c r="Q5" s="654"/>
      <c r="R5" s="655">
        <v>1156496</v>
      </c>
      <c r="S5" s="656"/>
      <c r="T5" s="656"/>
      <c r="U5" s="656"/>
      <c r="V5" s="656"/>
      <c r="W5" s="656"/>
      <c r="X5" s="656"/>
      <c r="Y5" s="657"/>
      <c r="Z5" s="658">
        <v>10.6</v>
      </c>
      <c r="AA5" s="658"/>
      <c r="AB5" s="658"/>
      <c r="AC5" s="658"/>
      <c r="AD5" s="659">
        <v>1156496</v>
      </c>
      <c r="AE5" s="659"/>
      <c r="AF5" s="659"/>
      <c r="AG5" s="659"/>
      <c r="AH5" s="659"/>
      <c r="AI5" s="659"/>
      <c r="AJ5" s="659"/>
      <c r="AK5" s="659"/>
      <c r="AL5" s="660">
        <v>26</v>
      </c>
      <c r="AM5" s="661"/>
      <c r="AN5" s="661"/>
      <c r="AO5" s="662"/>
      <c r="AP5" s="652" t="s">
        <v>225</v>
      </c>
      <c r="AQ5" s="653"/>
      <c r="AR5" s="653"/>
      <c r="AS5" s="653"/>
      <c r="AT5" s="653"/>
      <c r="AU5" s="653"/>
      <c r="AV5" s="653"/>
      <c r="AW5" s="653"/>
      <c r="AX5" s="653"/>
      <c r="AY5" s="653"/>
      <c r="AZ5" s="653"/>
      <c r="BA5" s="653"/>
      <c r="BB5" s="653"/>
      <c r="BC5" s="653"/>
      <c r="BD5" s="653"/>
      <c r="BE5" s="653"/>
      <c r="BF5" s="654"/>
      <c r="BG5" s="663">
        <v>1156369</v>
      </c>
      <c r="BH5" s="664"/>
      <c r="BI5" s="664"/>
      <c r="BJ5" s="664"/>
      <c r="BK5" s="664"/>
      <c r="BL5" s="664"/>
      <c r="BM5" s="664"/>
      <c r="BN5" s="665"/>
      <c r="BO5" s="666">
        <v>100</v>
      </c>
      <c r="BP5" s="666"/>
      <c r="BQ5" s="666"/>
      <c r="BR5" s="666"/>
      <c r="BS5" s="667" t="s">
        <v>128</v>
      </c>
      <c r="BT5" s="667"/>
      <c r="BU5" s="667"/>
      <c r="BV5" s="667"/>
      <c r="BW5" s="667"/>
      <c r="BX5" s="667"/>
      <c r="BY5" s="667"/>
      <c r="BZ5" s="667"/>
      <c r="CA5" s="667"/>
      <c r="CB5" s="668"/>
      <c r="CD5" s="648" t="s">
        <v>220</v>
      </c>
      <c r="CE5" s="649"/>
      <c r="CF5" s="649"/>
      <c r="CG5" s="649"/>
      <c r="CH5" s="649"/>
      <c r="CI5" s="649"/>
      <c r="CJ5" s="649"/>
      <c r="CK5" s="649"/>
      <c r="CL5" s="649"/>
      <c r="CM5" s="649"/>
      <c r="CN5" s="649"/>
      <c r="CO5" s="649"/>
      <c r="CP5" s="649"/>
      <c r="CQ5" s="650"/>
      <c r="CR5" s="648" t="s">
        <v>226</v>
      </c>
      <c r="CS5" s="649"/>
      <c r="CT5" s="649"/>
      <c r="CU5" s="649"/>
      <c r="CV5" s="649"/>
      <c r="CW5" s="649"/>
      <c r="CX5" s="649"/>
      <c r="CY5" s="650"/>
      <c r="CZ5" s="648" t="s">
        <v>218</v>
      </c>
      <c r="DA5" s="649"/>
      <c r="DB5" s="649"/>
      <c r="DC5" s="650"/>
      <c r="DD5" s="648" t="s">
        <v>227</v>
      </c>
      <c r="DE5" s="649"/>
      <c r="DF5" s="649"/>
      <c r="DG5" s="649"/>
      <c r="DH5" s="649"/>
      <c r="DI5" s="649"/>
      <c r="DJ5" s="649"/>
      <c r="DK5" s="649"/>
      <c r="DL5" s="649"/>
      <c r="DM5" s="649"/>
      <c r="DN5" s="649"/>
      <c r="DO5" s="649"/>
      <c r="DP5" s="650"/>
      <c r="DQ5" s="648" t="s">
        <v>228</v>
      </c>
      <c r="DR5" s="649"/>
      <c r="DS5" s="649"/>
      <c r="DT5" s="649"/>
      <c r="DU5" s="649"/>
      <c r="DV5" s="649"/>
      <c r="DW5" s="649"/>
      <c r="DX5" s="649"/>
      <c r="DY5" s="649"/>
      <c r="DZ5" s="649"/>
      <c r="EA5" s="649"/>
      <c r="EB5" s="649"/>
      <c r="EC5" s="650"/>
    </row>
    <row r="6" spans="2:143" ht="11.25" customHeight="1">
      <c r="B6" s="669" t="s">
        <v>229</v>
      </c>
      <c r="C6" s="670"/>
      <c r="D6" s="670"/>
      <c r="E6" s="670"/>
      <c r="F6" s="670"/>
      <c r="G6" s="670"/>
      <c r="H6" s="670"/>
      <c r="I6" s="670"/>
      <c r="J6" s="670"/>
      <c r="K6" s="670"/>
      <c r="L6" s="670"/>
      <c r="M6" s="670"/>
      <c r="N6" s="670"/>
      <c r="O6" s="670"/>
      <c r="P6" s="670"/>
      <c r="Q6" s="671"/>
      <c r="R6" s="663">
        <v>90990</v>
      </c>
      <c r="S6" s="664"/>
      <c r="T6" s="664"/>
      <c r="U6" s="664"/>
      <c r="V6" s="664"/>
      <c r="W6" s="664"/>
      <c r="X6" s="664"/>
      <c r="Y6" s="665"/>
      <c r="Z6" s="666">
        <v>0.8</v>
      </c>
      <c r="AA6" s="666"/>
      <c r="AB6" s="666"/>
      <c r="AC6" s="666"/>
      <c r="AD6" s="667">
        <v>90990</v>
      </c>
      <c r="AE6" s="667"/>
      <c r="AF6" s="667"/>
      <c r="AG6" s="667"/>
      <c r="AH6" s="667"/>
      <c r="AI6" s="667"/>
      <c r="AJ6" s="667"/>
      <c r="AK6" s="667"/>
      <c r="AL6" s="672">
        <v>2</v>
      </c>
      <c r="AM6" s="673"/>
      <c r="AN6" s="673"/>
      <c r="AO6" s="674"/>
      <c r="AP6" s="669" t="s">
        <v>230</v>
      </c>
      <c r="AQ6" s="670"/>
      <c r="AR6" s="670"/>
      <c r="AS6" s="670"/>
      <c r="AT6" s="670"/>
      <c r="AU6" s="670"/>
      <c r="AV6" s="670"/>
      <c r="AW6" s="670"/>
      <c r="AX6" s="670"/>
      <c r="AY6" s="670"/>
      <c r="AZ6" s="670"/>
      <c r="BA6" s="670"/>
      <c r="BB6" s="670"/>
      <c r="BC6" s="670"/>
      <c r="BD6" s="670"/>
      <c r="BE6" s="670"/>
      <c r="BF6" s="671"/>
      <c r="BG6" s="663">
        <v>1156369</v>
      </c>
      <c r="BH6" s="664"/>
      <c r="BI6" s="664"/>
      <c r="BJ6" s="664"/>
      <c r="BK6" s="664"/>
      <c r="BL6" s="664"/>
      <c r="BM6" s="664"/>
      <c r="BN6" s="665"/>
      <c r="BO6" s="666">
        <v>100</v>
      </c>
      <c r="BP6" s="666"/>
      <c r="BQ6" s="666"/>
      <c r="BR6" s="666"/>
      <c r="BS6" s="667" t="s">
        <v>128</v>
      </c>
      <c r="BT6" s="667"/>
      <c r="BU6" s="667"/>
      <c r="BV6" s="667"/>
      <c r="BW6" s="667"/>
      <c r="BX6" s="667"/>
      <c r="BY6" s="667"/>
      <c r="BZ6" s="667"/>
      <c r="CA6" s="667"/>
      <c r="CB6" s="668"/>
      <c r="CD6" s="675" t="s">
        <v>231</v>
      </c>
      <c r="CE6" s="676"/>
      <c r="CF6" s="676"/>
      <c r="CG6" s="676"/>
      <c r="CH6" s="676"/>
      <c r="CI6" s="676"/>
      <c r="CJ6" s="676"/>
      <c r="CK6" s="676"/>
      <c r="CL6" s="676"/>
      <c r="CM6" s="676"/>
      <c r="CN6" s="676"/>
      <c r="CO6" s="676"/>
      <c r="CP6" s="676"/>
      <c r="CQ6" s="677"/>
      <c r="CR6" s="663">
        <v>83435</v>
      </c>
      <c r="CS6" s="664"/>
      <c r="CT6" s="664"/>
      <c r="CU6" s="664"/>
      <c r="CV6" s="664"/>
      <c r="CW6" s="664"/>
      <c r="CX6" s="664"/>
      <c r="CY6" s="665"/>
      <c r="CZ6" s="660">
        <v>0.8</v>
      </c>
      <c r="DA6" s="661"/>
      <c r="DB6" s="661"/>
      <c r="DC6" s="678"/>
      <c r="DD6" s="679">
        <v>7337</v>
      </c>
      <c r="DE6" s="664"/>
      <c r="DF6" s="664"/>
      <c r="DG6" s="664"/>
      <c r="DH6" s="664"/>
      <c r="DI6" s="664"/>
      <c r="DJ6" s="664"/>
      <c r="DK6" s="664"/>
      <c r="DL6" s="664"/>
      <c r="DM6" s="664"/>
      <c r="DN6" s="664"/>
      <c r="DO6" s="664"/>
      <c r="DP6" s="665"/>
      <c r="DQ6" s="679">
        <v>83435</v>
      </c>
      <c r="DR6" s="664"/>
      <c r="DS6" s="664"/>
      <c r="DT6" s="664"/>
      <c r="DU6" s="664"/>
      <c r="DV6" s="664"/>
      <c r="DW6" s="664"/>
      <c r="DX6" s="664"/>
      <c r="DY6" s="664"/>
      <c r="DZ6" s="664"/>
      <c r="EA6" s="664"/>
      <c r="EB6" s="664"/>
      <c r="EC6" s="683"/>
    </row>
    <row r="7" spans="2:143" ht="11.25" customHeight="1">
      <c r="B7" s="669" t="s">
        <v>232</v>
      </c>
      <c r="C7" s="670"/>
      <c r="D7" s="670"/>
      <c r="E7" s="670"/>
      <c r="F7" s="670"/>
      <c r="G7" s="670"/>
      <c r="H7" s="670"/>
      <c r="I7" s="670"/>
      <c r="J7" s="670"/>
      <c r="K7" s="670"/>
      <c r="L7" s="670"/>
      <c r="M7" s="670"/>
      <c r="N7" s="670"/>
      <c r="O7" s="670"/>
      <c r="P7" s="670"/>
      <c r="Q7" s="671"/>
      <c r="R7" s="663">
        <v>430</v>
      </c>
      <c r="S7" s="664"/>
      <c r="T7" s="664"/>
      <c r="U7" s="664"/>
      <c r="V7" s="664"/>
      <c r="W7" s="664"/>
      <c r="X7" s="664"/>
      <c r="Y7" s="665"/>
      <c r="Z7" s="666">
        <v>0</v>
      </c>
      <c r="AA7" s="666"/>
      <c r="AB7" s="666"/>
      <c r="AC7" s="666"/>
      <c r="AD7" s="667">
        <v>430</v>
      </c>
      <c r="AE7" s="667"/>
      <c r="AF7" s="667"/>
      <c r="AG7" s="667"/>
      <c r="AH7" s="667"/>
      <c r="AI7" s="667"/>
      <c r="AJ7" s="667"/>
      <c r="AK7" s="667"/>
      <c r="AL7" s="672">
        <v>0</v>
      </c>
      <c r="AM7" s="673"/>
      <c r="AN7" s="673"/>
      <c r="AO7" s="674"/>
      <c r="AP7" s="669" t="s">
        <v>233</v>
      </c>
      <c r="AQ7" s="670"/>
      <c r="AR7" s="670"/>
      <c r="AS7" s="670"/>
      <c r="AT7" s="670"/>
      <c r="AU7" s="670"/>
      <c r="AV7" s="670"/>
      <c r="AW7" s="670"/>
      <c r="AX7" s="670"/>
      <c r="AY7" s="670"/>
      <c r="AZ7" s="670"/>
      <c r="BA7" s="670"/>
      <c r="BB7" s="670"/>
      <c r="BC7" s="670"/>
      <c r="BD7" s="670"/>
      <c r="BE7" s="670"/>
      <c r="BF7" s="671"/>
      <c r="BG7" s="663">
        <v>309931</v>
      </c>
      <c r="BH7" s="664"/>
      <c r="BI7" s="664"/>
      <c r="BJ7" s="664"/>
      <c r="BK7" s="664"/>
      <c r="BL7" s="664"/>
      <c r="BM7" s="664"/>
      <c r="BN7" s="665"/>
      <c r="BO7" s="666">
        <v>26.8</v>
      </c>
      <c r="BP7" s="666"/>
      <c r="BQ7" s="666"/>
      <c r="BR7" s="666"/>
      <c r="BS7" s="667" t="s">
        <v>128</v>
      </c>
      <c r="BT7" s="667"/>
      <c r="BU7" s="667"/>
      <c r="BV7" s="667"/>
      <c r="BW7" s="667"/>
      <c r="BX7" s="667"/>
      <c r="BY7" s="667"/>
      <c r="BZ7" s="667"/>
      <c r="CA7" s="667"/>
      <c r="CB7" s="668"/>
      <c r="CD7" s="680" t="s">
        <v>234</v>
      </c>
      <c r="CE7" s="681"/>
      <c r="CF7" s="681"/>
      <c r="CG7" s="681"/>
      <c r="CH7" s="681"/>
      <c r="CI7" s="681"/>
      <c r="CJ7" s="681"/>
      <c r="CK7" s="681"/>
      <c r="CL7" s="681"/>
      <c r="CM7" s="681"/>
      <c r="CN7" s="681"/>
      <c r="CO7" s="681"/>
      <c r="CP7" s="681"/>
      <c r="CQ7" s="682"/>
      <c r="CR7" s="663">
        <v>1387505</v>
      </c>
      <c r="CS7" s="664"/>
      <c r="CT7" s="664"/>
      <c r="CU7" s="664"/>
      <c r="CV7" s="664"/>
      <c r="CW7" s="664"/>
      <c r="CX7" s="664"/>
      <c r="CY7" s="665"/>
      <c r="CZ7" s="666">
        <v>13.3</v>
      </c>
      <c r="DA7" s="666"/>
      <c r="DB7" s="666"/>
      <c r="DC7" s="666"/>
      <c r="DD7" s="679">
        <v>98785</v>
      </c>
      <c r="DE7" s="664"/>
      <c r="DF7" s="664"/>
      <c r="DG7" s="664"/>
      <c r="DH7" s="664"/>
      <c r="DI7" s="664"/>
      <c r="DJ7" s="664"/>
      <c r="DK7" s="664"/>
      <c r="DL7" s="664"/>
      <c r="DM7" s="664"/>
      <c r="DN7" s="664"/>
      <c r="DO7" s="664"/>
      <c r="DP7" s="665"/>
      <c r="DQ7" s="679">
        <v>1080610</v>
      </c>
      <c r="DR7" s="664"/>
      <c r="DS7" s="664"/>
      <c r="DT7" s="664"/>
      <c r="DU7" s="664"/>
      <c r="DV7" s="664"/>
      <c r="DW7" s="664"/>
      <c r="DX7" s="664"/>
      <c r="DY7" s="664"/>
      <c r="DZ7" s="664"/>
      <c r="EA7" s="664"/>
      <c r="EB7" s="664"/>
      <c r="EC7" s="683"/>
    </row>
    <row r="8" spans="2:143" ht="11.25" customHeight="1">
      <c r="B8" s="669" t="s">
        <v>235</v>
      </c>
      <c r="C8" s="670"/>
      <c r="D8" s="670"/>
      <c r="E8" s="670"/>
      <c r="F8" s="670"/>
      <c r="G8" s="670"/>
      <c r="H8" s="670"/>
      <c r="I8" s="670"/>
      <c r="J8" s="670"/>
      <c r="K8" s="670"/>
      <c r="L8" s="670"/>
      <c r="M8" s="670"/>
      <c r="N8" s="670"/>
      <c r="O8" s="670"/>
      <c r="P8" s="670"/>
      <c r="Q8" s="671"/>
      <c r="R8" s="663">
        <v>1798</v>
      </c>
      <c r="S8" s="664"/>
      <c r="T8" s="664"/>
      <c r="U8" s="664"/>
      <c r="V8" s="664"/>
      <c r="W8" s="664"/>
      <c r="X8" s="664"/>
      <c r="Y8" s="665"/>
      <c r="Z8" s="666">
        <v>0</v>
      </c>
      <c r="AA8" s="666"/>
      <c r="AB8" s="666"/>
      <c r="AC8" s="666"/>
      <c r="AD8" s="667">
        <v>1798</v>
      </c>
      <c r="AE8" s="667"/>
      <c r="AF8" s="667"/>
      <c r="AG8" s="667"/>
      <c r="AH8" s="667"/>
      <c r="AI8" s="667"/>
      <c r="AJ8" s="667"/>
      <c r="AK8" s="667"/>
      <c r="AL8" s="672">
        <v>0</v>
      </c>
      <c r="AM8" s="673"/>
      <c r="AN8" s="673"/>
      <c r="AO8" s="674"/>
      <c r="AP8" s="669" t="s">
        <v>236</v>
      </c>
      <c r="AQ8" s="670"/>
      <c r="AR8" s="670"/>
      <c r="AS8" s="670"/>
      <c r="AT8" s="670"/>
      <c r="AU8" s="670"/>
      <c r="AV8" s="670"/>
      <c r="AW8" s="670"/>
      <c r="AX8" s="670"/>
      <c r="AY8" s="670"/>
      <c r="AZ8" s="670"/>
      <c r="BA8" s="670"/>
      <c r="BB8" s="670"/>
      <c r="BC8" s="670"/>
      <c r="BD8" s="670"/>
      <c r="BE8" s="670"/>
      <c r="BF8" s="671"/>
      <c r="BG8" s="663">
        <v>13455</v>
      </c>
      <c r="BH8" s="664"/>
      <c r="BI8" s="664"/>
      <c r="BJ8" s="664"/>
      <c r="BK8" s="664"/>
      <c r="BL8" s="664"/>
      <c r="BM8" s="664"/>
      <c r="BN8" s="665"/>
      <c r="BO8" s="666">
        <v>1.2</v>
      </c>
      <c r="BP8" s="666"/>
      <c r="BQ8" s="666"/>
      <c r="BR8" s="666"/>
      <c r="BS8" s="667" t="s">
        <v>128</v>
      </c>
      <c r="BT8" s="667"/>
      <c r="BU8" s="667"/>
      <c r="BV8" s="667"/>
      <c r="BW8" s="667"/>
      <c r="BX8" s="667"/>
      <c r="BY8" s="667"/>
      <c r="BZ8" s="667"/>
      <c r="CA8" s="667"/>
      <c r="CB8" s="668"/>
      <c r="CD8" s="680" t="s">
        <v>237</v>
      </c>
      <c r="CE8" s="681"/>
      <c r="CF8" s="681"/>
      <c r="CG8" s="681"/>
      <c r="CH8" s="681"/>
      <c r="CI8" s="681"/>
      <c r="CJ8" s="681"/>
      <c r="CK8" s="681"/>
      <c r="CL8" s="681"/>
      <c r="CM8" s="681"/>
      <c r="CN8" s="681"/>
      <c r="CO8" s="681"/>
      <c r="CP8" s="681"/>
      <c r="CQ8" s="682"/>
      <c r="CR8" s="663">
        <v>2329843</v>
      </c>
      <c r="CS8" s="664"/>
      <c r="CT8" s="664"/>
      <c r="CU8" s="664"/>
      <c r="CV8" s="664"/>
      <c r="CW8" s="664"/>
      <c r="CX8" s="664"/>
      <c r="CY8" s="665"/>
      <c r="CZ8" s="666">
        <v>22.3</v>
      </c>
      <c r="DA8" s="666"/>
      <c r="DB8" s="666"/>
      <c r="DC8" s="666"/>
      <c r="DD8" s="679">
        <v>3933</v>
      </c>
      <c r="DE8" s="664"/>
      <c r="DF8" s="664"/>
      <c r="DG8" s="664"/>
      <c r="DH8" s="664"/>
      <c r="DI8" s="664"/>
      <c r="DJ8" s="664"/>
      <c r="DK8" s="664"/>
      <c r="DL8" s="664"/>
      <c r="DM8" s="664"/>
      <c r="DN8" s="664"/>
      <c r="DO8" s="664"/>
      <c r="DP8" s="665"/>
      <c r="DQ8" s="679">
        <v>1035534</v>
      </c>
      <c r="DR8" s="664"/>
      <c r="DS8" s="664"/>
      <c r="DT8" s="664"/>
      <c r="DU8" s="664"/>
      <c r="DV8" s="664"/>
      <c r="DW8" s="664"/>
      <c r="DX8" s="664"/>
      <c r="DY8" s="664"/>
      <c r="DZ8" s="664"/>
      <c r="EA8" s="664"/>
      <c r="EB8" s="664"/>
      <c r="EC8" s="683"/>
    </row>
    <row r="9" spans="2:143" ht="11.25" customHeight="1">
      <c r="B9" s="669" t="s">
        <v>238</v>
      </c>
      <c r="C9" s="670"/>
      <c r="D9" s="670"/>
      <c r="E9" s="670"/>
      <c r="F9" s="670"/>
      <c r="G9" s="670"/>
      <c r="H9" s="670"/>
      <c r="I9" s="670"/>
      <c r="J9" s="670"/>
      <c r="K9" s="670"/>
      <c r="L9" s="670"/>
      <c r="M9" s="670"/>
      <c r="N9" s="670"/>
      <c r="O9" s="670"/>
      <c r="P9" s="670"/>
      <c r="Q9" s="671"/>
      <c r="R9" s="663">
        <v>2501</v>
      </c>
      <c r="S9" s="664"/>
      <c r="T9" s="664"/>
      <c r="U9" s="664"/>
      <c r="V9" s="664"/>
      <c r="W9" s="664"/>
      <c r="X9" s="664"/>
      <c r="Y9" s="665"/>
      <c r="Z9" s="666">
        <v>0</v>
      </c>
      <c r="AA9" s="666"/>
      <c r="AB9" s="666"/>
      <c r="AC9" s="666"/>
      <c r="AD9" s="667">
        <v>2501</v>
      </c>
      <c r="AE9" s="667"/>
      <c r="AF9" s="667"/>
      <c r="AG9" s="667"/>
      <c r="AH9" s="667"/>
      <c r="AI9" s="667"/>
      <c r="AJ9" s="667"/>
      <c r="AK9" s="667"/>
      <c r="AL9" s="672">
        <v>0.1</v>
      </c>
      <c r="AM9" s="673"/>
      <c r="AN9" s="673"/>
      <c r="AO9" s="674"/>
      <c r="AP9" s="669" t="s">
        <v>239</v>
      </c>
      <c r="AQ9" s="670"/>
      <c r="AR9" s="670"/>
      <c r="AS9" s="670"/>
      <c r="AT9" s="670"/>
      <c r="AU9" s="670"/>
      <c r="AV9" s="670"/>
      <c r="AW9" s="670"/>
      <c r="AX9" s="670"/>
      <c r="AY9" s="670"/>
      <c r="AZ9" s="670"/>
      <c r="BA9" s="670"/>
      <c r="BB9" s="670"/>
      <c r="BC9" s="670"/>
      <c r="BD9" s="670"/>
      <c r="BE9" s="670"/>
      <c r="BF9" s="671"/>
      <c r="BG9" s="663">
        <v>239929</v>
      </c>
      <c r="BH9" s="664"/>
      <c r="BI9" s="664"/>
      <c r="BJ9" s="664"/>
      <c r="BK9" s="664"/>
      <c r="BL9" s="664"/>
      <c r="BM9" s="664"/>
      <c r="BN9" s="665"/>
      <c r="BO9" s="666">
        <v>20.7</v>
      </c>
      <c r="BP9" s="666"/>
      <c r="BQ9" s="666"/>
      <c r="BR9" s="666"/>
      <c r="BS9" s="667" t="s">
        <v>128</v>
      </c>
      <c r="BT9" s="667"/>
      <c r="BU9" s="667"/>
      <c r="BV9" s="667"/>
      <c r="BW9" s="667"/>
      <c r="BX9" s="667"/>
      <c r="BY9" s="667"/>
      <c r="BZ9" s="667"/>
      <c r="CA9" s="667"/>
      <c r="CB9" s="668"/>
      <c r="CD9" s="680" t="s">
        <v>240</v>
      </c>
      <c r="CE9" s="681"/>
      <c r="CF9" s="681"/>
      <c r="CG9" s="681"/>
      <c r="CH9" s="681"/>
      <c r="CI9" s="681"/>
      <c r="CJ9" s="681"/>
      <c r="CK9" s="681"/>
      <c r="CL9" s="681"/>
      <c r="CM9" s="681"/>
      <c r="CN9" s="681"/>
      <c r="CO9" s="681"/>
      <c r="CP9" s="681"/>
      <c r="CQ9" s="682"/>
      <c r="CR9" s="663">
        <v>493511</v>
      </c>
      <c r="CS9" s="664"/>
      <c r="CT9" s="664"/>
      <c r="CU9" s="664"/>
      <c r="CV9" s="664"/>
      <c r="CW9" s="664"/>
      <c r="CX9" s="664"/>
      <c r="CY9" s="665"/>
      <c r="CZ9" s="666">
        <v>4.7</v>
      </c>
      <c r="DA9" s="666"/>
      <c r="DB9" s="666"/>
      <c r="DC9" s="666"/>
      <c r="DD9" s="679">
        <v>15383</v>
      </c>
      <c r="DE9" s="664"/>
      <c r="DF9" s="664"/>
      <c r="DG9" s="664"/>
      <c r="DH9" s="664"/>
      <c r="DI9" s="664"/>
      <c r="DJ9" s="664"/>
      <c r="DK9" s="664"/>
      <c r="DL9" s="664"/>
      <c r="DM9" s="664"/>
      <c r="DN9" s="664"/>
      <c r="DO9" s="664"/>
      <c r="DP9" s="665"/>
      <c r="DQ9" s="679">
        <v>366602</v>
      </c>
      <c r="DR9" s="664"/>
      <c r="DS9" s="664"/>
      <c r="DT9" s="664"/>
      <c r="DU9" s="664"/>
      <c r="DV9" s="664"/>
      <c r="DW9" s="664"/>
      <c r="DX9" s="664"/>
      <c r="DY9" s="664"/>
      <c r="DZ9" s="664"/>
      <c r="EA9" s="664"/>
      <c r="EB9" s="664"/>
      <c r="EC9" s="683"/>
    </row>
    <row r="10" spans="2:143" ht="11.25" customHeight="1">
      <c r="B10" s="669" t="s">
        <v>241</v>
      </c>
      <c r="C10" s="670"/>
      <c r="D10" s="670"/>
      <c r="E10" s="670"/>
      <c r="F10" s="670"/>
      <c r="G10" s="670"/>
      <c r="H10" s="670"/>
      <c r="I10" s="670"/>
      <c r="J10" s="670"/>
      <c r="K10" s="670"/>
      <c r="L10" s="670"/>
      <c r="M10" s="670"/>
      <c r="N10" s="670"/>
      <c r="O10" s="670"/>
      <c r="P10" s="670"/>
      <c r="Q10" s="671"/>
      <c r="R10" s="663" t="s">
        <v>128</v>
      </c>
      <c r="S10" s="664"/>
      <c r="T10" s="664"/>
      <c r="U10" s="664"/>
      <c r="V10" s="664"/>
      <c r="W10" s="664"/>
      <c r="X10" s="664"/>
      <c r="Y10" s="665"/>
      <c r="Z10" s="666" t="s">
        <v>128</v>
      </c>
      <c r="AA10" s="666"/>
      <c r="AB10" s="666"/>
      <c r="AC10" s="666"/>
      <c r="AD10" s="667" t="s">
        <v>128</v>
      </c>
      <c r="AE10" s="667"/>
      <c r="AF10" s="667"/>
      <c r="AG10" s="667"/>
      <c r="AH10" s="667"/>
      <c r="AI10" s="667"/>
      <c r="AJ10" s="667"/>
      <c r="AK10" s="667"/>
      <c r="AL10" s="672" t="s">
        <v>128</v>
      </c>
      <c r="AM10" s="673"/>
      <c r="AN10" s="673"/>
      <c r="AO10" s="674"/>
      <c r="AP10" s="669" t="s">
        <v>242</v>
      </c>
      <c r="AQ10" s="670"/>
      <c r="AR10" s="670"/>
      <c r="AS10" s="670"/>
      <c r="AT10" s="670"/>
      <c r="AU10" s="670"/>
      <c r="AV10" s="670"/>
      <c r="AW10" s="670"/>
      <c r="AX10" s="670"/>
      <c r="AY10" s="670"/>
      <c r="AZ10" s="670"/>
      <c r="BA10" s="670"/>
      <c r="BB10" s="670"/>
      <c r="BC10" s="670"/>
      <c r="BD10" s="670"/>
      <c r="BE10" s="670"/>
      <c r="BF10" s="671"/>
      <c r="BG10" s="663">
        <v>27131</v>
      </c>
      <c r="BH10" s="664"/>
      <c r="BI10" s="664"/>
      <c r="BJ10" s="664"/>
      <c r="BK10" s="664"/>
      <c r="BL10" s="664"/>
      <c r="BM10" s="664"/>
      <c r="BN10" s="665"/>
      <c r="BO10" s="666">
        <v>2.2999999999999998</v>
      </c>
      <c r="BP10" s="666"/>
      <c r="BQ10" s="666"/>
      <c r="BR10" s="666"/>
      <c r="BS10" s="667" t="s">
        <v>128</v>
      </c>
      <c r="BT10" s="667"/>
      <c r="BU10" s="667"/>
      <c r="BV10" s="667"/>
      <c r="BW10" s="667"/>
      <c r="BX10" s="667"/>
      <c r="BY10" s="667"/>
      <c r="BZ10" s="667"/>
      <c r="CA10" s="667"/>
      <c r="CB10" s="668"/>
      <c r="CD10" s="680" t="s">
        <v>243</v>
      </c>
      <c r="CE10" s="681"/>
      <c r="CF10" s="681"/>
      <c r="CG10" s="681"/>
      <c r="CH10" s="681"/>
      <c r="CI10" s="681"/>
      <c r="CJ10" s="681"/>
      <c r="CK10" s="681"/>
      <c r="CL10" s="681"/>
      <c r="CM10" s="681"/>
      <c r="CN10" s="681"/>
      <c r="CO10" s="681"/>
      <c r="CP10" s="681"/>
      <c r="CQ10" s="682"/>
      <c r="CR10" s="663" t="s">
        <v>128</v>
      </c>
      <c r="CS10" s="664"/>
      <c r="CT10" s="664"/>
      <c r="CU10" s="664"/>
      <c r="CV10" s="664"/>
      <c r="CW10" s="664"/>
      <c r="CX10" s="664"/>
      <c r="CY10" s="665"/>
      <c r="CZ10" s="666" t="s">
        <v>128</v>
      </c>
      <c r="DA10" s="666"/>
      <c r="DB10" s="666"/>
      <c r="DC10" s="666"/>
      <c r="DD10" s="679" t="s">
        <v>128</v>
      </c>
      <c r="DE10" s="664"/>
      <c r="DF10" s="664"/>
      <c r="DG10" s="664"/>
      <c r="DH10" s="664"/>
      <c r="DI10" s="664"/>
      <c r="DJ10" s="664"/>
      <c r="DK10" s="664"/>
      <c r="DL10" s="664"/>
      <c r="DM10" s="664"/>
      <c r="DN10" s="664"/>
      <c r="DO10" s="664"/>
      <c r="DP10" s="665"/>
      <c r="DQ10" s="679" t="s">
        <v>128</v>
      </c>
      <c r="DR10" s="664"/>
      <c r="DS10" s="664"/>
      <c r="DT10" s="664"/>
      <c r="DU10" s="664"/>
      <c r="DV10" s="664"/>
      <c r="DW10" s="664"/>
      <c r="DX10" s="664"/>
      <c r="DY10" s="664"/>
      <c r="DZ10" s="664"/>
      <c r="EA10" s="664"/>
      <c r="EB10" s="664"/>
      <c r="EC10" s="683"/>
    </row>
    <row r="11" spans="2:143" ht="11.25" customHeight="1">
      <c r="B11" s="669" t="s">
        <v>244</v>
      </c>
      <c r="C11" s="670"/>
      <c r="D11" s="670"/>
      <c r="E11" s="670"/>
      <c r="F11" s="670"/>
      <c r="G11" s="670"/>
      <c r="H11" s="670"/>
      <c r="I11" s="670"/>
      <c r="J11" s="670"/>
      <c r="K11" s="670"/>
      <c r="L11" s="670"/>
      <c r="M11" s="670"/>
      <c r="N11" s="670"/>
      <c r="O11" s="670"/>
      <c r="P11" s="670"/>
      <c r="Q11" s="671"/>
      <c r="R11" s="663">
        <v>228158</v>
      </c>
      <c r="S11" s="664"/>
      <c r="T11" s="664"/>
      <c r="U11" s="664"/>
      <c r="V11" s="664"/>
      <c r="W11" s="664"/>
      <c r="X11" s="664"/>
      <c r="Y11" s="665"/>
      <c r="Z11" s="672">
        <v>2.1</v>
      </c>
      <c r="AA11" s="673"/>
      <c r="AB11" s="673"/>
      <c r="AC11" s="684"/>
      <c r="AD11" s="679">
        <v>228158</v>
      </c>
      <c r="AE11" s="664"/>
      <c r="AF11" s="664"/>
      <c r="AG11" s="664"/>
      <c r="AH11" s="664"/>
      <c r="AI11" s="664"/>
      <c r="AJ11" s="664"/>
      <c r="AK11" s="665"/>
      <c r="AL11" s="672">
        <v>5.0999999999999996</v>
      </c>
      <c r="AM11" s="673"/>
      <c r="AN11" s="673"/>
      <c r="AO11" s="674"/>
      <c r="AP11" s="669" t="s">
        <v>245</v>
      </c>
      <c r="AQ11" s="670"/>
      <c r="AR11" s="670"/>
      <c r="AS11" s="670"/>
      <c r="AT11" s="670"/>
      <c r="AU11" s="670"/>
      <c r="AV11" s="670"/>
      <c r="AW11" s="670"/>
      <c r="AX11" s="670"/>
      <c r="AY11" s="670"/>
      <c r="AZ11" s="670"/>
      <c r="BA11" s="670"/>
      <c r="BB11" s="670"/>
      <c r="BC11" s="670"/>
      <c r="BD11" s="670"/>
      <c r="BE11" s="670"/>
      <c r="BF11" s="671"/>
      <c r="BG11" s="663">
        <v>29416</v>
      </c>
      <c r="BH11" s="664"/>
      <c r="BI11" s="664"/>
      <c r="BJ11" s="664"/>
      <c r="BK11" s="664"/>
      <c r="BL11" s="664"/>
      <c r="BM11" s="664"/>
      <c r="BN11" s="665"/>
      <c r="BO11" s="666">
        <v>2.5</v>
      </c>
      <c r="BP11" s="666"/>
      <c r="BQ11" s="666"/>
      <c r="BR11" s="666"/>
      <c r="BS11" s="667" t="s">
        <v>128</v>
      </c>
      <c r="BT11" s="667"/>
      <c r="BU11" s="667"/>
      <c r="BV11" s="667"/>
      <c r="BW11" s="667"/>
      <c r="BX11" s="667"/>
      <c r="BY11" s="667"/>
      <c r="BZ11" s="667"/>
      <c r="CA11" s="667"/>
      <c r="CB11" s="668"/>
      <c r="CD11" s="680" t="s">
        <v>246</v>
      </c>
      <c r="CE11" s="681"/>
      <c r="CF11" s="681"/>
      <c r="CG11" s="681"/>
      <c r="CH11" s="681"/>
      <c r="CI11" s="681"/>
      <c r="CJ11" s="681"/>
      <c r="CK11" s="681"/>
      <c r="CL11" s="681"/>
      <c r="CM11" s="681"/>
      <c r="CN11" s="681"/>
      <c r="CO11" s="681"/>
      <c r="CP11" s="681"/>
      <c r="CQ11" s="682"/>
      <c r="CR11" s="663">
        <v>2918935</v>
      </c>
      <c r="CS11" s="664"/>
      <c r="CT11" s="664"/>
      <c r="CU11" s="664"/>
      <c r="CV11" s="664"/>
      <c r="CW11" s="664"/>
      <c r="CX11" s="664"/>
      <c r="CY11" s="665"/>
      <c r="CZ11" s="666">
        <v>27.9</v>
      </c>
      <c r="DA11" s="666"/>
      <c r="DB11" s="666"/>
      <c r="DC11" s="666"/>
      <c r="DD11" s="679">
        <v>2576293</v>
      </c>
      <c r="DE11" s="664"/>
      <c r="DF11" s="664"/>
      <c r="DG11" s="664"/>
      <c r="DH11" s="664"/>
      <c r="DI11" s="664"/>
      <c r="DJ11" s="664"/>
      <c r="DK11" s="664"/>
      <c r="DL11" s="664"/>
      <c r="DM11" s="664"/>
      <c r="DN11" s="664"/>
      <c r="DO11" s="664"/>
      <c r="DP11" s="665"/>
      <c r="DQ11" s="679">
        <v>278944</v>
      </c>
      <c r="DR11" s="664"/>
      <c r="DS11" s="664"/>
      <c r="DT11" s="664"/>
      <c r="DU11" s="664"/>
      <c r="DV11" s="664"/>
      <c r="DW11" s="664"/>
      <c r="DX11" s="664"/>
      <c r="DY11" s="664"/>
      <c r="DZ11" s="664"/>
      <c r="EA11" s="664"/>
      <c r="EB11" s="664"/>
      <c r="EC11" s="683"/>
    </row>
    <row r="12" spans="2:143" ht="11.25" customHeight="1">
      <c r="B12" s="669" t="s">
        <v>247</v>
      </c>
      <c r="C12" s="670"/>
      <c r="D12" s="670"/>
      <c r="E12" s="670"/>
      <c r="F12" s="670"/>
      <c r="G12" s="670"/>
      <c r="H12" s="670"/>
      <c r="I12" s="670"/>
      <c r="J12" s="670"/>
      <c r="K12" s="670"/>
      <c r="L12" s="670"/>
      <c r="M12" s="670"/>
      <c r="N12" s="670"/>
      <c r="O12" s="670"/>
      <c r="P12" s="670"/>
      <c r="Q12" s="671"/>
      <c r="R12" s="663" t="s">
        <v>128</v>
      </c>
      <c r="S12" s="664"/>
      <c r="T12" s="664"/>
      <c r="U12" s="664"/>
      <c r="V12" s="664"/>
      <c r="W12" s="664"/>
      <c r="X12" s="664"/>
      <c r="Y12" s="665"/>
      <c r="Z12" s="666" t="s">
        <v>128</v>
      </c>
      <c r="AA12" s="666"/>
      <c r="AB12" s="666"/>
      <c r="AC12" s="666"/>
      <c r="AD12" s="667" t="s">
        <v>128</v>
      </c>
      <c r="AE12" s="667"/>
      <c r="AF12" s="667"/>
      <c r="AG12" s="667"/>
      <c r="AH12" s="667"/>
      <c r="AI12" s="667"/>
      <c r="AJ12" s="667"/>
      <c r="AK12" s="667"/>
      <c r="AL12" s="672" t="s">
        <v>128</v>
      </c>
      <c r="AM12" s="673"/>
      <c r="AN12" s="673"/>
      <c r="AO12" s="674"/>
      <c r="AP12" s="669" t="s">
        <v>248</v>
      </c>
      <c r="AQ12" s="670"/>
      <c r="AR12" s="670"/>
      <c r="AS12" s="670"/>
      <c r="AT12" s="670"/>
      <c r="AU12" s="670"/>
      <c r="AV12" s="670"/>
      <c r="AW12" s="670"/>
      <c r="AX12" s="670"/>
      <c r="AY12" s="670"/>
      <c r="AZ12" s="670"/>
      <c r="BA12" s="670"/>
      <c r="BB12" s="670"/>
      <c r="BC12" s="670"/>
      <c r="BD12" s="670"/>
      <c r="BE12" s="670"/>
      <c r="BF12" s="671"/>
      <c r="BG12" s="663">
        <v>741921</v>
      </c>
      <c r="BH12" s="664"/>
      <c r="BI12" s="664"/>
      <c r="BJ12" s="664"/>
      <c r="BK12" s="664"/>
      <c r="BL12" s="664"/>
      <c r="BM12" s="664"/>
      <c r="BN12" s="665"/>
      <c r="BO12" s="666">
        <v>64.2</v>
      </c>
      <c r="BP12" s="666"/>
      <c r="BQ12" s="666"/>
      <c r="BR12" s="666"/>
      <c r="BS12" s="667" t="s">
        <v>128</v>
      </c>
      <c r="BT12" s="667"/>
      <c r="BU12" s="667"/>
      <c r="BV12" s="667"/>
      <c r="BW12" s="667"/>
      <c r="BX12" s="667"/>
      <c r="BY12" s="667"/>
      <c r="BZ12" s="667"/>
      <c r="CA12" s="667"/>
      <c r="CB12" s="668"/>
      <c r="CD12" s="680" t="s">
        <v>249</v>
      </c>
      <c r="CE12" s="681"/>
      <c r="CF12" s="681"/>
      <c r="CG12" s="681"/>
      <c r="CH12" s="681"/>
      <c r="CI12" s="681"/>
      <c r="CJ12" s="681"/>
      <c r="CK12" s="681"/>
      <c r="CL12" s="681"/>
      <c r="CM12" s="681"/>
      <c r="CN12" s="681"/>
      <c r="CO12" s="681"/>
      <c r="CP12" s="681"/>
      <c r="CQ12" s="682"/>
      <c r="CR12" s="663">
        <v>465451</v>
      </c>
      <c r="CS12" s="664"/>
      <c r="CT12" s="664"/>
      <c r="CU12" s="664"/>
      <c r="CV12" s="664"/>
      <c r="CW12" s="664"/>
      <c r="CX12" s="664"/>
      <c r="CY12" s="665"/>
      <c r="CZ12" s="666">
        <v>4.4000000000000004</v>
      </c>
      <c r="DA12" s="666"/>
      <c r="DB12" s="666"/>
      <c r="DC12" s="666"/>
      <c r="DD12" s="679">
        <v>52550</v>
      </c>
      <c r="DE12" s="664"/>
      <c r="DF12" s="664"/>
      <c r="DG12" s="664"/>
      <c r="DH12" s="664"/>
      <c r="DI12" s="664"/>
      <c r="DJ12" s="664"/>
      <c r="DK12" s="664"/>
      <c r="DL12" s="664"/>
      <c r="DM12" s="664"/>
      <c r="DN12" s="664"/>
      <c r="DO12" s="664"/>
      <c r="DP12" s="665"/>
      <c r="DQ12" s="679">
        <v>193033</v>
      </c>
      <c r="DR12" s="664"/>
      <c r="DS12" s="664"/>
      <c r="DT12" s="664"/>
      <c r="DU12" s="664"/>
      <c r="DV12" s="664"/>
      <c r="DW12" s="664"/>
      <c r="DX12" s="664"/>
      <c r="DY12" s="664"/>
      <c r="DZ12" s="664"/>
      <c r="EA12" s="664"/>
      <c r="EB12" s="664"/>
      <c r="EC12" s="683"/>
    </row>
    <row r="13" spans="2:143" ht="11.25" customHeight="1">
      <c r="B13" s="669" t="s">
        <v>250</v>
      </c>
      <c r="C13" s="670"/>
      <c r="D13" s="670"/>
      <c r="E13" s="670"/>
      <c r="F13" s="670"/>
      <c r="G13" s="670"/>
      <c r="H13" s="670"/>
      <c r="I13" s="670"/>
      <c r="J13" s="670"/>
      <c r="K13" s="670"/>
      <c r="L13" s="670"/>
      <c r="M13" s="670"/>
      <c r="N13" s="670"/>
      <c r="O13" s="670"/>
      <c r="P13" s="670"/>
      <c r="Q13" s="671"/>
      <c r="R13" s="663" t="s">
        <v>128</v>
      </c>
      <c r="S13" s="664"/>
      <c r="T13" s="664"/>
      <c r="U13" s="664"/>
      <c r="V13" s="664"/>
      <c r="W13" s="664"/>
      <c r="X13" s="664"/>
      <c r="Y13" s="665"/>
      <c r="Z13" s="666" t="s">
        <v>128</v>
      </c>
      <c r="AA13" s="666"/>
      <c r="AB13" s="666"/>
      <c r="AC13" s="666"/>
      <c r="AD13" s="667" t="s">
        <v>128</v>
      </c>
      <c r="AE13" s="667"/>
      <c r="AF13" s="667"/>
      <c r="AG13" s="667"/>
      <c r="AH13" s="667"/>
      <c r="AI13" s="667"/>
      <c r="AJ13" s="667"/>
      <c r="AK13" s="667"/>
      <c r="AL13" s="672" t="s">
        <v>128</v>
      </c>
      <c r="AM13" s="673"/>
      <c r="AN13" s="673"/>
      <c r="AO13" s="674"/>
      <c r="AP13" s="669" t="s">
        <v>251</v>
      </c>
      <c r="AQ13" s="670"/>
      <c r="AR13" s="670"/>
      <c r="AS13" s="670"/>
      <c r="AT13" s="670"/>
      <c r="AU13" s="670"/>
      <c r="AV13" s="670"/>
      <c r="AW13" s="670"/>
      <c r="AX13" s="670"/>
      <c r="AY13" s="670"/>
      <c r="AZ13" s="670"/>
      <c r="BA13" s="670"/>
      <c r="BB13" s="670"/>
      <c r="BC13" s="670"/>
      <c r="BD13" s="670"/>
      <c r="BE13" s="670"/>
      <c r="BF13" s="671"/>
      <c r="BG13" s="663">
        <v>728269</v>
      </c>
      <c r="BH13" s="664"/>
      <c r="BI13" s="664"/>
      <c r="BJ13" s="664"/>
      <c r="BK13" s="664"/>
      <c r="BL13" s="664"/>
      <c r="BM13" s="664"/>
      <c r="BN13" s="665"/>
      <c r="BO13" s="666">
        <v>63</v>
      </c>
      <c r="BP13" s="666"/>
      <c r="BQ13" s="666"/>
      <c r="BR13" s="666"/>
      <c r="BS13" s="667" t="s">
        <v>128</v>
      </c>
      <c r="BT13" s="667"/>
      <c r="BU13" s="667"/>
      <c r="BV13" s="667"/>
      <c r="BW13" s="667"/>
      <c r="BX13" s="667"/>
      <c r="BY13" s="667"/>
      <c r="BZ13" s="667"/>
      <c r="CA13" s="667"/>
      <c r="CB13" s="668"/>
      <c r="CD13" s="680" t="s">
        <v>252</v>
      </c>
      <c r="CE13" s="681"/>
      <c r="CF13" s="681"/>
      <c r="CG13" s="681"/>
      <c r="CH13" s="681"/>
      <c r="CI13" s="681"/>
      <c r="CJ13" s="681"/>
      <c r="CK13" s="681"/>
      <c r="CL13" s="681"/>
      <c r="CM13" s="681"/>
      <c r="CN13" s="681"/>
      <c r="CO13" s="681"/>
      <c r="CP13" s="681"/>
      <c r="CQ13" s="682"/>
      <c r="CR13" s="663">
        <v>842365</v>
      </c>
      <c r="CS13" s="664"/>
      <c r="CT13" s="664"/>
      <c r="CU13" s="664"/>
      <c r="CV13" s="664"/>
      <c r="CW13" s="664"/>
      <c r="CX13" s="664"/>
      <c r="CY13" s="665"/>
      <c r="CZ13" s="666">
        <v>8.1</v>
      </c>
      <c r="DA13" s="666"/>
      <c r="DB13" s="666"/>
      <c r="DC13" s="666"/>
      <c r="DD13" s="679">
        <v>676636</v>
      </c>
      <c r="DE13" s="664"/>
      <c r="DF13" s="664"/>
      <c r="DG13" s="664"/>
      <c r="DH13" s="664"/>
      <c r="DI13" s="664"/>
      <c r="DJ13" s="664"/>
      <c r="DK13" s="664"/>
      <c r="DL13" s="664"/>
      <c r="DM13" s="664"/>
      <c r="DN13" s="664"/>
      <c r="DO13" s="664"/>
      <c r="DP13" s="665"/>
      <c r="DQ13" s="679">
        <v>328718</v>
      </c>
      <c r="DR13" s="664"/>
      <c r="DS13" s="664"/>
      <c r="DT13" s="664"/>
      <c r="DU13" s="664"/>
      <c r="DV13" s="664"/>
      <c r="DW13" s="664"/>
      <c r="DX13" s="664"/>
      <c r="DY13" s="664"/>
      <c r="DZ13" s="664"/>
      <c r="EA13" s="664"/>
      <c r="EB13" s="664"/>
      <c r="EC13" s="683"/>
    </row>
    <row r="14" spans="2:143" ht="11.25" customHeight="1">
      <c r="B14" s="669" t="s">
        <v>253</v>
      </c>
      <c r="C14" s="670"/>
      <c r="D14" s="670"/>
      <c r="E14" s="670"/>
      <c r="F14" s="670"/>
      <c r="G14" s="670"/>
      <c r="H14" s="670"/>
      <c r="I14" s="670"/>
      <c r="J14" s="670"/>
      <c r="K14" s="670"/>
      <c r="L14" s="670"/>
      <c r="M14" s="670"/>
      <c r="N14" s="670"/>
      <c r="O14" s="670"/>
      <c r="P14" s="670"/>
      <c r="Q14" s="671"/>
      <c r="R14" s="663" t="s">
        <v>128</v>
      </c>
      <c r="S14" s="664"/>
      <c r="T14" s="664"/>
      <c r="U14" s="664"/>
      <c r="V14" s="664"/>
      <c r="W14" s="664"/>
      <c r="X14" s="664"/>
      <c r="Y14" s="665"/>
      <c r="Z14" s="666" t="s">
        <v>128</v>
      </c>
      <c r="AA14" s="666"/>
      <c r="AB14" s="666"/>
      <c r="AC14" s="666"/>
      <c r="AD14" s="667" t="s">
        <v>128</v>
      </c>
      <c r="AE14" s="667"/>
      <c r="AF14" s="667"/>
      <c r="AG14" s="667"/>
      <c r="AH14" s="667"/>
      <c r="AI14" s="667"/>
      <c r="AJ14" s="667"/>
      <c r="AK14" s="667"/>
      <c r="AL14" s="672" t="s">
        <v>128</v>
      </c>
      <c r="AM14" s="673"/>
      <c r="AN14" s="673"/>
      <c r="AO14" s="674"/>
      <c r="AP14" s="669" t="s">
        <v>254</v>
      </c>
      <c r="AQ14" s="670"/>
      <c r="AR14" s="670"/>
      <c r="AS14" s="670"/>
      <c r="AT14" s="670"/>
      <c r="AU14" s="670"/>
      <c r="AV14" s="670"/>
      <c r="AW14" s="670"/>
      <c r="AX14" s="670"/>
      <c r="AY14" s="670"/>
      <c r="AZ14" s="670"/>
      <c r="BA14" s="670"/>
      <c r="BB14" s="670"/>
      <c r="BC14" s="670"/>
      <c r="BD14" s="670"/>
      <c r="BE14" s="670"/>
      <c r="BF14" s="671"/>
      <c r="BG14" s="663">
        <v>45188</v>
      </c>
      <c r="BH14" s="664"/>
      <c r="BI14" s="664"/>
      <c r="BJ14" s="664"/>
      <c r="BK14" s="664"/>
      <c r="BL14" s="664"/>
      <c r="BM14" s="664"/>
      <c r="BN14" s="665"/>
      <c r="BO14" s="666">
        <v>3.9</v>
      </c>
      <c r="BP14" s="666"/>
      <c r="BQ14" s="666"/>
      <c r="BR14" s="666"/>
      <c r="BS14" s="667" t="s">
        <v>128</v>
      </c>
      <c r="BT14" s="667"/>
      <c r="BU14" s="667"/>
      <c r="BV14" s="667"/>
      <c r="BW14" s="667"/>
      <c r="BX14" s="667"/>
      <c r="BY14" s="667"/>
      <c r="BZ14" s="667"/>
      <c r="CA14" s="667"/>
      <c r="CB14" s="668"/>
      <c r="CD14" s="680" t="s">
        <v>255</v>
      </c>
      <c r="CE14" s="681"/>
      <c r="CF14" s="681"/>
      <c r="CG14" s="681"/>
      <c r="CH14" s="681"/>
      <c r="CI14" s="681"/>
      <c r="CJ14" s="681"/>
      <c r="CK14" s="681"/>
      <c r="CL14" s="681"/>
      <c r="CM14" s="681"/>
      <c r="CN14" s="681"/>
      <c r="CO14" s="681"/>
      <c r="CP14" s="681"/>
      <c r="CQ14" s="682"/>
      <c r="CR14" s="663">
        <v>357591</v>
      </c>
      <c r="CS14" s="664"/>
      <c r="CT14" s="664"/>
      <c r="CU14" s="664"/>
      <c r="CV14" s="664"/>
      <c r="CW14" s="664"/>
      <c r="CX14" s="664"/>
      <c r="CY14" s="665"/>
      <c r="CZ14" s="666">
        <v>3.4</v>
      </c>
      <c r="DA14" s="666"/>
      <c r="DB14" s="666"/>
      <c r="DC14" s="666"/>
      <c r="DD14" s="679">
        <v>12950</v>
      </c>
      <c r="DE14" s="664"/>
      <c r="DF14" s="664"/>
      <c r="DG14" s="664"/>
      <c r="DH14" s="664"/>
      <c r="DI14" s="664"/>
      <c r="DJ14" s="664"/>
      <c r="DK14" s="664"/>
      <c r="DL14" s="664"/>
      <c r="DM14" s="664"/>
      <c r="DN14" s="664"/>
      <c r="DO14" s="664"/>
      <c r="DP14" s="665"/>
      <c r="DQ14" s="679">
        <v>337152</v>
      </c>
      <c r="DR14" s="664"/>
      <c r="DS14" s="664"/>
      <c r="DT14" s="664"/>
      <c r="DU14" s="664"/>
      <c r="DV14" s="664"/>
      <c r="DW14" s="664"/>
      <c r="DX14" s="664"/>
      <c r="DY14" s="664"/>
      <c r="DZ14" s="664"/>
      <c r="EA14" s="664"/>
      <c r="EB14" s="664"/>
      <c r="EC14" s="683"/>
    </row>
    <row r="15" spans="2:143" ht="11.25" customHeight="1">
      <c r="B15" s="669" t="s">
        <v>256</v>
      </c>
      <c r="C15" s="670"/>
      <c r="D15" s="670"/>
      <c r="E15" s="670"/>
      <c r="F15" s="670"/>
      <c r="G15" s="670"/>
      <c r="H15" s="670"/>
      <c r="I15" s="670"/>
      <c r="J15" s="670"/>
      <c r="K15" s="670"/>
      <c r="L15" s="670"/>
      <c r="M15" s="670"/>
      <c r="N15" s="670"/>
      <c r="O15" s="670"/>
      <c r="P15" s="670"/>
      <c r="Q15" s="671"/>
      <c r="R15" s="663" t="s">
        <v>128</v>
      </c>
      <c r="S15" s="664"/>
      <c r="T15" s="664"/>
      <c r="U15" s="664"/>
      <c r="V15" s="664"/>
      <c r="W15" s="664"/>
      <c r="X15" s="664"/>
      <c r="Y15" s="665"/>
      <c r="Z15" s="666" t="s">
        <v>128</v>
      </c>
      <c r="AA15" s="666"/>
      <c r="AB15" s="666"/>
      <c r="AC15" s="666"/>
      <c r="AD15" s="667" t="s">
        <v>128</v>
      </c>
      <c r="AE15" s="667"/>
      <c r="AF15" s="667"/>
      <c r="AG15" s="667"/>
      <c r="AH15" s="667"/>
      <c r="AI15" s="667"/>
      <c r="AJ15" s="667"/>
      <c r="AK15" s="667"/>
      <c r="AL15" s="672" t="s">
        <v>128</v>
      </c>
      <c r="AM15" s="673"/>
      <c r="AN15" s="673"/>
      <c r="AO15" s="674"/>
      <c r="AP15" s="669" t="s">
        <v>257</v>
      </c>
      <c r="AQ15" s="670"/>
      <c r="AR15" s="670"/>
      <c r="AS15" s="670"/>
      <c r="AT15" s="670"/>
      <c r="AU15" s="670"/>
      <c r="AV15" s="670"/>
      <c r="AW15" s="670"/>
      <c r="AX15" s="670"/>
      <c r="AY15" s="670"/>
      <c r="AZ15" s="670"/>
      <c r="BA15" s="670"/>
      <c r="BB15" s="670"/>
      <c r="BC15" s="670"/>
      <c r="BD15" s="670"/>
      <c r="BE15" s="670"/>
      <c r="BF15" s="671"/>
      <c r="BG15" s="663">
        <v>59329</v>
      </c>
      <c r="BH15" s="664"/>
      <c r="BI15" s="664"/>
      <c r="BJ15" s="664"/>
      <c r="BK15" s="664"/>
      <c r="BL15" s="664"/>
      <c r="BM15" s="664"/>
      <c r="BN15" s="665"/>
      <c r="BO15" s="666">
        <v>5.0999999999999996</v>
      </c>
      <c r="BP15" s="666"/>
      <c r="BQ15" s="666"/>
      <c r="BR15" s="666"/>
      <c r="BS15" s="667" t="s">
        <v>128</v>
      </c>
      <c r="BT15" s="667"/>
      <c r="BU15" s="667"/>
      <c r="BV15" s="667"/>
      <c r="BW15" s="667"/>
      <c r="BX15" s="667"/>
      <c r="BY15" s="667"/>
      <c r="BZ15" s="667"/>
      <c r="CA15" s="667"/>
      <c r="CB15" s="668"/>
      <c r="CD15" s="680" t="s">
        <v>258</v>
      </c>
      <c r="CE15" s="681"/>
      <c r="CF15" s="681"/>
      <c r="CG15" s="681"/>
      <c r="CH15" s="681"/>
      <c r="CI15" s="681"/>
      <c r="CJ15" s="681"/>
      <c r="CK15" s="681"/>
      <c r="CL15" s="681"/>
      <c r="CM15" s="681"/>
      <c r="CN15" s="681"/>
      <c r="CO15" s="681"/>
      <c r="CP15" s="681"/>
      <c r="CQ15" s="682"/>
      <c r="CR15" s="663">
        <v>558348</v>
      </c>
      <c r="CS15" s="664"/>
      <c r="CT15" s="664"/>
      <c r="CU15" s="664"/>
      <c r="CV15" s="664"/>
      <c r="CW15" s="664"/>
      <c r="CX15" s="664"/>
      <c r="CY15" s="665"/>
      <c r="CZ15" s="666">
        <v>5.3</v>
      </c>
      <c r="DA15" s="666"/>
      <c r="DB15" s="666"/>
      <c r="DC15" s="666"/>
      <c r="DD15" s="679">
        <v>92609</v>
      </c>
      <c r="DE15" s="664"/>
      <c r="DF15" s="664"/>
      <c r="DG15" s="664"/>
      <c r="DH15" s="664"/>
      <c r="DI15" s="664"/>
      <c r="DJ15" s="664"/>
      <c r="DK15" s="664"/>
      <c r="DL15" s="664"/>
      <c r="DM15" s="664"/>
      <c r="DN15" s="664"/>
      <c r="DO15" s="664"/>
      <c r="DP15" s="665"/>
      <c r="DQ15" s="679">
        <v>457835</v>
      </c>
      <c r="DR15" s="664"/>
      <c r="DS15" s="664"/>
      <c r="DT15" s="664"/>
      <c r="DU15" s="664"/>
      <c r="DV15" s="664"/>
      <c r="DW15" s="664"/>
      <c r="DX15" s="664"/>
      <c r="DY15" s="664"/>
      <c r="DZ15" s="664"/>
      <c r="EA15" s="664"/>
      <c r="EB15" s="664"/>
      <c r="EC15" s="683"/>
    </row>
    <row r="16" spans="2:143" ht="11.25" customHeight="1">
      <c r="B16" s="669" t="s">
        <v>259</v>
      </c>
      <c r="C16" s="670"/>
      <c r="D16" s="670"/>
      <c r="E16" s="670"/>
      <c r="F16" s="670"/>
      <c r="G16" s="670"/>
      <c r="H16" s="670"/>
      <c r="I16" s="670"/>
      <c r="J16" s="670"/>
      <c r="K16" s="670"/>
      <c r="L16" s="670"/>
      <c r="M16" s="670"/>
      <c r="N16" s="670"/>
      <c r="O16" s="670"/>
      <c r="P16" s="670"/>
      <c r="Q16" s="671"/>
      <c r="R16" s="663">
        <v>4215</v>
      </c>
      <c r="S16" s="664"/>
      <c r="T16" s="664"/>
      <c r="U16" s="664"/>
      <c r="V16" s="664"/>
      <c r="W16" s="664"/>
      <c r="X16" s="664"/>
      <c r="Y16" s="665"/>
      <c r="Z16" s="666">
        <v>0</v>
      </c>
      <c r="AA16" s="666"/>
      <c r="AB16" s="666"/>
      <c r="AC16" s="666"/>
      <c r="AD16" s="667">
        <v>4215</v>
      </c>
      <c r="AE16" s="667"/>
      <c r="AF16" s="667"/>
      <c r="AG16" s="667"/>
      <c r="AH16" s="667"/>
      <c r="AI16" s="667"/>
      <c r="AJ16" s="667"/>
      <c r="AK16" s="667"/>
      <c r="AL16" s="672">
        <v>0.1</v>
      </c>
      <c r="AM16" s="673"/>
      <c r="AN16" s="673"/>
      <c r="AO16" s="674"/>
      <c r="AP16" s="669" t="s">
        <v>260</v>
      </c>
      <c r="AQ16" s="670"/>
      <c r="AR16" s="670"/>
      <c r="AS16" s="670"/>
      <c r="AT16" s="670"/>
      <c r="AU16" s="670"/>
      <c r="AV16" s="670"/>
      <c r="AW16" s="670"/>
      <c r="AX16" s="670"/>
      <c r="AY16" s="670"/>
      <c r="AZ16" s="670"/>
      <c r="BA16" s="670"/>
      <c r="BB16" s="670"/>
      <c r="BC16" s="670"/>
      <c r="BD16" s="670"/>
      <c r="BE16" s="670"/>
      <c r="BF16" s="671"/>
      <c r="BG16" s="663" t="s">
        <v>128</v>
      </c>
      <c r="BH16" s="664"/>
      <c r="BI16" s="664"/>
      <c r="BJ16" s="664"/>
      <c r="BK16" s="664"/>
      <c r="BL16" s="664"/>
      <c r="BM16" s="664"/>
      <c r="BN16" s="665"/>
      <c r="BO16" s="666" t="s">
        <v>128</v>
      </c>
      <c r="BP16" s="666"/>
      <c r="BQ16" s="666"/>
      <c r="BR16" s="666"/>
      <c r="BS16" s="667" t="s">
        <v>128</v>
      </c>
      <c r="BT16" s="667"/>
      <c r="BU16" s="667"/>
      <c r="BV16" s="667"/>
      <c r="BW16" s="667"/>
      <c r="BX16" s="667"/>
      <c r="BY16" s="667"/>
      <c r="BZ16" s="667"/>
      <c r="CA16" s="667"/>
      <c r="CB16" s="668"/>
      <c r="CD16" s="680" t="s">
        <v>261</v>
      </c>
      <c r="CE16" s="681"/>
      <c r="CF16" s="681"/>
      <c r="CG16" s="681"/>
      <c r="CH16" s="681"/>
      <c r="CI16" s="681"/>
      <c r="CJ16" s="681"/>
      <c r="CK16" s="681"/>
      <c r="CL16" s="681"/>
      <c r="CM16" s="681"/>
      <c r="CN16" s="681"/>
      <c r="CO16" s="681"/>
      <c r="CP16" s="681"/>
      <c r="CQ16" s="682"/>
      <c r="CR16" s="663">
        <v>164903</v>
      </c>
      <c r="CS16" s="664"/>
      <c r="CT16" s="664"/>
      <c r="CU16" s="664"/>
      <c r="CV16" s="664"/>
      <c r="CW16" s="664"/>
      <c r="CX16" s="664"/>
      <c r="CY16" s="665"/>
      <c r="CZ16" s="666">
        <v>1.6</v>
      </c>
      <c r="DA16" s="666"/>
      <c r="DB16" s="666"/>
      <c r="DC16" s="666"/>
      <c r="DD16" s="679" t="s">
        <v>128</v>
      </c>
      <c r="DE16" s="664"/>
      <c r="DF16" s="664"/>
      <c r="DG16" s="664"/>
      <c r="DH16" s="664"/>
      <c r="DI16" s="664"/>
      <c r="DJ16" s="664"/>
      <c r="DK16" s="664"/>
      <c r="DL16" s="664"/>
      <c r="DM16" s="664"/>
      <c r="DN16" s="664"/>
      <c r="DO16" s="664"/>
      <c r="DP16" s="665"/>
      <c r="DQ16" s="679">
        <v>123765</v>
      </c>
      <c r="DR16" s="664"/>
      <c r="DS16" s="664"/>
      <c r="DT16" s="664"/>
      <c r="DU16" s="664"/>
      <c r="DV16" s="664"/>
      <c r="DW16" s="664"/>
      <c r="DX16" s="664"/>
      <c r="DY16" s="664"/>
      <c r="DZ16" s="664"/>
      <c r="EA16" s="664"/>
      <c r="EB16" s="664"/>
      <c r="EC16" s="683"/>
    </row>
    <row r="17" spans="2:133" ht="11.25" customHeight="1">
      <c r="B17" s="669" t="s">
        <v>262</v>
      </c>
      <c r="C17" s="670"/>
      <c r="D17" s="670"/>
      <c r="E17" s="670"/>
      <c r="F17" s="670"/>
      <c r="G17" s="670"/>
      <c r="H17" s="670"/>
      <c r="I17" s="670"/>
      <c r="J17" s="670"/>
      <c r="K17" s="670"/>
      <c r="L17" s="670"/>
      <c r="M17" s="670"/>
      <c r="N17" s="670"/>
      <c r="O17" s="670"/>
      <c r="P17" s="670"/>
      <c r="Q17" s="671"/>
      <c r="R17" s="663">
        <v>11792</v>
      </c>
      <c r="S17" s="664"/>
      <c r="T17" s="664"/>
      <c r="U17" s="664"/>
      <c r="V17" s="664"/>
      <c r="W17" s="664"/>
      <c r="X17" s="664"/>
      <c r="Y17" s="665"/>
      <c r="Z17" s="666">
        <v>0.1</v>
      </c>
      <c r="AA17" s="666"/>
      <c r="AB17" s="666"/>
      <c r="AC17" s="666"/>
      <c r="AD17" s="667">
        <v>11792</v>
      </c>
      <c r="AE17" s="667"/>
      <c r="AF17" s="667"/>
      <c r="AG17" s="667"/>
      <c r="AH17" s="667"/>
      <c r="AI17" s="667"/>
      <c r="AJ17" s="667"/>
      <c r="AK17" s="667"/>
      <c r="AL17" s="672">
        <v>0.3</v>
      </c>
      <c r="AM17" s="673"/>
      <c r="AN17" s="673"/>
      <c r="AO17" s="674"/>
      <c r="AP17" s="669" t="s">
        <v>263</v>
      </c>
      <c r="AQ17" s="670"/>
      <c r="AR17" s="670"/>
      <c r="AS17" s="670"/>
      <c r="AT17" s="670"/>
      <c r="AU17" s="670"/>
      <c r="AV17" s="670"/>
      <c r="AW17" s="670"/>
      <c r="AX17" s="670"/>
      <c r="AY17" s="670"/>
      <c r="AZ17" s="670"/>
      <c r="BA17" s="670"/>
      <c r="BB17" s="670"/>
      <c r="BC17" s="670"/>
      <c r="BD17" s="670"/>
      <c r="BE17" s="670"/>
      <c r="BF17" s="671"/>
      <c r="BG17" s="663" t="s">
        <v>128</v>
      </c>
      <c r="BH17" s="664"/>
      <c r="BI17" s="664"/>
      <c r="BJ17" s="664"/>
      <c r="BK17" s="664"/>
      <c r="BL17" s="664"/>
      <c r="BM17" s="664"/>
      <c r="BN17" s="665"/>
      <c r="BO17" s="666" t="s">
        <v>128</v>
      </c>
      <c r="BP17" s="666"/>
      <c r="BQ17" s="666"/>
      <c r="BR17" s="666"/>
      <c r="BS17" s="667" t="s">
        <v>128</v>
      </c>
      <c r="BT17" s="667"/>
      <c r="BU17" s="667"/>
      <c r="BV17" s="667"/>
      <c r="BW17" s="667"/>
      <c r="BX17" s="667"/>
      <c r="BY17" s="667"/>
      <c r="BZ17" s="667"/>
      <c r="CA17" s="667"/>
      <c r="CB17" s="668"/>
      <c r="CD17" s="680" t="s">
        <v>264</v>
      </c>
      <c r="CE17" s="681"/>
      <c r="CF17" s="681"/>
      <c r="CG17" s="681"/>
      <c r="CH17" s="681"/>
      <c r="CI17" s="681"/>
      <c r="CJ17" s="681"/>
      <c r="CK17" s="681"/>
      <c r="CL17" s="681"/>
      <c r="CM17" s="681"/>
      <c r="CN17" s="681"/>
      <c r="CO17" s="681"/>
      <c r="CP17" s="681"/>
      <c r="CQ17" s="682"/>
      <c r="CR17" s="663">
        <v>857956</v>
      </c>
      <c r="CS17" s="664"/>
      <c r="CT17" s="664"/>
      <c r="CU17" s="664"/>
      <c r="CV17" s="664"/>
      <c r="CW17" s="664"/>
      <c r="CX17" s="664"/>
      <c r="CY17" s="665"/>
      <c r="CZ17" s="666">
        <v>8.1999999999999993</v>
      </c>
      <c r="DA17" s="666"/>
      <c r="DB17" s="666"/>
      <c r="DC17" s="666"/>
      <c r="DD17" s="679" t="s">
        <v>128</v>
      </c>
      <c r="DE17" s="664"/>
      <c r="DF17" s="664"/>
      <c r="DG17" s="664"/>
      <c r="DH17" s="664"/>
      <c r="DI17" s="664"/>
      <c r="DJ17" s="664"/>
      <c r="DK17" s="664"/>
      <c r="DL17" s="664"/>
      <c r="DM17" s="664"/>
      <c r="DN17" s="664"/>
      <c r="DO17" s="664"/>
      <c r="DP17" s="665"/>
      <c r="DQ17" s="679">
        <v>848390</v>
      </c>
      <c r="DR17" s="664"/>
      <c r="DS17" s="664"/>
      <c r="DT17" s="664"/>
      <c r="DU17" s="664"/>
      <c r="DV17" s="664"/>
      <c r="DW17" s="664"/>
      <c r="DX17" s="664"/>
      <c r="DY17" s="664"/>
      <c r="DZ17" s="664"/>
      <c r="EA17" s="664"/>
      <c r="EB17" s="664"/>
      <c r="EC17" s="683"/>
    </row>
    <row r="18" spans="2:133" ht="11.25" customHeight="1">
      <c r="B18" s="669" t="s">
        <v>265</v>
      </c>
      <c r="C18" s="670"/>
      <c r="D18" s="670"/>
      <c r="E18" s="670"/>
      <c r="F18" s="670"/>
      <c r="G18" s="670"/>
      <c r="H18" s="670"/>
      <c r="I18" s="670"/>
      <c r="J18" s="670"/>
      <c r="K18" s="670"/>
      <c r="L18" s="670"/>
      <c r="M18" s="670"/>
      <c r="N18" s="670"/>
      <c r="O18" s="670"/>
      <c r="P18" s="670"/>
      <c r="Q18" s="671"/>
      <c r="R18" s="663">
        <v>14052</v>
      </c>
      <c r="S18" s="664"/>
      <c r="T18" s="664"/>
      <c r="U18" s="664"/>
      <c r="V18" s="664"/>
      <c r="W18" s="664"/>
      <c r="X18" s="664"/>
      <c r="Y18" s="665"/>
      <c r="Z18" s="666">
        <v>0.1</v>
      </c>
      <c r="AA18" s="666"/>
      <c r="AB18" s="666"/>
      <c r="AC18" s="666"/>
      <c r="AD18" s="667">
        <v>14052</v>
      </c>
      <c r="AE18" s="667"/>
      <c r="AF18" s="667"/>
      <c r="AG18" s="667"/>
      <c r="AH18" s="667"/>
      <c r="AI18" s="667"/>
      <c r="AJ18" s="667"/>
      <c r="AK18" s="667"/>
      <c r="AL18" s="672">
        <v>0.30000001192092896</v>
      </c>
      <c r="AM18" s="673"/>
      <c r="AN18" s="673"/>
      <c r="AO18" s="674"/>
      <c r="AP18" s="669" t="s">
        <v>266</v>
      </c>
      <c r="AQ18" s="670"/>
      <c r="AR18" s="670"/>
      <c r="AS18" s="670"/>
      <c r="AT18" s="670"/>
      <c r="AU18" s="670"/>
      <c r="AV18" s="670"/>
      <c r="AW18" s="670"/>
      <c r="AX18" s="670"/>
      <c r="AY18" s="670"/>
      <c r="AZ18" s="670"/>
      <c r="BA18" s="670"/>
      <c r="BB18" s="670"/>
      <c r="BC18" s="670"/>
      <c r="BD18" s="670"/>
      <c r="BE18" s="670"/>
      <c r="BF18" s="671"/>
      <c r="BG18" s="663" t="s">
        <v>128</v>
      </c>
      <c r="BH18" s="664"/>
      <c r="BI18" s="664"/>
      <c r="BJ18" s="664"/>
      <c r="BK18" s="664"/>
      <c r="BL18" s="664"/>
      <c r="BM18" s="664"/>
      <c r="BN18" s="665"/>
      <c r="BO18" s="666" t="s">
        <v>128</v>
      </c>
      <c r="BP18" s="666"/>
      <c r="BQ18" s="666"/>
      <c r="BR18" s="666"/>
      <c r="BS18" s="667" t="s">
        <v>128</v>
      </c>
      <c r="BT18" s="667"/>
      <c r="BU18" s="667"/>
      <c r="BV18" s="667"/>
      <c r="BW18" s="667"/>
      <c r="BX18" s="667"/>
      <c r="BY18" s="667"/>
      <c r="BZ18" s="667"/>
      <c r="CA18" s="667"/>
      <c r="CB18" s="668"/>
      <c r="CD18" s="680" t="s">
        <v>267</v>
      </c>
      <c r="CE18" s="681"/>
      <c r="CF18" s="681"/>
      <c r="CG18" s="681"/>
      <c r="CH18" s="681"/>
      <c r="CI18" s="681"/>
      <c r="CJ18" s="681"/>
      <c r="CK18" s="681"/>
      <c r="CL18" s="681"/>
      <c r="CM18" s="681"/>
      <c r="CN18" s="681"/>
      <c r="CO18" s="681"/>
      <c r="CP18" s="681"/>
      <c r="CQ18" s="682"/>
      <c r="CR18" s="663" t="s">
        <v>128</v>
      </c>
      <c r="CS18" s="664"/>
      <c r="CT18" s="664"/>
      <c r="CU18" s="664"/>
      <c r="CV18" s="664"/>
      <c r="CW18" s="664"/>
      <c r="CX18" s="664"/>
      <c r="CY18" s="665"/>
      <c r="CZ18" s="666" t="s">
        <v>128</v>
      </c>
      <c r="DA18" s="666"/>
      <c r="DB18" s="666"/>
      <c r="DC18" s="666"/>
      <c r="DD18" s="679" t="s">
        <v>128</v>
      </c>
      <c r="DE18" s="664"/>
      <c r="DF18" s="664"/>
      <c r="DG18" s="664"/>
      <c r="DH18" s="664"/>
      <c r="DI18" s="664"/>
      <c r="DJ18" s="664"/>
      <c r="DK18" s="664"/>
      <c r="DL18" s="664"/>
      <c r="DM18" s="664"/>
      <c r="DN18" s="664"/>
      <c r="DO18" s="664"/>
      <c r="DP18" s="665"/>
      <c r="DQ18" s="679" t="s">
        <v>128</v>
      </c>
      <c r="DR18" s="664"/>
      <c r="DS18" s="664"/>
      <c r="DT18" s="664"/>
      <c r="DU18" s="664"/>
      <c r="DV18" s="664"/>
      <c r="DW18" s="664"/>
      <c r="DX18" s="664"/>
      <c r="DY18" s="664"/>
      <c r="DZ18" s="664"/>
      <c r="EA18" s="664"/>
      <c r="EB18" s="664"/>
      <c r="EC18" s="683"/>
    </row>
    <row r="19" spans="2:133" ht="11.25" customHeight="1">
      <c r="B19" s="669" t="s">
        <v>268</v>
      </c>
      <c r="C19" s="670"/>
      <c r="D19" s="670"/>
      <c r="E19" s="670"/>
      <c r="F19" s="670"/>
      <c r="G19" s="670"/>
      <c r="H19" s="670"/>
      <c r="I19" s="670"/>
      <c r="J19" s="670"/>
      <c r="K19" s="670"/>
      <c r="L19" s="670"/>
      <c r="M19" s="670"/>
      <c r="N19" s="670"/>
      <c r="O19" s="670"/>
      <c r="P19" s="670"/>
      <c r="Q19" s="671"/>
      <c r="R19" s="663">
        <v>4062</v>
      </c>
      <c r="S19" s="664"/>
      <c r="T19" s="664"/>
      <c r="U19" s="664"/>
      <c r="V19" s="664"/>
      <c r="W19" s="664"/>
      <c r="X19" s="664"/>
      <c r="Y19" s="665"/>
      <c r="Z19" s="666">
        <v>0</v>
      </c>
      <c r="AA19" s="666"/>
      <c r="AB19" s="666"/>
      <c r="AC19" s="666"/>
      <c r="AD19" s="667">
        <v>4062</v>
      </c>
      <c r="AE19" s="667"/>
      <c r="AF19" s="667"/>
      <c r="AG19" s="667"/>
      <c r="AH19" s="667"/>
      <c r="AI19" s="667"/>
      <c r="AJ19" s="667"/>
      <c r="AK19" s="667"/>
      <c r="AL19" s="672">
        <v>0.1</v>
      </c>
      <c r="AM19" s="673"/>
      <c r="AN19" s="673"/>
      <c r="AO19" s="674"/>
      <c r="AP19" s="669" t="s">
        <v>269</v>
      </c>
      <c r="AQ19" s="670"/>
      <c r="AR19" s="670"/>
      <c r="AS19" s="670"/>
      <c r="AT19" s="670"/>
      <c r="AU19" s="670"/>
      <c r="AV19" s="670"/>
      <c r="AW19" s="670"/>
      <c r="AX19" s="670"/>
      <c r="AY19" s="670"/>
      <c r="AZ19" s="670"/>
      <c r="BA19" s="670"/>
      <c r="BB19" s="670"/>
      <c r="BC19" s="670"/>
      <c r="BD19" s="670"/>
      <c r="BE19" s="670"/>
      <c r="BF19" s="671"/>
      <c r="BG19" s="663">
        <v>127</v>
      </c>
      <c r="BH19" s="664"/>
      <c r="BI19" s="664"/>
      <c r="BJ19" s="664"/>
      <c r="BK19" s="664"/>
      <c r="BL19" s="664"/>
      <c r="BM19" s="664"/>
      <c r="BN19" s="665"/>
      <c r="BO19" s="666">
        <v>0</v>
      </c>
      <c r="BP19" s="666"/>
      <c r="BQ19" s="666"/>
      <c r="BR19" s="666"/>
      <c r="BS19" s="667" t="s">
        <v>128</v>
      </c>
      <c r="BT19" s="667"/>
      <c r="BU19" s="667"/>
      <c r="BV19" s="667"/>
      <c r="BW19" s="667"/>
      <c r="BX19" s="667"/>
      <c r="BY19" s="667"/>
      <c r="BZ19" s="667"/>
      <c r="CA19" s="667"/>
      <c r="CB19" s="668"/>
      <c r="CD19" s="680" t="s">
        <v>270</v>
      </c>
      <c r="CE19" s="681"/>
      <c r="CF19" s="681"/>
      <c r="CG19" s="681"/>
      <c r="CH19" s="681"/>
      <c r="CI19" s="681"/>
      <c r="CJ19" s="681"/>
      <c r="CK19" s="681"/>
      <c r="CL19" s="681"/>
      <c r="CM19" s="681"/>
      <c r="CN19" s="681"/>
      <c r="CO19" s="681"/>
      <c r="CP19" s="681"/>
      <c r="CQ19" s="682"/>
      <c r="CR19" s="663" t="s">
        <v>128</v>
      </c>
      <c r="CS19" s="664"/>
      <c r="CT19" s="664"/>
      <c r="CU19" s="664"/>
      <c r="CV19" s="664"/>
      <c r="CW19" s="664"/>
      <c r="CX19" s="664"/>
      <c r="CY19" s="665"/>
      <c r="CZ19" s="666" t="s">
        <v>128</v>
      </c>
      <c r="DA19" s="666"/>
      <c r="DB19" s="666"/>
      <c r="DC19" s="666"/>
      <c r="DD19" s="679" t="s">
        <v>128</v>
      </c>
      <c r="DE19" s="664"/>
      <c r="DF19" s="664"/>
      <c r="DG19" s="664"/>
      <c r="DH19" s="664"/>
      <c r="DI19" s="664"/>
      <c r="DJ19" s="664"/>
      <c r="DK19" s="664"/>
      <c r="DL19" s="664"/>
      <c r="DM19" s="664"/>
      <c r="DN19" s="664"/>
      <c r="DO19" s="664"/>
      <c r="DP19" s="665"/>
      <c r="DQ19" s="679" t="s">
        <v>128</v>
      </c>
      <c r="DR19" s="664"/>
      <c r="DS19" s="664"/>
      <c r="DT19" s="664"/>
      <c r="DU19" s="664"/>
      <c r="DV19" s="664"/>
      <c r="DW19" s="664"/>
      <c r="DX19" s="664"/>
      <c r="DY19" s="664"/>
      <c r="DZ19" s="664"/>
      <c r="EA19" s="664"/>
      <c r="EB19" s="664"/>
      <c r="EC19" s="683"/>
    </row>
    <row r="20" spans="2:133" ht="11.25" customHeight="1">
      <c r="B20" s="669" t="s">
        <v>271</v>
      </c>
      <c r="C20" s="670"/>
      <c r="D20" s="670"/>
      <c r="E20" s="670"/>
      <c r="F20" s="670"/>
      <c r="G20" s="670"/>
      <c r="H20" s="670"/>
      <c r="I20" s="670"/>
      <c r="J20" s="670"/>
      <c r="K20" s="670"/>
      <c r="L20" s="670"/>
      <c r="M20" s="670"/>
      <c r="N20" s="670"/>
      <c r="O20" s="670"/>
      <c r="P20" s="670"/>
      <c r="Q20" s="671"/>
      <c r="R20" s="663">
        <v>1182</v>
      </c>
      <c r="S20" s="664"/>
      <c r="T20" s="664"/>
      <c r="U20" s="664"/>
      <c r="V20" s="664"/>
      <c r="W20" s="664"/>
      <c r="X20" s="664"/>
      <c r="Y20" s="665"/>
      <c r="Z20" s="666">
        <v>0</v>
      </c>
      <c r="AA20" s="666"/>
      <c r="AB20" s="666"/>
      <c r="AC20" s="666"/>
      <c r="AD20" s="667">
        <v>1182</v>
      </c>
      <c r="AE20" s="667"/>
      <c r="AF20" s="667"/>
      <c r="AG20" s="667"/>
      <c r="AH20" s="667"/>
      <c r="AI20" s="667"/>
      <c r="AJ20" s="667"/>
      <c r="AK20" s="667"/>
      <c r="AL20" s="672">
        <v>0</v>
      </c>
      <c r="AM20" s="673"/>
      <c r="AN20" s="673"/>
      <c r="AO20" s="674"/>
      <c r="AP20" s="669" t="s">
        <v>272</v>
      </c>
      <c r="AQ20" s="670"/>
      <c r="AR20" s="670"/>
      <c r="AS20" s="670"/>
      <c r="AT20" s="670"/>
      <c r="AU20" s="670"/>
      <c r="AV20" s="670"/>
      <c r="AW20" s="670"/>
      <c r="AX20" s="670"/>
      <c r="AY20" s="670"/>
      <c r="AZ20" s="670"/>
      <c r="BA20" s="670"/>
      <c r="BB20" s="670"/>
      <c r="BC20" s="670"/>
      <c r="BD20" s="670"/>
      <c r="BE20" s="670"/>
      <c r="BF20" s="671"/>
      <c r="BG20" s="663">
        <v>127</v>
      </c>
      <c r="BH20" s="664"/>
      <c r="BI20" s="664"/>
      <c r="BJ20" s="664"/>
      <c r="BK20" s="664"/>
      <c r="BL20" s="664"/>
      <c r="BM20" s="664"/>
      <c r="BN20" s="665"/>
      <c r="BO20" s="666">
        <v>0</v>
      </c>
      <c r="BP20" s="666"/>
      <c r="BQ20" s="666"/>
      <c r="BR20" s="666"/>
      <c r="BS20" s="667" t="s">
        <v>128</v>
      </c>
      <c r="BT20" s="667"/>
      <c r="BU20" s="667"/>
      <c r="BV20" s="667"/>
      <c r="BW20" s="667"/>
      <c r="BX20" s="667"/>
      <c r="BY20" s="667"/>
      <c r="BZ20" s="667"/>
      <c r="CA20" s="667"/>
      <c r="CB20" s="668"/>
      <c r="CD20" s="680" t="s">
        <v>273</v>
      </c>
      <c r="CE20" s="681"/>
      <c r="CF20" s="681"/>
      <c r="CG20" s="681"/>
      <c r="CH20" s="681"/>
      <c r="CI20" s="681"/>
      <c r="CJ20" s="681"/>
      <c r="CK20" s="681"/>
      <c r="CL20" s="681"/>
      <c r="CM20" s="681"/>
      <c r="CN20" s="681"/>
      <c r="CO20" s="681"/>
      <c r="CP20" s="681"/>
      <c r="CQ20" s="682"/>
      <c r="CR20" s="663">
        <v>10459843</v>
      </c>
      <c r="CS20" s="664"/>
      <c r="CT20" s="664"/>
      <c r="CU20" s="664"/>
      <c r="CV20" s="664"/>
      <c r="CW20" s="664"/>
      <c r="CX20" s="664"/>
      <c r="CY20" s="665"/>
      <c r="CZ20" s="666">
        <v>100</v>
      </c>
      <c r="DA20" s="666"/>
      <c r="DB20" s="666"/>
      <c r="DC20" s="666"/>
      <c r="DD20" s="679">
        <v>3536476</v>
      </c>
      <c r="DE20" s="664"/>
      <c r="DF20" s="664"/>
      <c r="DG20" s="664"/>
      <c r="DH20" s="664"/>
      <c r="DI20" s="664"/>
      <c r="DJ20" s="664"/>
      <c r="DK20" s="664"/>
      <c r="DL20" s="664"/>
      <c r="DM20" s="664"/>
      <c r="DN20" s="664"/>
      <c r="DO20" s="664"/>
      <c r="DP20" s="665"/>
      <c r="DQ20" s="679">
        <v>5134018</v>
      </c>
      <c r="DR20" s="664"/>
      <c r="DS20" s="664"/>
      <c r="DT20" s="664"/>
      <c r="DU20" s="664"/>
      <c r="DV20" s="664"/>
      <c r="DW20" s="664"/>
      <c r="DX20" s="664"/>
      <c r="DY20" s="664"/>
      <c r="DZ20" s="664"/>
      <c r="EA20" s="664"/>
      <c r="EB20" s="664"/>
      <c r="EC20" s="683"/>
    </row>
    <row r="21" spans="2:133" ht="11.25" customHeight="1">
      <c r="B21" s="669" t="s">
        <v>274</v>
      </c>
      <c r="C21" s="670"/>
      <c r="D21" s="670"/>
      <c r="E21" s="670"/>
      <c r="F21" s="670"/>
      <c r="G21" s="670"/>
      <c r="H21" s="670"/>
      <c r="I21" s="670"/>
      <c r="J21" s="670"/>
      <c r="K21" s="670"/>
      <c r="L21" s="670"/>
      <c r="M21" s="670"/>
      <c r="N21" s="670"/>
      <c r="O21" s="670"/>
      <c r="P21" s="670"/>
      <c r="Q21" s="671"/>
      <c r="R21" s="663">
        <v>393</v>
      </c>
      <c r="S21" s="664"/>
      <c r="T21" s="664"/>
      <c r="U21" s="664"/>
      <c r="V21" s="664"/>
      <c r="W21" s="664"/>
      <c r="X21" s="664"/>
      <c r="Y21" s="665"/>
      <c r="Z21" s="666">
        <v>0</v>
      </c>
      <c r="AA21" s="666"/>
      <c r="AB21" s="666"/>
      <c r="AC21" s="666"/>
      <c r="AD21" s="667">
        <v>393</v>
      </c>
      <c r="AE21" s="667"/>
      <c r="AF21" s="667"/>
      <c r="AG21" s="667"/>
      <c r="AH21" s="667"/>
      <c r="AI21" s="667"/>
      <c r="AJ21" s="667"/>
      <c r="AK21" s="667"/>
      <c r="AL21" s="672">
        <v>0</v>
      </c>
      <c r="AM21" s="673"/>
      <c r="AN21" s="673"/>
      <c r="AO21" s="674"/>
      <c r="AP21" s="697" t="s">
        <v>275</v>
      </c>
      <c r="AQ21" s="698"/>
      <c r="AR21" s="698"/>
      <c r="AS21" s="698"/>
      <c r="AT21" s="698"/>
      <c r="AU21" s="698"/>
      <c r="AV21" s="698"/>
      <c r="AW21" s="698"/>
      <c r="AX21" s="698"/>
      <c r="AY21" s="698"/>
      <c r="AZ21" s="698"/>
      <c r="BA21" s="698"/>
      <c r="BB21" s="698"/>
      <c r="BC21" s="698"/>
      <c r="BD21" s="698"/>
      <c r="BE21" s="698"/>
      <c r="BF21" s="699"/>
      <c r="BG21" s="663">
        <v>127</v>
      </c>
      <c r="BH21" s="664"/>
      <c r="BI21" s="664"/>
      <c r="BJ21" s="664"/>
      <c r="BK21" s="664"/>
      <c r="BL21" s="664"/>
      <c r="BM21" s="664"/>
      <c r="BN21" s="665"/>
      <c r="BO21" s="666">
        <v>0</v>
      </c>
      <c r="BP21" s="666"/>
      <c r="BQ21" s="666"/>
      <c r="BR21" s="666"/>
      <c r="BS21" s="667" t="s">
        <v>128</v>
      </c>
      <c r="BT21" s="667"/>
      <c r="BU21" s="667"/>
      <c r="BV21" s="667"/>
      <c r="BW21" s="667"/>
      <c r="BX21" s="667"/>
      <c r="BY21" s="667"/>
      <c r="BZ21" s="667"/>
      <c r="CA21" s="667"/>
      <c r="CB21" s="668"/>
      <c r="CD21" s="688"/>
      <c r="CE21" s="689"/>
      <c r="CF21" s="689"/>
      <c r="CG21" s="689"/>
      <c r="CH21" s="689"/>
      <c r="CI21" s="689"/>
      <c r="CJ21" s="689"/>
      <c r="CK21" s="689"/>
      <c r="CL21" s="689"/>
      <c r="CM21" s="689"/>
      <c r="CN21" s="689"/>
      <c r="CO21" s="689"/>
      <c r="CP21" s="689"/>
      <c r="CQ21" s="690"/>
      <c r="CR21" s="691"/>
      <c r="CS21" s="686"/>
      <c r="CT21" s="686"/>
      <c r="CU21" s="686"/>
      <c r="CV21" s="686"/>
      <c r="CW21" s="686"/>
      <c r="CX21" s="686"/>
      <c r="CY21" s="692"/>
      <c r="CZ21" s="693"/>
      <c r="DA21" s="693"/>
      <c r="DB21" s="693"/>
      <c r="DC21" s="693"/>
      <c r="DD21" s="685"/>
      <c r="DE21" s="686"/>
      <c r="DF21" s="686"/>
      <c r="DG21" s="686"/>
      <c r="DH21" s="686"/>
      <c r="DI21" s="686"/>
      <c r="DJ21" s="686"/>
      <c r="DK21" s="686"/>
      <c r="DL21" s="686"/>
      <c r="DM21" s="686"/>
      <c r="DN21" s="686"/>
      <c r="DO21" s="686"/>
      <c r="DP21" s="692"/>
      <c r="DQ21" s="685"/>
      <c r="DR21" s="686"/>
      <c r="DS21" s="686"/>
      <c r="DT21" s="686"/>
      <c r="DU21" s="686"/>
      <c r="DV21" s="686"/>
      <c r="DW21" s="686"/>
      <c r="DX21" s="686"/>
      <c r="DY21" s="686"/>
      <c r="DZ21" s="686"/>
      <c r="EA21" s="686"/>
      <c r="EB21" s="686"/>
      <c r="EC21" s="687"/>
    </row>
    <row r="22" spans="2:133" ht="11.25" customHeight="1">
      <c r="B22" s="694" t="s">
        <v>276</v>
      </c>
      <c r="C22" s="695"/>
      <c r="D22" s="695"/>
      <c r="E22" s="695"/>
      <c r="F22" s="695"/>
      <c r="G22" s="695"/>
      <c r="H22" s="695"/>
      <c r="I22" s="695"/>
      <c r="J22" s="695"/>
      <c r="K22" s="695"/>
      <c r="L22" s="695"/>
      <c r="M22" s="695"/>
      <c r="N22" s="695"/>
      <c r="O22" s="695"/>
      <c r="P22" s="695"/>
      <c r="Q22" s="696"/>
      <c r="R22" s="663">
        <v>8415</v>
      </c>
      <c r="S22" s="664"/>
      <c r="T22" s="664"/>
      <c r="U22" s="664"/>
      <c r="V22" s="664"/>
      <c r="W22" s="664"/>
      <c r="X22" s="664"/>
      <c r="Y22" s="665"/>
      <c r="Z22" s="666">
        <v>0.1</v>
      </c>
      <c r="AA22" s="666"/>
      <c r="AB22" s="666"/>
      <c r="AC22" s="666"/>
      <c r="AD22" s="667">
        <v>8415</v>
      </c>
      <c r="AE22" s="667"/>
      <c r="AF22" s="667"/>
      <c r="AG22" s="667"/>
      <c r="AH22" s="667"/>
      <c r="AI22" s="667"/>
      <c r="AJ22" s="667"/>
      <c r="AK22" s="667"/>
      <c r="AL22" s="672">
        <v>0.20000000298023224</v>
      </c>
      <c r="AM22" s="673"/>
      <c r="AN22" s="673"/>
      <c r="AO22" s="674"/>
      <c r="AP22" s="697" t="s">
        <v>277</v>
      </c>
      <c r="AQ22" s="698"/>
      <c r="AR22" s="698"/>
      <c r="AS22" s="698"/>
      <c r="AT22" s="698"/>
      <c r="AU22" s="698"/>
      <c r="AV22" s="698"/>
      <c r="AW22" s="698"/>
      <c r="AX22" s="698"/>
      <c r="AY22" s="698"/>
      <c r="AZ22" s="698"/>
      <c r="BA22" s="698"/>
      <c r="BB22" s="698"/>
      <c r="BC22" s="698"/>
      <c r="BD22" s="698"/>
      <c r="BE22" s="698"/>
      <c r="BF22" s="699"/>
      <c r="BG22" s="663" t="s">
        <v>128</v>
      </c>
      <c r="BH22" s="664"/>
      <c r="BI22" s="664"/>
      <c r="BJ22" s="664"/>
      <c r="BK22" s="664"/>
      <c r="BL22" s="664"/>
      <c r="BM22" s="664"/>
      <c r="BN22" s="665"/>
      <c r="BO22" s="666" t="s">
        <v>128</v>
      </c>
      <c r="BP22" s="666"/>
      <c r="BQ22" s="666"/>
      <c r="BR22" s="666"/>
      <c r="BS22" s="667" t="s">
        <v>128</v>
      </c>
      <c r="BT22" s="667"/>
      <c r="BU22" s="667"/>
      <c r="BV22" s="667"/>
      <c r="BW22" s="667"/>
      <c r="BX22" s="667"/>
      <c r="BY22" s="667"/>
      <c r="BZ22" s="667"/>
      <c r="CA22" s="667"/>
      <c r="CB22" s="668"/>
      <c r="CD22" s="648" t="s">
        <v>278</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9" t="s">
        <v>279</v>
      </c>
      <c r="C23" s="670"/>
      <c r="D23" s="670"/>
      <c r="E23" s="670"/>
      <c r="F23" s="670"/>
      <c r="G23" s="670"/>
      <c r="H23" s="670"/>
      <c r="I23" s="670"/>
      <c r="J23" s="670"/>
      <c r="K23" s="670"/>
      <c r="L23" s="670"/>
      <c r="M23" s="670"/>
      <c r="N23" s="670"/>
      <c r="O23" s="670"/>
      <c r="P23" s="670"/>
      <c r="Q23" s="671"/>
      <c r="R23" s="663">
        <v>3150972</v>
      </c>
      <c r="S23" s="664"/>
      <c r="T23" s="664"/>
      <c r="U23" s="664"/>
      <c r="V23" s="664"/>
      <c r="W23" s="664"/>
      <c r="X23" s="664"/>
      <c r="Y23" s="665"/>
      <c r="Z23" s="666">
        <v>28.8</v>
      </c>
      <c r="AA23" s="666"/>
      <c r="AB23" s="666"/>
      <c r="AC23" s="666"/>
      <c r="AD23" s="667">
        <v>2841061</v>
      </c>
      <c r="AE23" s="667"/>
      <c r="AF23" s="667"/>
      <c r="AG23" s="667"/>
      <c r="AH23" s="667"/>
      <c r="AI23" s="667"/>
      <c r="AJ23" s="667"/>
      <c r="AK23" s="667"/>
      <c r="AL23" s="672">
        <v>63.9</v>
      </c>
      <c r="AM23" s="673"/>
      <c r="AN23" s="673"/>
      <c r="AO23" s="674"/>
      <c r="AP23" s="697" t="s">
        <v>280</v>
      </c>
      <c r="AQ23" s="698"/>
      <c r="AR23" s="698"/>
      <c r="AS23" s="698"/>
      <c r="AT23" s="698"/>
      <c r="AU23" s="698"/>
      <c r="AV23" s="698"/>
      <c r="AW23" s="698"/>
      <c r="AX23" s="698"/>
      <c r="AY23" s="698"/>
      <c r="AZ23" s="698"/>
      <c r="BA23" s="698"/>
      <c r="BB23" s="698"/>
      <c r="BC23" s="698"/>
      <c r="BD23" s="698"/>
      <c r="BE23" s="698"/>
      <c r="BF23" s="699"/>
      <c r="BG23" s="663" t="s">
        <v>128</v>
      </c>
      <c r="BH23" s="664"/>
      <c r="BI23" s="664"/>
      <c r="BJ23" s="664"/>
      <c r="BK23" s="664"/>
      <c r="BL23" s="664"/>
      <c r="BM23" s="664"/>
      <c r="BN23" s="665"/>
      <c r="BO23" s="666" t="s">
        <v>128</v>
      </c>
      <c r="BP23" s="666"/>
      <c r="BQ23" s="666"/>
      <c r="BR23" s="666"/>
      <c r="BS23" s="667" t="s">
        <v>128</v>
      </c>
      <c r="BT23" s="667"/>
      <c r="BU23" s="667"/>
      <c r="BV23" s="667"/>
      <c r="BW23" s="667"/>
      <c r="BX23" s="667"/>
      <c r="BY23" s="667"/>
      <c r="BZ23" s="667"/>
      <c r="CA23" s="667"/>
      <c r="CB23" s="668"/>
      <c r="CD23" s="648" t="s">
        <v>220</v>
      </c>
      <c r="CE23" s="649"/>
      <c r="CF23" s="649"/>
      <c r="CG23" s="649"/>
      <c r="CH23" s="649"/>
      <c r="CI23" s="649"/>
      <c r="CJ23" s="649"/>
      <c r="CK23" s="649"/>
      <c r="CL23" s="649"/>
      <c r="CM23" s="649"/>
      <c r="CN23" s="649"/>
      <c r="CO23" s="649"/>
      <c r="CP23" s="649"/>
      <c r="CQ23" s="650"/>
      <c r="CR23" s="648" t="s">
        <v>281</v>
      </c>
      <c r="CS23" s="649"/>
      <c r="CT23" s="649"/>
      <c r="CU23" s="649"/>
      <c r="CV23" s="649"/>
      <c r="CW23" s="649"/>
      <c r="CX23" s="649"/>
      <c r="CY23" s="650"/>
      <c r="CZ23" s="648" t="s">
        <v>282</v>
      </c>
      <c r="DA23" s="649"/>
      <c r="DB23" s="649"/>
      <c r="DC23" s="650"/>
      <c r="DD23" s="648" t="s">
        <v>283</v>
      </c>
      <c r="DE23" s="649"/>
      <c r="DF23" s="649"/>
      <c r="DG23" s="649"/>
      <c r="DH23" s="649"/>
      <c r="DI23" s="649"/>
      <c r="DJ23" s="649"/>
      <c r="DK23" s="650"/>
      <c r="DL23" s="701" t="s">
        <v>284</v>
      </c>
      <c r="DM23" s="702"/>
      <c r="DN23" s="702"/>
      <c r="DO23" s="702"/>
      <c r="DP23" s="702"/>
      <c r="DQ23" s="702"/>
      <c r="DR23" s="702"/>
      <c r="DS23" s="702"/>
      <c r="DT23" s="702"/>
      <c r="DU23" s="702"/>
      <c r="DV23" s="703"/>
      <c r="DW23" s="648" t="s">
        <v>285</v>
      </c>
      <c r="DX23" s="649"/>
      <c r="DY23" s="649"/>
      <c r="DZ23" s="649"/>
      <c r="EA23" s="649"/>
      <c r="EB23" s="649"/>
      <c r="EC23" s="650"/>
    </row>
    <row r="24" spans="2:133" ht="11.25" customHeight="1">
      <c r="B24" s="669" t="s">
        <v>286</v>
      </c>
      <c r="C24" s="670"/>
      <c r="D24" s="670"/>
      <c r="E24" s="670"/>
      <c r="F24" s="670"/>
      <c r="G24" s="670"/>
      <c r="H24" s="670"/>
      <c r="I24" s="670"/>
      <c r="J24" s="670"/>
      <c r="K24" s="670"/>
      <c r="L24" s="670"/>
      <c r="M24" s="670"/>
      <c r="N24" s="670"/>
      <c r="O24" s="670"/>
      <c r="P24" s="670"/>
      <c r="Q24" s="671"/>
      <c r="R24" s="663">
        <v>2841061</v>
      </c>
      <c r="S24" s="664"/>
      <c r="T24" s="664"/>
      <c r="U24" s="664"/>
      <c r="V24" s="664"/>
      <c r="W24" s="664"/>
      <c r="X24" s="664"/>
      <c r="Y24" s="665"/>
      <c r="Z24" s="666">
        <v>26</v>
      </c>
      <c r="AA24" s="666"/>
      <c r="AB24" s="666"/>
      <c r="AC24" s="666"/>
      <c r="AD24" s="667">
        <v>2841061</v>
      </c>
      <c r="AE24" s="667"/>
      <c r="AF24" s="667"/>
      <c r="AG24" s="667"/>
      <c r="AH24" s="667"/>
      <c r="AI24" s="667"/>
      <c r="AJ24" s="667"/>
      <c r="AK24" s="667"/>
      <c r="AL24" s="672">
        <v>63.9</v>
      </c>
      <c r="AM24" s="673"/>
      <c r="AN24" s="673"/>
      <c r="AO24" s="674"/>
      <c r="AP24" s="697" t="s">
        <v>287</v>
      </c>
      <c r="AQ24" s="698"/>
      <c r="AR24" s="698"/>
      <c r="AS24" s="698"/>
      <c r="AT24" s="698"/>
      <c r="AU24" s="698"/>
      <c r="AV24" s="698"/>
      <c r="AW24" s="698"/>
      <c r="AX24" s="698"/>
      <c r="AY24" s="698"/>
      <c r="AZ24" s="698"/>
      <c r="BA24" s="698"/>
      <c r="BB24" s="698"/>
      <c r="BC24" s="698"/>
      <c r="BD24" s="698"/>
      <c r="BE24" s="698"/>
      <c r="BF24" s="699"/>
      <c r="BG24" s="663" t="s">
        <v>128</v>
      </c>
      <c r="BH24" s="664"/>
      <c r="BI24" s="664"/>
      <c r="BJ24" s="664"/>
      <c r="BK24" s="664"/>
      <c r="BL24" s="664"/>
      <c r="BM24" s="664"/>
      <c r="BN24" s="665"/>
      <c r="BO24" s="666" t="s">
        <v>128</v>
      </c>
      <c r="BP24" s="666"/>
      <c r="BQ24" s="666"/>
      <c r="BR24" s="666"/>
      <c r="BS24" s="667" t="s">
        <v>128</v>
      </c>
      <c r="BT24" s="667"/>
      <c r="BU24" s="667"/>
      <c r="BV24" s="667"/>
      <c r="BW24" s="667"/>
      <c r="BX24" s="667"/>
      <c r="BY24" s="667"/>
      <c r="BZ24" s="667"/>
      <c r="CA24" s="667"/>
      <c r="CB24" s="668"/>
      <c r="CD24" s="675" t="s">
        <v>288</v>
      </c>
      <c r="CE24" s="676"/>
      <c r="CF24" s="676"/>
      <c r="CG24" s="676"/>
      <c r="CH24" s="676"/>
      <c r="CI24" s="676"/>
      <c r="CJ24" s="676"/>
      <c r="CK24" s="676"/>
      <c r="CL24" s="676"/>
      <c r="CM24" s="676"/>
      <c r="CN24" s="676"/>
      <c r="CO24" s="676"/>
      <c r="CP24" s="676"/>
      <c r="CQ24" s="677"/>
      <c r="CR24" s="655">
        <v>3431304</v>
      </c>
      <c r="CS24" s="656"/>
      <c r="CT24" s="656"/>
      <c r="CU24" s="656"/>
      <c r="CV24" s="656"/>
      <c r="CW24" s="656"/>
      <c r="CX24" s="656"/>
      <c r="CY24" s="657"/>
      <c r="CZ24" s="660">
        <v>32.799999999999997</v>
      </c>
      <c r="DA24" s="661"/>
      <c r="DB24" s="661"/>
      <c r="DC24" s="678"/>
      <c r="DD24" s="700">
        <v>2346905</v>
      </c>
      <c r="DE24" s="656"/>
      <c r="DF24" s="656"/>
      <c r="DG24" s="656"/>
      <c r="DH24" s="656"/>
      <c r="DI24" s="656"/>
      <c r="DJ24" s="656"/>
      <c r="DK24" s="657"/>
      <c r="DL24" s="700">
        <v>2295210</v>
      </c>
      <c r="DM24" s="656"/>
      <c r="DN24" s="656"/>
      <c r="DO24" s="656"/>
      <c r="DP24" s="656"/>
      <c r="DQ24" s="656"/>
      <c r="DR24" s="656"/>
      <c r="DS24" s="656"/>
      <c r="DT24" s="656"/>
      <c r="DU24" s="656"/>
      <c r="DV24" s="657"/>
      <c r="DW24" s="660">
        <v>49.7</v>
      </c>
      <c r="DX24" s="661"/>
      <c r="DY24" s="661"/>
      <c r="DZ24" s="661"/>
      <c r="EA24" s="661"/>
      <c r="EB24" s="661"/>
      <c r="EC24" s="662"/>
    </row>
    <row r="25" spans="2:133" ht="11.25" customHeight="1">
      <c r="B25" s="669" t="s">
        <v>289</v>
      </c>
      <c r="C25" s="670"/>
      <c r="D25" s="670"/>
      <c r="E25" s="670"/>
      <c r="F25" s="670"/>
      <c r="G25" s="670"/>
      <c r="H25" s="670"/>
      <c r="I25" s="670"/>
      <c r="J25" s="670"/>
      <c r="K25" s="670"/>
      <c r="L25" s="670"/>
      <c r="M25" s="670"/>
      <c r="N25" s="670"/>
      <c r="O25" s="670"/>
      <c r="P25" s="670"/>
      <c r="Q25" s="671"/>
      <c r="R25" s="663">
        <v>309911</v>
      </c>
      <c r="S25" s="664"/>
      <c r="T25" s="664"/>
      <c r="U25" s="664"/>
      <c r="V25" s="664"/>
      <c r="W25" s="664"/>
      <c r="X25" s="664"/>
      <c r="Y25" s="665"/>
      <c r="Z25" s="666">
        <v>2.8</v>
      </c>
      <c r="AA25" s="666"/>
      <c r="AB25" s="666"/>
      <c r="AC25" s="666"/>
      <c r="AD25" s="667" t="s">
        <v>128</v>
      </c>
      <c r="AE25" s="667"/>
      <c r="AF25" s="667"/>
      <c r="AG25" s="667"/>
      <c r="AH25" s="667"/>
      <c r="AI25" s="667"/>
      <c r="AJ25" s="667"/>
      <c r="AK25" s="667"/>
      <c r="AL25" s="672" t="s">
        <v>128</v>
      </c>
      <c r="AM25" s="673"/>
      <c r="AN25" s="673"/>
      <c r="AO25" s="674"/>
      <c r="AP25" s="697" t="s">
        <v>290</v>
      </c>
      <c r="AQ25" s="698"/>
      <c r="AR25" s="698"/>
      <c r="AS25" s="698"/>
      <c r="AT25" s="698"/>
      <c r="AU25" s="698"/>
      <c r="AV25" s="698"/>
      <c r="AW25" s="698"/>
      <c r="AX25" s="698"/>
      <c r="AY25" s="698"/>
      <c r="AZ25" s="698"/>
      <c r="BA25" s="698"/>
      <c r="BB25" s="698"/>
      <c r="BC25" s="698"/>
      <c r="BD25" s="698"/>
      <c r="BE25" s="698"/>
      <c r="BF25" s="699"/>
      <c r="BG25" s="663" t="s">
        <v>128</v>
      </c>
      <c r="BH25" s="664"/>
      <c r="BI25" s="664"/>
      <c r="BJ25" s="664"/>
      <c r="BK25" s="664"/>
      <c r="BL25" s="664"/>
      <c r="BM25" s="664"/>
      <c r="BN25" s="665"/>
      <c r="BO25" s="666" t="s">
        <v>128</v>
      </c>
      <c r="BP25" s="666"/>
      <c r="BQ25" s="666"/>
      <c r="BR25" s="666"/>
      <c r="BS25" s="667" t="s">
        <v>128</v>
      </c>
      <c r="BT25" s="667"/>
      <c r="BU25" s="667"/>
      <c r="BV25" s="667"/>
      <c r="BW25" s="667"/>
      <c r="BX25" s="667"/>
      <c r="BY25" s="667"/>
      <c r="BZ25" s="667"/>
      <c r="CA25" s="667"/>
      <c r="CB25" s="668"/>
      <c r="CD25" s="680" t="s">
        <v>291</v>
      </c>
      <c r="CE25" s="681"/>
      <c r="CF25" s="681"/>
      <c r="CG25" s="681"/>
      <c r="CH25" s="681"/>
      <c r="CI25" s="681"/>
      <c r="CJ25" s="681"/>
      <c r="CK25" s="681"/>
      <c r="CL25" s="681"/>
      <c r="CM25" s="681"/>
      <c r="CN25" s="681"/>
      <c r="CO25" s="681"/>
      <c r="CP25" s="681"/>
      <c r="CQ25" s="682"/>
      <c r="CR25" s="663">
        <v>1320613</v>
      </c>
      <c r="CS25" s="704"/>
      <c r="CT25" s="704"/>
      <c r="CU25" s="704"/>
      <c r="CV25" s="704"/>
      <c r="CW25" s="704"/>
      <c r="CX25" s="704"/>
      <c r="CY25" s="705"/>
      <c r="CZ25" s="672">
        <v>12.6</v>
      </c>
      <c r="DA25" s="706"/>
      <c r="DB25" s="706"/>
      <c r="DC25" s="708"/>
      <c r="DD25" s="679">
        <v>1255422</v>
      </c>
      <c r="DE25" s="704"/>
      <c r="DF25" s="704"/>
      <c r="DG25" s="704"/>
      <c r="DH25" s="704"/>
      <c r="DI25" s="704"/>
      <c r="DJ25" s="704"/>
      <c r="DK25" s="705"/>
      <c r="DL25" s="679">
        <v>1220330</v>
      </c>
      <c r="DM25" s="704"/>
      <c r="DN25" s="704"/>
      <c r="DO25" s="704"/>
      <c r="DP25" s="704"/>
      <c r="DQ25" s="704"/>
      <c r="DR25" s="704"/>
      <c r="DS25" s="704"/>
      <c r="DT25" s="704"/>
      <c r="DU25" s="704"/>
      <c r="DV25" s="705"/>
      <c r="DW25" s="672">
        <v>26.4</v>
      </c>
      <c r="DX25" s="706"/>
      <c r="DY25" s="706"/>
      <c r="DZ25" s="706"/>
      <c r="EA25" s="706"/>
      <c r="EB25" s="706"/>
      <c r="EC25" s="707"/>
    </row>
    <row r="26" spans="2:133" ht="11.25" customHeight="1">
      <c r="B26" s="669" t="s">
        <v>292</v>
      </c>
      <c r="C26" s="670"/>
      <c r="D26" s="670"/>
      <c r="E26" s="670"/>
      <c r="F26" s="670"/>
      <c r="G26" s="670"/>
      <c r="H26" s="670"/>
      <c r="I26" s="670"/>
      <c r="J26" s="670"/>
      <c r="K26" s="670"/>
      <c r="L26" s="670"/>
      <c r="M26" s="670"/>
      <c r="N26" s="670"/>
      <c r="O26" s="670"/>
      <c r="P26" s="670"/>
      <c r="Q26" s="671"/>
      <c r="R26" s="663" t="s">
        <v>128</v>
      </c>
      <c r="S26" s="664"/>
      <c r="T26" s="664"/>
      <c r="U26" s="664"/>
      <c r="V26" s="664"/>
      <c r="W26" s="664"/>
      <c r="X26" s="664"/>
      <c r="Y26" s="665"/>
      <c r="Z26" s="666" t="s">
        <v>128</v>
      </c>
      <c r="AA26" s="666"/>
      <c r="AB26" s="666"/>
      <c r="AC26" s="666"/>
      <c r="AD26" s="667" t="s">
        <v>128</v>
      </c>
      <c r="AE26" s="667"/>
      <c r="AF26" s="667"/>
      <c r="AG26" s="667"/>
      <c r="AH26" s="667"/>
      <c r="AI26" s="667"/>
      <c r="AJ26" s="667"/>
      <c r="AK26" s="667"/>
      <c r="AL26" s="672" t="s">
        <v>128</v>
      </c>
      <c r="AM26" s="673"/>
      <c r="AN26" s="673"/>
      <c r="AO26" s="674"/>
      <c r="AP26" s="697" t="s">
        <v>293</v>
      </c>
      <c r="AQ26" s="709"/>
      <c r="AR26" s="709"/>
      <c r="AS26" s="709"/>
      <c r="AT26" s="709"/>
      <c r="AU26" s="709"/>
      <c r="AV26" s="709"/>
      <c r="AW26" s="709"/>
      <c r="AX26" s="709"/>
      <c r="AY26" s="709"/>
      <c r="AZ26" s="709"/>
      <c r="BA26" s="709"/>
      <c r="BB26" s="709"/>
      <c r="BC26" s="709"/>
      <c r="BD26" s="709"/>
      <c r="BE26" s="709"/>
      <c r="BF26" s="699"/>
      <c r="BG26" s="663" t="s">
        <v>128</v>
      </c>
      <c r="BH26" s="664"/>
      <c r="BI26" s="664"/>
      <c r="BJ26" s="664"/>
      <c r="BK26" s="664"/>
      <c r="BL26" s="664"/>
      <c r="BM26" s="664"/>
      <c r="BN26" s="665"/>
      <c r="BO26" s="666" t="s">
        <v>128</v>
      </c>
      <c r="BP26" s="666"/>
      <c r="BQ26" s="666"/>
      <c r="BR26" s="666"/>
      <c r="BS26" s="667" t="s">
        <v>128</v>
      </c>
      <c r="BT26" s="667"/>
      <c r="BU26" s="667"/>
      <c r="BV26" s="667"/>
      <c r="BW26" s="667"/>
      <c r="BX26" s="667"/>
      <c r="BY26" s="667"/>
      <c r="BZ26" s="667"/>
      <c r="CA26" s="667"/>
      <c r="CB26" s="668"/>
      <c r="CD26" s="680" t="s">
        <v>294</v>
      </c>
      <c r="CE26" s="681"/>
      <c r="CF26" s="681"/>
      <c r="CG26" s="681"/>
      <c r="CH26" s="681"/>
      <c r="CI26" s="681"/>
      <c r="CJ26" s="681"/>
      <c r="CK26" s="681"/>
      <c r="CL26" s="681"/>
      <c r="CM26" s="681"/>
      <c r="CN26" s="681"/>
      <c r="CO26" s="681"/>
      <c r="CP26" s="681"/>
      <c r="CQ26" s="682"/>
      <c r="CR26" s="663">
        <v>681612</v>
      </c>
      <c r="CS26" s="664"/>
      <c r="CT26" s="664"/>
      <c r="CU26" s="664"/>
      <c r="CV26" s="664"/>
      <c r="CW26" s="664"/>
      <c r="CX26" s="664"/>
      <c r="CY26" s="665"/>
      <c r="CZ26" s="672">
        <v>6.5</v>
      </c>
      <c r="DA26" s="706"/>
      <c r="DB26" s="706"/>
      <c r="DC26" s="708"/>
      <c r="DD26" s="679">
        <v>664867</v>
      </c>
      <c r="DE26" s="664"/>
      <c r="DF26" s="664"/>
      <c r="DG26" s="664"/>
      <c r="DH26" s="664"/>
      <c r="DI26" s="664"/>
      <c r="DJ26" s="664"/>
      <c r="DK26" s="665"/>
      <c r="DL26" s="679" t="s">
        <v>128</v>
      </c>
      <c r="DM26" s="664"/>
      <c r="DN26" s="664"/>
      <c r="DO26" s="664"/>
      <c r="DP26" s="664"/>
      <c r="DQ26" s="664"/>
      <c r="DR26" s="664"/>
      <c r="DS26" s="664"/>
      <c r="DT26" s="664"/>
      <c r="DU26" s="664"/>
      <c r="DV26" s="665"/>
      <c r="DW26" s="672" t="s">
        <v>128</v>
      </c>
      <c r="DX26" s="706"/>
      <c r="DY26" s="706"/>
      <c r="DZ26" s="706"/>
      <c r="EA26" s="706"/>
      <c r="EB26" s="706"/>
      <c r="EC26" s="707"/>
    </row>
    <row r="27" spans="2:133" ht="11.25" customHeight="1">
      <c r="B27" s="669" t="s">
        <v>295</v>
      </c>
      <c r="C27" s="670"/>
      <c r="D27" s="670"/>
      <c r="E27" s="670"/>
      <c r="F27" s="670"/>
      <c r="G27" s="670"/>
      <c r="H27" s="670"/>
      <c r="I27" s="670"/>
      <c r="J27" s="670"/>
      <c r="K27" s="670"/>
      <c r="L27" s="670"/>
      <c r="M27" s="670"/>
      <c r="N27" s="670"/>
      <c r="O27" s="670"/>
      <c r="P27" s="670"/>
      <c r="Q27" s="671"/>
      <c r="R27" s="663">
        <v>4661404</v>
      </c>
      <c r="S27" s="664"/>
      <c r="T27" s="664"/>
      <c r="U27" s="664"/>
      <c r="V27" s="664"/>
      <c r="W27" s="664"/>
      <c r="X27" s="664"/>
      <c r="Y27" s="665"/>
      <c r="Z27" s="666">
        <v>42.7</v>
      </c>
      <c r="AA27" s="666"/>
      <c r="AB27" s="666"/>
      <c r="AC27" s="666"/>
      <c r="AD27" s="667">
        <v>4351493</v>
      </c>
      <c r="AE27" s="667"/>
      <c r="AF27" s="667"/>
      <c r="AG27" s="667"/>
      <c r="AH27" s="667"/>
      <c r="AI27" s="667"/>
      <c r="AJ27" s="667"/>
      <c r="AK27" s="667"/>
      <c r="AL27" s="672">
        <v>97.800003051757813</v>
      </c>
      <c r="AM27" s="673"/>
      <c r="AN27" s="673"/>
      <c r="AO27" s="674"/>
      <c r="AP27" s="669" t="s">
        <v>296</v>
      </c>
      <c r="AQ27" s="670"/>
      <c r="AR27" s="670"/>
      <c r="AS27" s="670"/>
      <c r="AT27" s="670"/>
      <c r="AU27" s="670"/>
      <c r="AV27" s="670"/>
      <c r="AW27" s="670"/>
      <c r="AX27" s="670"/>
      <c r="AY27" s="670"/>
      <c r="AZ27" s="670"/>
      <c r="BA27" s="670"/>
      <c r="BB27" s="670"/>
      <c r="BC27" s="670"/>
      <c r="BD27" s="670"/>
      <c r="BE27" s="670"/>
      <c r="BF27" s="671"/>
      <c r="BG27" s="663">
        <v>1156496</v>
      </c>
      <c r="BH27" s="664"/>
      <c r="BI27" s="664"/>
      <c r="BJ27" s="664"/>
      <c r="BK27" s="664"/>
      <c r="BL27" s="664"/>
      <c r="BM27" s="664"/>
      <c r="BN27" s="665"/>
      <c r="BO27" s="666">
        <v>100</v>
      </c>
      <c r="BP27" s="666"/>
      <c r="BQ27" s="666"/>
      <c r="BR27" s="666"/>
      <c r="BS27" s="667" t="s">
        <v>128</v>
      </c>
      <c r="BT27" s="667"/>
      <c r="BU27" s="667"/>
      <c r="BV27" s="667"/>
      <c r="BW27" s="667"/>
      <c r="BX27" s="667"/>
      <c r="BY27" s="667"/>
      <c r="BZ27" s="667"/>
      <c r="CA27" s="667"/>
      <c r="CB27" s="668"/>
      <c r="CD27" s="680" t="s">
        <v>297</v>
      </c>
      <c r="CE27" s="681"/>
      <c r="CF27" s="681"/>
      <c r="CG27" s="681"/>
      <c r="CH27" s="681"/>
      <c r="CI27" s="681"/>
      <c r="CJ27" s="681"/>
      <c r="CK27" s="681"/>
      <c r="CL27" s="681"/>
      <c r="CM27" s="681"/>
      <c r="CN27" s="681"/>
      <c r="CO27" s="681"/>
      <c r="CP27" s="681"/>
      <c r="CQ27" s="682"/>
      <c r="CR27" s="663">
        <v>1252735</v>
      </c>
      <c r="CS27" s="704"/>
      <c r="CT27" s="704"/>
      <c r="CU27" s="704"/>
      <c r="CV27" s="704"/>
      <c r="CW27" s="704"/>
      <c r="CX27" s="704"/>
      <c r="CY27" s="705"/>
      <c r="CZ27" s="672">
        <v>12</v>
      </c>
      <c r="DA27" s="706"/>
      <c r="DB27" s="706"/>
      <c r="DC27" s="708"/>
      <c r="DD27" s="679">
        <v>243093</v>
      </c>
      <c r="DE27" s="704"/>
      <c r="DF27" s="704"/>
      <c r="DG27" s="704"/>
      <c r="DH27" s="704"/>
      <c r="DI27" s="704"/>
      <c r="DJ27" s="704"/>
      <c r="DK27" s="705"/>
      <c r="DL27" s="679">
        <v>226490</v>
      </c>
      <c r="DM27" s="704"/>
      <c r="DN27" s="704"/>
      <c r="DO27" s="704"/>
      <c r="DP27" s="704"/>
      <c r="DQ27" s="704"/>
      <c r="DR27" s="704"/>
      <c r="DS27" s="704"/>
      <c r="DT27" s="704"/>
      <c r="DU27" s="704"/>
      <c r="DV27" s="705"/>
      <c r="DW27" s="672">
        <v>4.9000000000000004</v>
      </c>
      <c r="DX27" s="706"/>
      <c r="DY27" s="706"/>
      <c r="DZ27" s="706"/>
      <c r="EA27" s="706"/>
      <c r="EB27" s="706"/>
      <c r="EC27" s="707"/>
    </row>
    <row r="28" spans="2:133" ht="11.25" customHeight="1">
      <c r="B28" s="669" t="s">
        <v>298</v>
      </c>
      <c r="C28" s="670"/>
      <c r="D28" s="670"/>
      <c r="E28" s="670"/>
      <c r="F28" s="670"/>
      <c r="G28" s="670"/>
      <c r="H28" s="670"/>
      <c r="I28" s="670"/>
      <c r="J28" s="670"/>
      <c r="K28" s="670"/>
      <c r="L28" s="670"/>
      <c r="M28" s="670"/>
      <c r="N28" s="670"/>
      <c r="O28" s="670"/>
      <c r="P28" s="670"/>
      <c r="Q28" s="671"/>
      <c r="R28" s="663">
        <v>1392</v>
      </c>
      <c r="S28" s="664"/>
      <c r="T28" s="664"/>
      <c r="U28" s="664"/>
      <c r="V28" s="664"/>
      <c r="W28" s="664"/>
      <c r="X28" s="664"/>
      <c r="Y28" s="665"/>
      <c r="Z28" s="666">
        <v>0</v>
      </c>
      <c r="AA28" s="666"/>
      <c r="AB28" s="666"/>
      <c r="AC28" s="666"/>
      <c r="AD28" s="667">
        <v>1392</v>
      </c>
      <c r="AE28" s="667"/>
      <c r="AF28" s="667"/>
      <c r="AG28" s="667"/>
      <c r="AH28" s="667"/>
      <c r="AI28" s="667"/>
      <c r="AJ28" s="667"/>
      <c r="AK28" s="667"/>
      <c r="AL28" s="672">
        <v>0</v>
      </c>
      <c r="AM28" s="673"/>
      <c r="AN28" s="673"/>
      <c r="AO28" s="674"/>
      <c r="AP28" s="669"/>
      <c r="AQ28" s="670"/>
      <c r="AR28" s="670"/>
      <c r="AS28" s="670"/>
      <c r="AT28" s="670"/>
      <c r="AU28" s="670"/>
      <c r="AV28" s="670"/>
      <c r="AW28" s="670"/>
      <c r="AX28" s="670"/>
      <c r="AY28" s="670"/>
      <c r="AZ28" s="670"/>
      <c r="BA28" s="670"/>
      <c r="BB28" s="670"/>
      <c r="BC28" s="670"/>
      <c r="BD28" s="670"/>
      <c r="BE28" s="670"/>
      <c r="BF28" s="671"/>
      <c r="BG28" s="663"/>
      <c r="BH28" s="664"/>
      <c r="BI28" s="664"/>
      <c r="BJ28" s="664"/>
      <c r="BK28" s="664"/>
      <c r="BL28" s="664"/>
      <c r="BM28" s="664"/>
      <c r="BN28" s="665"/>
      <c r="BO28" s="666"/>
      <c r="BP28" s="666"/>
      <c r="BQ28" s="666"/>
      <c r="BR28" s="666"/>
      <c r="BS28" s="679"/>
      <c r="BT28" s="664"/>
      <c r="BU28" s="664"/>
      <c r="BV28" s="664"/>
      <c r="BW28" s="664"/>
      <c r="BX28" s="664"/>
      <c r="BY28" s="664"/>
      <c r="BZ28" s="664"/>
      <c r="CA28" s="664"/>
      <c r="CB28" s="683"/>
      <c r="CD28" s="680" t="s">
        <v>299</v>
      </c>
      <c r="CE28" s="681"/>
      <c r="CF28" s="681"/>
      <c r="CG28" s="681"/>
      <c r="CH28" s="681"/>
      <c r="CI28" s="681"/>
      <c r="CJ28" s="681"/>
      <c r="CK28" s="681"/>
      <c r="CL28" s="681"/>
      <c r="CM28" s="681"/>
      <c r="CN28" s="681"/>
      <c r="CO28" s="681"/>
      <c r="CP28" s="681"/>
      <c r="CQ28" s="682"/>
      <c r="CR28" s="663">
        <v>857956</v>
      </c>
      <c r="CS28" s="664"/>
      <c r="CT28" s="664"/>
      <c r="CU28" s="664"/>
      <c r="CV28" s="664"/>
      <c r="CW28" s="664"/>
      <c r="CX28" s="664"/>
      <c r="CY28" s="665"/>
      <c r="CZ28" s="672">
        <v>8.1999999999999993</v>
      </c>
      <c r="DA28" s="706"/>
      <c r="DB28" s="706"/>
      <c r="DC28" s="708"/>
      <c r="DD28" s="679">
        <v>848390</v>
      </c>
      <c r="DE28" s="664"/>
      <c r="DF28" s="664"/>
      <c r="DG28" s="664"/>
      <c r="DH28" s="664"/>
      <c r="DI28" s="664"/>
      <c r="DJ28" s="664"/>
      <c r="DK28" s="665"/>
      <c r="DL28" s="679">
        <v>848390</v>
      </c>
      <c r="DM28" s="664"/>
      <c r="DN28" s="664"/>
      <c r="DO28" s="664"/>
      <c r="DP28" s="664"/>
      <c r="DQ28" s="664"/>
      <c r="DR28" s="664"/>
      <c r="DS28" s="664"/>
      <c r="DT28" s="664"/>
      <c r="DU28" s="664"/>
      <c r="DV28" s="665"/>
      <c r="DW28" s="672">
        <v>18.399999999999999</v>
      </c>
      <c r="DX28" s="706"/>
      <c r="DY28" s="706"/>
      <c r="DZ28" s="706"/>
      <c r="EA28" s="706"/>
      <c r="EB28" s="706"/>
      <c r="EC28" s="707"/>
    </row>
    <row r="29" spans="2:133" ht="11.25" customHeight="1">
      <c r="B29" s="669" t="s">
        <v>300</v>
      </c>
      <c r="C29" s="670"/>
      <c r="D29" s="670"/>
      <c r="E29" s="670"/>
      <c r="F29" s="670"/>
      <c r="G29" s="670"/>
      <c r="H29" s="670"/>
      <c r="I29" s="670"/>
      <c r="J29" s="670"/>
      <c r="K29" s="670"/>
      <c r="L29" s="670"/>
      <c r="M29" s="670"/>
      <c r="N29" s="670"/>
      <c r="O29" s="670"/>
      <c r="P29" s="670"/>
      <c r="Q29" s="671"/>
      <c r="R29" s="663">
        <v>19898</v>
      </c>
      <c r="S29" s="664"/>
      <c r="T29" s="664"/>
      <c r="U29" s="664"/>
      <c r="V29" s="664"/>
      <c r="W29" s="664"/>
      <c r="X29" s="664"/>
      <c r="Y29" s="665"/>
      <c r="Z29" s="666">
        <v>0.2</v>
      </c>
      <c r="AA29" s="666"/>
      <c r="AB29" s="666"/>
      <c r="AC29" s="666"/>
      <c r="AD29" s="667" t="s">
        <v>128</v>
      </c>
      <c r="AE29" s="667"/>
      <c r="AF29" s="667"/>
      <c r="AG29" s="667"/>
      <c r="AH29" s="667"/>
      <c r="AI29" s="667"/>
      <c r="AJ29" s="667"/>
      <c r="AK29" s="667"/>
      <c r="AL29" s="672" t="s">
        <v>128</v>
      </c>
      <c r="AM29" s="673"/>
      <c r="AN29" s="673"/>
      <c r="AO29" s="674"/>
      <c r="AP29" s="710"/>
      <c r="AQ29" s="711"/>
      <c r="AR29" s="711"/>
      <c r="AS29" s="711"/>
      <c r="AT29" s="711"/>
      <c r="AU29" s="711"/>
      <c r="AV29" s="711"/>
      <c r="AW29" s="711"/>
      <c r="AX29" s="711"/>
      <c r="AY29" s="711"/>
      <c r="AZ29" s="711"/>
      <c r="BA29" s="711"/>
      <c r="BB29" s="711"/>
      <c r="BC29" s="711"/>
      <c r="BD29" s="711"/>
      <c r="BE29" s="711"/>
      <c r="BF29" s="712"/>
      <c r="BG29" s="663"/>
      <c r="BH29" s="664"/>
      <c r="BI29" s="664"/>
      <c r="BJ29" s="664"/>
      <c r="BK29" s="664"/>
      <c r="BL29" s="664"/>
      <c r="BM29" s="664"/>
      <c r="BN29" s="665"/>
      <c r="BO29" s="666"/>
      <c r="BP29" s="666"/>
      <c r="BQ29" s="666"/>
      <c r="BR29" s="666"/>
      <c r="BS29" s="667"/>
      <c r="BT29" s="667"/>
      <c r="BU29" s="667"/>
      <c r="BV29" s="667"/>
      <c r="BW29" s="667"/>
      <c r="BX29" s="667"/>
      <c r="BY29" s="667"/>
      <c r="BZ29" s="667"/>
      <c r="CA29" s="667"/>
      <c r="CB29" s="668"/>
      <c r="CD29" s="715" t="s">
        <v>301</v>
      </c>
      <c r="CE29" s="716"/>
      <c r="CF29" s="680" t="s">
        <v>70</v>
      </c>
      <c r="CG29" s="681"/>
      <c r="CH29" s="681"/>
      <c r="CI29" s="681"/>
      <c r="CJ29" s="681"/>
      <c r="CK29" s="681"/>
      <c r="CL29" s="681"/>
      <c r="CM29" s="681"/>
      <c r="CN29" s="681"/>
      <c r="CO29" s="681"/>
      <c r="CP29" s="681"/>
      <c r="CQ29" s="682"/>
      <c r="CR29" s="663">
        <v>857956</v>
      </c>
      <c r="CS29" s="704"/>
      <c r="CT29" s="704"/>
      <c r="CU29" s="704"/>
      <c r="CV29" s="704"/>
      <c r="CW29" s="704"/>
      <c r="CX29" s="704"/>
      <c r="CY29" s="705"/>
      <c r="CZ29" s="672">
        <v>8.1999999999999993</v>
      </c>
      <c r="DA29" s="706"/>
      <c r="DB29" s="706"/>
      <c r="DC29" s="708"/>
      <c r="DD29" s="679">
        <v>848390</v>
      </c>
      <c r="DE29" s="704"/>
      <c r="DF29" s="704"/>
      <c r="DG29" s="704"/>
      <c r="DH29" s="704"/>
      <c r="DI29" s="704"/>
      <c r="DJ29" s="704"/>
      <c r="DK29" s="705"/>
      <c r="DL29" s="679">
        <v>848390</v>
      </c>
      <c r="DM29" s="704"/>
      <c r="DN29" s="704"/>
      <c r="DO29" s="704"/>
      <c r="DP29" s="704"/>
      <c r="DQ29" s="704"/>
      <c r="DR29" s="704"/>
      <c r="DS29" s="704"/>
      <c r="DT29" s="704"/>
      <c r="DU29" s="704"/>
      <c r="DV29" s="705"/>
      <c r="DW29" s="672">
        <v>18.399999999999999</v>
      </c>
      <c r="DX29" s="706"/>
      <c r="DY29" s="706"/>
      <c r="DZ29" s="706"/>
      <c r="EA29" s="706"/>
      <c r="EB29" s="706"/>
      <c r="EC29" s="707"/>
    </row>
    <row r="30" spans="2:133" ht="11.25" customHeight="1">
      <c r="B30" s="669" t="s">
        <v>302</v>
      </c>
      <c r="C30" s="670"/>
      <c r="D30" s="670"/>
      <c r="E30" s="670"/>
      <c r="F30" s="670"/>
      <c r="G30" s="670"/>
      <c r="H30" s="670"/>
      <c r="I30" s="670"/>
      <c r="J30" s="670"/>
      <c r="K30" s="670"/>
      <c r="L30" s="670"/>
      <c r="M30" s="670"/>
      <c r="N30" s="670"/>
      <c r="O30" s="670"/>
      <c r="P30" s="670"/>
      <c r="Q30" s="671"/>
      <c r="R30" s="663">
        <v>116903</v>
      </c>
      <c r="S30" s="664"/>
      <c r="T30" s="664"/>
      <c r="U30" s="664"/>
      <c r="V30" s="664"/>
      <c r="W30" s="664"/>
      <c r="X30" s="664"/>
      <c r="Y30" s="665"/>
      <c r="Z30" s="666">
        <v>1.1000000000000001</v>
      </c>
      <c r="AA30" s="666"/>
      <c r="AB30" s="666"/>
      <c r="AC30" s="666"/>
      <c r="AD30" s="667">
        <v>3556</v>
      </c>
      <c r="AE30" s="667"/>
      <c r="AF30" s="667"/>
      <c r="AG30" s="667"/>
      <c r="AH30" s="667"/>
      <c r="AI30" s="667"/>
      <c r="AJ30" s="667"/>
      <c r="AK30" s="667"/>
      <c r="AL30" s="672">
        <v>0.1</v>
      </c>
      <c r="AM30" s="673"/>
      <c r="AN30" s="673"/>
      <c r="AO30" s="674"/>
      <c r="AP30" s="645" t="s">
        <v>220</v>
      </c>
      <c r="AQ30" s="646"/>
      <c r="AR30" s="646"/>
      <c r="AS30" s="646"/>
      <c r="AT30" s="646"/>
      <c r="AU30" s="646"/>
      <c r="AV30" s="646"/>
      <c r="AW30" s="646"/>
      <c r="AX30" s="646"/>
      <c r="AY30" s="646"/>
      <c r="AZ30" s="646"/>
      <c r="BA30" s="646"/>
      <c r="BB30" s="646"/>
      <c r="BC30" s="646"/>
      <c r="BD30" s="646"/>
      <c r="BE30" s="646"/>
      <c r="BF30" s="647"/>
      <c r="BG30" s="645" t="s">
        <v>303</v>
      </c>
      <c r="BH30" s="713"/>
      <c r="BI30" s="713"/>
      <c r="BJ30" s="713"/>
      <c r="BK30" s="713"/>
      <c r="BL30" s="713"/>
      <c r="BM30" s="713"/>
      <c r="BN30" s="713"/>
      <c r="BO30" s="713"/>
      <c r="BP30" s="713"/>
      <c r="BQ30" s="714"/>
      <c r="BR30" s="645" t="s">
        <v>304</v>
      </c>
      <c r="BS30" s="713"/>
      <c r="BT30" s="713"/>
      <c r="BU30" s="713"/>
      <c r="BV30" s="713"/>
      <c r="BW30" s="713"/>
      <c r="BX30" s="713"/>
      <c r="BY30" s="713"/>
      <c r="BZ30" s="713"/>
      <c r="CA30" s="713"/>
      <c r="CB30" s="714"/>
      <c r="CD30" s="717"/>
      <c r="CE30" s="718"/>
      <c r="CF30" s="680" t="s">
        <v>305</v>
      </c>
      <c r="CG30" s="681"/>
      <c r="CH30" s="681"/>
      <c r="CI30" s="681"/>
      <c r="CJ30" s="681"/>
      <c r="CK30" s="681"/>
      <c r="CL30" s="681"/>
      <c r="CM30" s="681"/>
      <c r="CN30" s="681"/>
      <c r="CO30" s="681"/>
      <c r="CP30" s="681"/>
      <c r="CQ30" s="682"/>
      <c r="CR30" s="663">
        <v>823747</v>
      </c>
      <c r="CS30" s="664"/>
      <c r="CT30" s="664"/>
      <c r="CU30" s="664"/>
      <c r="CV30" s="664"/>
      <c r="CW30" s="664"/>
      <c r="CX30" s="664"/>
      <c r="CY30" s="665"/>
      <c r="CZ30" s="672">
        <v>7.9</v>
      </c>
      <c r="DA30" s="706"/>
      <c r="DB30" s="706"/>
      <c r="DC30" s="708"/>
      <c r="DD30" s="679">
        <v>815046</v>
      </c>
      <c r="DE30" s="664"/>
      <c r="DF30" s="664"/>
      <c r="DG30" s="664"/>
      <c r="DH30" s="664"/>
      <c r="DI30" s="664"/>
      <c r="DJ30" s="664"/>
      <c r="DK30" s="665"/>
      <c r="DL30" s="679">
        <v>815046</v>
      </c>
      <c r="DM30" s="664"/>
      <c r="DN30" s="664"/>
      <c r="DO30" s="664"/>
      <c r="DP30" s="664"/>
      <c r="DQ30" s="664"/>
      <c r="DR30" s="664"/>
      <c r="DS30" s="664"/>
      <c r="DT30" s="664"/>
      <c r="DU30" s="664"/>
      <c r="DV30" s="665"/>
      <c r="DW30" s="672">
        <v>17.600000000000001</v>
      </c>
      <c r="DX30" s="706"/>
      <c r="DY30" s="706"/>
      <c r="DZ30" s="706"/>
      <c r="EA30" s="706"/>
      <c r="EB30" s="706"/>
      <c r="EC30" s="707"/>
    </row>
    <row r="31" spans="2:133" ht="11.25" customHeight="1">
      <c r="B31" s="669" t="s">
        <v>306</v>
      </c>
      <c r="C31" s="670"/>
      <c r="D31" s="670"/>
      <c r="E31" s="670"/>
      <c r="F31" s="670"/>
      <c r="G31" s="670"/>
      <c r="H31" s="670"/>
      <c r="I31" s="670"/>
      <c r="J31" s="670"/>
      <c r="K31" s="670"/>
      <c r="L31" s="670"/>
      <c r="M31" s="670"/>
      <c r="N31" s="670"/>
      <c r="O31" s="670"/>
      <c r="P31" s="670"/>
      <c r="Q31" s="671"/>
      <c r="R31" s="663">
        <v>5680</v>
      </c>
      <c r="S31" s="664"/>
      <c r="T31" s="664"/>
      <c r="U31" s="664"/>
      <c r="V31" s="664"/>
      <c r="W31" s="664"/>
      <c r="X31" s="664"/>
      <c r="Y31" s="665"/>
      <c r="Z31" s="666">
        <v>0.1</v>
      </c>
      <c r="AA31" s="666"/>
      <c r="AB31" s="666"/>
      <c r="AC31" s="666"/>
      <c r="AD31" s="667" t="s">
        <v>128</v>
      </c>
      <c r="AE31" s="667"/>
      <c r="AF31" s="667"/>
      <c r="AG31" s="667"/>
      <c r="AH31" s="667"/>
      <c r="AI31" s="667"/>
      <c r="AJ31" s="667"/>
      <c r="AK31" s="667"/>
      <c r="AL31" s="672" t="s">
        <v>128</v>
      </c>
      <c r="AM31" s="673"/>
      <c r="AN31" s="673"/>
      <c r="AO31" s="674"/>
      <c r="AP31" s="721" t="s">
        <v>307</v>
      </c>
      <c r="AQ31" s="722"/>
      <c r="AR31" s="722"/>
      <c r="AS31" s="722"/>
      <c r="AT31" s="727" t="s">
        <v>308</v>
      </c>
      <c r="AU31" s="360"/>
      <c r="AV31" s="360"/>
      <c r="AW31" s="360"/>
      <c r="AX31" s="652" t="s">
        <v>187</v>
      </c>
      <c r="AY31" s="653"/>
      <c r="AZ31" s="653"/>
      <c r="BA31" s="653"/>
      <c r="BB31" s="653"/>
      <c r="BC31" s="653"/>
      <c r="BD31" s="653"/>
      <c r="BE31" s="653"/>
      <c r="BF31" s="654"/>
      <c r="BG31" s="736">
        <v>99.3</v>
      </c>
      <c r="BH31" s="737"/>
      <c r="BI31" s="737"/>
      <c r="BJ31" s="737"/>
      <c r="BK31" s="737"/>
      <c r="BL31" s="737"/>
      <c r="BM31" s="661">
        <v>96.4</v>
      </c>
      <c r="BN31" s="737"/>
      <c r="BO31" s="737"/>
      <c r="BP31" s="737"/>
      <c r="BQ31" s="738"/>
      <c r="BR31" s="736">
        <v>98</v>
      </c>
      <c r="BS31" s="737"/>
      <c r="BT31" s="737"/>
      <c r="BU31" s="737"/>
      <c r="BV31" s="737"/>
      <c r="BW31" s="737"/>
      <c r="BX31" s="661">
        <v>94.9</v>
      </c>
      <c r="BY31" s="737"/>
      <c r="BZ31" s="737"/>
      <c r="CA31" s="737"/>
      <c r="CB31" s="738"/>
      <c r="CD31" s="717"/>
      <c r="CE31" s="718"/>
      <c r="CF31" s="680" t="s">
        <v>309</v>
      </c>
      <c r="CG31" s="681"/>
      <c r="CH31" s="681"/>
      <c r="CI31" s="681"/>
      <c r="CJ31" s="681"/>
      <c r="CK31" s="681"/>
      <c r="CL31" s="681"/>
      <c r="CM31" s="681"/>
      <c r="CN31" s="681"/>
      <c r="CO31" s="681"/>
      <c r="CP31" s="681"/>
      <c r="CQ31" s="682"/>
      <c r="CR31" s="663">
        <v>34209</v>
      </c>
      <c r="CS31" s="704"/>
      <c r="CT31" s="704"/>
      <c r="CU31" s="704"/>
      <c r="CV31" s="704"/>
      <c r="CW31" s="704"/>
      <c r="CX31" s="704"/>
      <c r="CY31" s="705"/>
      <c r="CZ31" s="672">
        <v>0.3</v>
      </c>
      <c r="DA31" s="706"/>
      <c r="DB31" s="706"/>
      <c r="DC31" s="708"/>
      <c r="DD31" s="679">
        <v>33344</v>
      </c>
      <c r="DE31" s="704"/>
      <c r="DF31" s="704"/>
      <c r="DG31" s="704"/>
      <c r="DH31" s="704"/>
      <c r="DI31" s="704"/>
      <c r="DJ31" s="704"/>
      <c r="DK31" s="705"/>
      <c r="DL31" s="679">
        <v>33344</v>
      </c>
      <c r="DM31" s="704"/>
      <c r="DN31" s="704"/>
      <c r="DO31" s="704"/>
      <c r="DP31" s="704"/>
      <c r="DQ31" s="704"/>
      <c r="DR31" s="704"/>
      <c r="DS31" s="704"/>
      <c r="DT31" s="704"/>
      <c r="DU31" s="704"/>
      <c r="DV31" s="705"/>
      <c r="DW31" s="672">
        <v>0.7</v>
      </c>
      <c r="DX31" s="706"/>
      <c r="DY31" s="706"/>
      <c r="DZ31" s="706"/>
      <c r="EA31" s="706"/>
      <c r="EB31" s="706"/>
      <c r="EC31" s="707"/>
    </row>
    <row r="32" spans="2:133" ht="11.25" customHeight="1">
      <c r="B32" s="669" t="s">
        <v>310</v>
      </c>
      <c r="C32" s="670"/>
      <c r="D32" s="670"/>
      <c r="E32" s="670"/>
      <c r="F32" s="670"/>
      <c r="G32" s="670"/>
      <c r="H32" s="670"/>
      <c r="I32" s="670"/>
      <c r="J32" s="670"/>
      <c r="K32" s="670"/>
      <c r="L32" s="670"/>
      <c r="M32" s="670"/>
      <c r="N32" s="670"/>
      <c r="O32" s="670"/>
      <c r="P32" s="670"/>
      <c r="Q32" s="671"/>
      <c r="R32" s="663">
        <v>1315093</v>
      </c>
      <c r="S32" s="664"/>
      <c r="T32" s="664"/>
      <c r="U32" s="664"/>
      <c r="V32" s="664"/>
      <c r="W32" s="664"/>
      <c r="X32" s="664"/>
      <c r="Y32" s="665"/>
      <c r="Z32" s="666">
        <v>12</v>
      </c>
      <c r="AA32" s="666"/>
      <c r="AB32" s="666"/>
      <c r="AC32" s="666"/>
      <c r="AD32" s="667" t="s">
        <v>128</v>
      </c>
      <c r="AE32" s="667"/>
      <c r="AF32" s="667"/>
      <c r="AG32" s="667"/>
      <c r="AH32" s="667"/>
      <c r="AI32" s="667"/>
      <c r="AJ32" s="667"/>
      <c r="AK32" s="667"/>
      <c r="AL32" s="672" t="s">
        <v>128</v>
      </c>
      <c r="AM32" s="673"/>
      <c r="AN32" s="673"/>
      <c r="AO32" s="674"/>
      <c r="AP32" s="723"/>
      <c r="AQ32" s="724"/>
      <c r="AR32" s="724"/>
      <c r="AS32" s="724"/>
      <c r="AT32" s="728"/>
      <c r="AU32" s="361" t="s">
        <v>311</v>
      </c>
      <c r="AV32" s="361"/>
      <c r="AW32" s="361"/>
      <c r="AX32" s="669" t="s">
        <v>312</v>
      </c>
      <c r="AY32" s="670"/>
      <c r="AZ32" s="670"/>
      <c r="BA32" s="670"/>
      <c r="BB32" s="670"/>
      <c r="BC32" s="670"/>
      <c r="BD32" s="670"/>
      <c r="BE32" s="670"/>
      <c r="BF32" s="671"/>
      <c r="BG32" s="730">
        <v>99.2</v>
      </c>
      <c r="BH32" s="704"/>
      <c r="BI32" s="704"/>
      <c r="BJ32" s="704"/>
      <c r="BK32" s="704"/>
      <c r="BL32" s="704"/>
      <c r="BM32" s="673">
        <v>96.9</v>
      </c>
      <c r="BN32" s="731"/>
      <c r="BO32" s="731"/>
      <c r="BP32" s="731"/>
      <c r="BQ32" s="732"/>
      <c r="BR32" s="730">
        <v>99.1</v>
      </c>
      <c r="BS32" s="704"/>
      <c r="BT32" s="704"/>
      <c r="BU32" s="704"/>
      <c r="BV32" s="704"/>
      <c r="BW32" s="704"/>
      <c r="BX32" s="673">
        <v>96.8</v>
      </c>
      <c r="BY32" s="731"/>
      <c r="BZ32" s="731"/>
      <c r="CA32" s="731"/>
      <c r="CB32" s="732"/>
      <c r="CD32" s="719"/>
      <c r="CE32" s="720"/>
      <c r="CF32" s="680" t="s">
        <v>313</v>
      </c>
      <c r="CG32" s="681"/>
      <c r="CH32" s="681"/>
      <c r="CI32" s="681"/>
      <c r="CJ32" s="681"/>
      <c r="CK32" s="681"/>
      <c r="CL32" s="681"/>
      <c r="CM32" s="681"/>
      <c r="CN32" s="681"/>
      <c r="CO32" s="681"/>
      <c r="CP32" s="681"/>
      <c r="CQ32" s="682"/>
      <c r="CR32" s="663" t="s">
        <v>128</v>
      </c>
      <c r="CS32" s="664"/>
      <c r="CT32" s="664"/>
      <c r="CU32" s="664"/>
      <c r="CV32" s="664"/>
      <c r="CW32" s="664"/>
      <c r="CX32" s="664"/>
      <c r="CY32" s="665"/>
      <c r="CZ32" s="672" t="s">
        <v>128</v>
      </c>
      <c r="DA32" s="706"/>
      <c r="DB32" s="706"/>
      <c r="DC32" s="708"/>
      <c r="DD32" s="679" t="s">
        <v>128</v>
      </c>
      <c r="DE32" s="664"/>
      <c r="DF32" s="664"/>
      <c r="DG32" s="664"/>
      <c r="DH32" s="664"/>
      <c r="DI32" s="664"/>
      <c r="DJ32" s="664"/>
      <c r="DK32" s="665"/>
      <c r="DL32" s="679" t="s">
        <v>128</v>
      </c>
      <c r="DM32" s="664"/>
      <c r="DN32" s="664"/>
      <c r="DO32" s="664"/>
      <c r="DP32" s="664"/>
      <c r="DQ32" s="664"/>
      <c r="DR32" s="664"/>
      <c r="DS32" s="664"/>
      <c r="DT32" s="664"/>
      <c r="DU32" s="664"/>
      <c r="DV32" s="665"/>
      <c r="DW32" s="672" t="s">
        <v>128</v>
      </c>
      <c r="DX32" s="706"/>
      <c r="DY32" s="706"/>
      <c r="DZ32" s="706"/>
      <c r="EA32" s="706"/>
      <c r="EB32" s="706"/>
      <c r="EC32" s="707"/>
    </row>
    <row r="33" spans="2:133" ht="11.25" customHeight="1">
      <c r="B33" s="694" t="s">
        <v>314</v>
      </c>
      <c r="C33" s="695"/>
      <c r="D33" s="695"/>
      <c r="E33" s="695"/>
      <c r="F33" s="695"/>
      <c r="G33" s="695"/>
      <c r="H33" s="695"/>
      <c r="I33" s="695"/>
      <c r="J33" s="695"/>
      <c r="K33" s="695"/>
      <c r="L33" s="695"/>
      <c r="M33" s="695"/>
      <c r="N33" s="695"/>
      <c r="O33" s="695"/>
      <c r="P33" s="695"/>
      <c r="Q33" s="696"/>
      <c r="R33" s="663">
        <v>2422</v>
      </c>
      <c r="S33" s="664"/>
      <c r="T33" s="664"/>
      <c r="U33" s="664"/>
      <c r="V33" s="664"/>
      <c r="W33" s="664"/>
      <c r="X33" s="664"/>
      <c r="Y33" s="665"/>
      <c r="Z33" s="666">
        <v>0</v>
      </c>
      <c r="AA33" s="666"/>
      <c r="AB33" s="666"/>
      <c r="AC33" s="666"/>
      <c r="AD33" s="667">
        <v>2422</v>
      </c>
      <c r="AE33" s="667"/>
      <c r="AF33" s="667"/>
      <c r="AG33" s="667"/>
      <c r="AH33" s="667"/>
      <c r="AI33" s="667"/>
      <c r="AJ33" s="667"/>
      <c r="AK33" s="667"/>
      <c r="AL33" s="672">
        <v>0.1</v>
      </c>
      <c r="AM33" s="673"/>
      <c r="AN33" s="673"/>
      <c r="AO33" s="674"/>
      <c r="AP33" s="725"/>
      <c r="AQ33" s="726"/>
      <c r="AR33" s="726"/>
      <c r="AS33" s="726"/>
      <c r="AT33" s="729"/>
      <c r="AU33" s="362"/>
      <c r="AV33" s="362"/>
      <c r="AW33" s="362"/>
      <c r="AX33" s="710" t="s">
        <v>315</v>
      </c>
      <c r="AY33" s="711"/>
      <c r="AZ33" s="711"/>
      <c r="BA33" s="711"/>
      <c r="BB33" s="711"/>
      <c r="BC33" s="711"/>
      <c r="BD33" s="711"/>
      <c r="BE33" s="711"/>
      <c r="BF33" s="712"/>
      <c r="BG33" s="739">
        <v>99.2</v>
      </c>
      <c r="BH33" s="734"/>
      <c r="BI33" s="734"/>
      <c r="BJ33" s="734"/>
      <c r="BK33" s="734"/>
      <c r="BL33" s="734"/>
      <c r="BM33" s="733">
        <v>95.9</v>
      </c>
      <c r="BN33" s="734"/>
      <c r="BO33" s="734"/>
      <c r="BP33" s="734"/>
      <c r="BQ33" s="735"/>
      <c r="BR33" s="739">
        <v>97.2</v>
      </c>
      <c r="BS33" s="734"/>
      <c r="BT33" s="734"/>
      <c r="BU33" s="734"/>
      <c r="BV33" s="734"/>
      <c r="BW33" s="734"/>
      <c r="BX33" s="733">
        <v>93.5</v>
      </c>
      <c r="BY33" s="734"/>
      <c r="BZ33" s="734"/>
      <c r="CA33" s="734"/>
      <c r="CB33" s="735"/>
      <c r="CD33" s="680" t="s">
        <v>316</v>
      </c>
      <c r="CE33" s="681"/>
      <c r="CF33" s="681"/>
      <c r="CG33" s="681"/>
      <c r="CH33" s="681"/>
      <c r="CI33" s="681"/>
      <c r="CJ33" s="681"/>
      <c r="CK33" s="681"/>
      <c r="CL33" s="681"/>
      <c r="CM33" s="681"/>
      <c r="CN33" s="681"/>
      <c r="CO33" s="681"/>
      <c r="CP33" s="681"/>
      <c r="CQ33" s="682"/>
      <c r="CR33" s="663">
        <v>3327160</v>
      </c>
      <c r="CS33" s="704"/>
      <c r="CT33" s="704"/>
      <c r="CU33" s="704"/>
      <c r="CV33" s="704"/>
      <c r="CW33" s="704"/>
      <c r="CX33" s="704"/>
      <c r="CY33" s="705"/>
      <c r="CZ33" s="672">
        <v>31.8</v>
      </c>
      <c r="DA33" s="706"/>
      <c r="DB33" s="706"/>
      <c r="DC33" s="708"/>
      <c r="DD33" s="679">
        <v>2290485</v>
      </c>
      <c r="DE33" s="704"/>
      <c r="DF33" s="704"/>
      <c r="DG33" s="704"/>
      <c r="DH33" s="704"/>
      <c r="DI33" s="704"/>
      <c r="DJ33" s="704"/>
      <c r="DK33" s="705"/>
      <c r="DL33" s="679">
        <v>1562512</v>
      </c>
      <c r="DM33" s="704"/>
      <c r="DN33" s="704"/>
      <c r="DO33" s="704"/>
      <c r="DP33" s="704"/>
      <c r="DQ33" s="704"/>
      <c r="DR33" s="704"/>
      <c r="DS33" s="704"/>
      <c r="DT33" s="704"/>
      <c r="DU33" s="704"/>
      <c r="DV33" s="705"/>
      <c r="DW33" s="672">
        <v>33.799999999999997</v>
      </c>
      <c r="DX33" s="706"/>
      <c r="DY33" s="706"/>
      <c r="DZ33" s="706"/>
      <c r="EA33" s="706"/>
      <c r="EB33" s="706"/>
      <c r="EC33" s="707"/>
    </row>
    <row r="34" spans="2:133" ht="11.25" customHeight="1">
      <c r="B34" s="669" t="s">
        <v>317</v>
      </c>
      <c r="C34" s="670"/>
      <c r="D34" s="670"/>
      <c r="E34" s="670"/>
      <c r="F34" s="670"/>
      <c r="G34" s="670"/>
      <c r="H34" s="670"/>
      <c r="I34" s="670"/>
      <c r="J34" s="670"/>
      <c r="K34" s="670"/>
      <c r="L34" s="670"/>
      <c r="M34" s="670"/>
      <c r="N34" s="670"/>
      <c r="O34" s="670"/>
      <c r="P34" s="670"/>
      <c r="Q34" s="671"/>
      <c r="R34" s="663">
        <v>3011448</v>
      </c>
      <c r="S34" s="664"/>
      <c r="T34" s="664"/>
      <c r="U34" s="664"/>
      <c r="V34" s="664"/>
      <c r="W34" s="664"/>
      <c r="X34" s="664"/>
      <c r="Y34" s="665"/>
      <c r="Z34" s="666">
        <v>27.6</v>
      </c>
      <c r="AA34" s="666"/>
      <c r="AB34" s="666"/>
      <c r="AC34" s="666"/>
      <c r="AD34" s="667" t="s">
        <v>128</v>
      </c>
      <c r="AE34" s="667"/>
      <c r="AF34" s="667"/>
      <c r="AG34" s="667"/>
      <c r="AH34" s="667"/>
      <c r="AI34" s="667"/>
      <c r="AJ34" s="667"/>
      <c r="AK34" s="667"/>
      <c r="AL34" s="672" t="s">
        <v>128</v>
      </c>
      <c r="AM34" s="673"/>
      <c r="AN34" s="673"/>
      <c r="AO34" s="674"/>
      <c r="AP34" s="199"/>
      <c r="AQ34" s="200"/>
      <c r="AR34" s="361"/>
      <c r="AS34" s="360"/>
      <c r="AT34" s="360"/>
      <c r="AU34" s="360"/>
      <c r="AV34" s="360"/>
      <c r="AW34" s="360"/>
      <c r="AX34" s="360"/>
      <c r="AY34" s="360"/>
      <c r="AZ34" s="360"/>
      <c r="BA34" s="360"/>
      <c r="BB34" s="360"/>
      <c r="BC34" s="360"/>
      <c r="BD34" s="360"/>
      <c r="BE34" s="360"/>
      <c r="BF34" s="36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D34" s="680" t="s">
        <v>318</v>
      </c>
      <c r="CE34" s="681"/>
      <c r="CF34" s="681"/>
      <c r="CG34" s="681"/>
      <c r="CH34" s="681"/>
      <c r="CI34" s="681"/>
      <c r="CJ34" s="681"/>
      <c r="CK34" s="681"/>
      <c r="CL34" s="681"/>
      <c r="CM34" s="681"/>
      <c r="CN34" s="681"/>
      <c r="CO34" s="681"/>
      <c r="CP34" s="681"/>
      <c r="CQ34" s="682"/>
      <c r="CR34" s="663">
        <v>869941</v>
      </c>
      <c r="CS34" s="664"/>
      <c r="CT34" s="664"/>
      <c r="CU34" s="664"/>
      <c r="CV34" s="664"/>
      <c r="CW34" s="664"/>
      <c r="CX34" s="664"/>
      <c r="CY34" s="665"/>
      <c r="CZ34" s="672">
        <v>8.3000000000000007</v>
      </c>
      <c r="DA34" s="706"/>
      <c r="DB34" s="706"/>
      <c r="DC34" s="708"/>
      <c r="DD34" s="679">
        <v>466872</v>
      </c>
      <c r="DE34" s="664"/>
      <c r="DF34" s="664"/>
      <c r="DG34" s="664"/>
      <c r="DH34" s="664"/>
      <c r="DI34" s="664"/>
      <c r="DJ34" s="664"/>
      <c r="DK34" s="665"/>
      <c r="DL34" s="679">
        <v>407200</v>
      </c>
      <c r="DM34" s="664"/>
      <c r="DN34" s="664"/>
      <c r="DO34" s="664"/>
      <c r="DP34" s="664"/>
      <c r="DQ34" s="664"/>
      <c r="DR34" s="664"/>
      <c r="DS34" s="664"/>
      <c r="DT34" s="664"/>
      <c r="DU34" s="664"/>
      <c r="DV34" s="665"/>
      <c r="DW34" s="672">
        <v>8.8000000000000007</v>
      </c>
      <c r="DX34" s="706"/>
      <c r="DY34" s="706"/>
      <c r="DZ34" s="706"/>
      <c r="EA34" s="706"/>
      <c r="EB34" s="706"/>
      <c r="EC34" s="707"/>
    </row>
    <row r="35" spans="2:133" ht="11.25" customHeight="1">
      <c r="B35" s="669" t="s">
        <v>319</v>
      </c>
      <c r="C35" s="670"/>
      <c r="D35" s="670"/>
      <c r="E35" s="670"/>
      <c r="F35" s="670"/>
      <c r="G35" s="670"/>
      <c r="H35" s="670"/>
      <c r="I35" s="670"/>
      <c r="J35" s="670"/>
      <c r="K35" s="670"/>
      <c r="L35" s="670"/>
      <c r="M35" s="670"/>
      <c r="N35" s="670"/>
      <c r="O35" s="670"/>
      <c r="P35" s="670"/>
      <c r="Q35" s="671"/>
      <c r="R35" s="663">
        <v>96849</v>
      </c>
      <c r="S35" s="664"/>
      <c r="T35" s="664"/>
      <c r="U35" s="664"/>
      <c r="V35" s="664"/>
      <c r="W35" s="664"/>
      <c r="X35" s="664"/>
      <c r="Y35" s="665"/>
      <c r="Z35" s="666">
        <v>0.9</v>
      </c>
      <c r="AA35" s="666"/>
      <c r="AB35" s="666"/>
      <c r="AC35" s="666"/>
      <c r="AD35" s="667">
        <v>87362</v>
      </c>
      <c r="AE35" s="667"/>
      <c r="AF35" s="667"/>
      <c r="AG35" s="667"/>
      <c r="AH35" s="667"/>
      <c r="AI35" s="667"/>
      <c r="AJ35" s="667"/>
      <c r="AK35" s="667"/>
      <c r="AL35" s="672">
        <v>2</v>
      </c>
      <c r="AM35" s="673"/>
      <c r="AN35" s="673"/>
      <c r="AO35" s="674"/>
      <c r="AP35" s="201"/>
      <c r="AQ35" s="645" t="s">
        <v>320</v>
      </c>
      <c r="AR35" s="646"/>
      <c r="AS35" s="646"/>
      <c r="AT35" s="646"/>
      <c r="AU35" s="646"/>
      <c r="AV35" s="646"/>
      <c r="AW35" s="646"/>
      <c r="AX35" s="646"/>
      <c r="AY35" s="646"/>
      <c r="AZ35" s="646"/>
      <c r="BA35" s="646"/>
      <c r="BB35" s="646"/>
      <c r="BC35" s="646"/>
      <c r="BD35" s="646"/>
      <c r="BE35" s="646"/>
      <c r="BF35" s="647"/>
      <c r="BG35" s="645" t="s">
        <v>321</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0" t="s">
        <v>322</v>
      </c>
      <c r="CE35" s="681"/>
      <c r="CF35" s="681"/>
      <c r="CG35" s="681"/>
      <c r="CH35" s="681"/>
      <c r="CI35" s="681"/>
      <c r="CJ35" s="681"/>
      <c r="CK35" s="681"/>
      <c r="CL35" s="681"/>
      <c r="CM35" s="681"/>
      <c r="CN35" s="681"/>
      <c r="CO35" s="681"/>
      <c r="CP35" s="681"/>
      <c r="CQ35" s="682"/>
      <c r="CR35" s="663">
        <v>81677</v>
      </c>
      <c r="CS35" s="704"/>
      <c r="CT35" s="704"/>
      <c r="CU35" s="704"/>
      <c r="CV35" s="704"/>
      <c r="CW35" s="704"/>
      <c r="CX35" s="704"/>
      <c r="CY35" s="705"/>
      <c r="CZ35" s="672">
        <v>0.8</v>
      </c>
      <c r="DA35" s="706"/>
      <c r="DB35" s="706"/>
      <c r="DC35" s="708"/>
      <c r="DD35" s="679">
        <v>48288</v>
      </c>
      <c r="DE35" s="704"/>
      <c r="DF35" s="704"/>
      <c r="DG35" s="704"/>
      <c r="DH35" s="704"/>
      <c r="DI35" s="704"/>
      <c r="DJ35" s="704"/>
      <c r="DK35" s="705"/>
      <c r="DL35" s="679">
        <v>40665</v>
      </c>
      <c r="DM35" s="704"/>
      <c r="DN35" s="704"/>
      <c r="DO35" s="704"/>
      <c r="DP35" s="704"/>
      <c r="DQ35" s="704"/>
      <c r="DR35" s="704"/>
      <c r="DS35" s="704"/>
      <c r="DT35" s="704"/>
      <c r="DU35" s="704"/>
      <c r="DV35" s="705"/>
      <c r="DW35" s="672">
        <v>0.9</v>
      </c>
      <c r="DX35" s="706"/>
      <c r="DY35" s="706"/>
      <c r="DZ35" s="706"/>
      <c r="EA35" s="706"/>
      <c r="EB35" s="706"/>
      <c r="EC35" s="707"/>
    </row>
    <row r="36" spans="2:133" ht="11.25" customHeight="1">
      <c r="B36" s="669" t="s">
        <v>323</v>
      </c>
      <c r="C36" s="670"/>
      <c r="D36" s="670"/>
      <c r="E36" s="670"/>
      <c r="F36" s="670"/>
      <c r="G36" s="670"/>
      <c r="H36" s="670"/>
      <c r="I36" s="670"/>
      <c r="J36" s="670"/>
      <c r="K36" s="670"/>
      <c r="L36" s="670"/>
      <c r="M36" s="670"/>
      <c r="N36" s="670"/>
      <c r="O36" s="670"/>
      <c r="P36" s="670"/>
      <c r="Q36" s="671"/>
      <c r="R36" s="663">
        <v>389061</v>
      </c>
      <c r="S36" s="664"/>
      <c r="T36" s="664"/>
      <c r="U36" s="664"/>
      <c r="V36" s="664"/>
      <c r="W36" s="664"/>
      <c r="X36" s="664"/>
      <c r="Y36" s="665"/>
      <c r="Z36" s="666">
        <v>3.6</v>
      </c>
      <c r="AA36" s="666"/>
      <c r="AB36" s="666"/>
      <c r="AC36" s="666"/>
      <c r="AD36" s="667" t="s">
        <v>128</v>
      </c>
      <c r="AE36" s="667"/>
      <c r="AF36" s="667"/>
      <c r="AG36" s="667"/>
      <c r="AH36" s="667"/>
      <c r="AI36" s="667"/>
      <c r="AJ36" s="667"/>
      <c r="AK36" s="667"/>
      <c r="AL36" s="672" t="s">
        <v>128</v>
      </c>
      <c r="AM36" s="673"/>
      <c r="AN36" s="673"/>
      <c r="AO36" s="674"/>
      <c r="AP36" s="201"/>
      <c r="AQ36" s="744" t="s">
        <v>324</v>
      </c>
      <c r="AR36" s="745"/>
      <c r="AS36" s="745"/>
      <c r="AT36" s="745"/>
      <c r="AU36" s="745"/>
      <c r="AV36" s="745"/>
      <c r="AW36" s="745"/>
      <c r="AX36" s="745"/>
      <c r="AY36" s="746"/>
      <c r="AZ36" s="655">
        <v>697767</v>
      </c>
      <c r="BA36" s="656"/>
      <c r="BB36" s="656"/>
      <c r="BC36" s="656"/>
      <c r="BD36" s="656"/>
      <c r="BE36" s="656"/>
      <c r="BF36" s="740"/>
      <c r="BG36" s="675" t="s">
        <v>325</v>
      </c>
      <c r="BH36" s="676"/>
      <c r="BI36" s="676"/>
      <c r="BJ36" s="676"/>
      <c r="BK36" s="676"/>
      <c r="BL36" s="676"/>
      <c r="BM36" s="676"/>
      <c r="BN36" s="676"/>
      <c r="BO36" s="676"/>
      <c r="BP36" s="676"/>
      <c r="BQ36" s="676"/>
      <c r="BR36" s="676"/>
      <c r="BS36" s="676"/>
      <c r="BT36" s="676"/>
      <c r="BU36" s="677"/>
      <c r="BV36" s="655">
        <v>35418</v>
      </c>
      <c r="BW36" s="656"/>
      <c r="BX36" s="656"/>
      <c r="BY36" s="656"/>
      <c r="BZ36" s="656"/>
      <c r="CA36" s="656"/>
      <c r="CB36" s="740"/>
      <c r="CD36" s="680" t="s">
        <v>326</v>
      </c>
      <c r="CE36" s="681"/>
      <c r="CF36" s="681"/>
      <c r="CG36" s="681"/>
      <c r="CH36" s="681"/>
      <c r="CI36" s="681"/>
      <c r="CJ36" s="681"/>
      <c r="CK36" s="681"/>
      <c r="CL36" s="681"/>
      <c r="CM36" s="681"/>
      <c r="CN36" s="681"/>
      <c r="CO36" s="681"/>
      <c r="CP36" s="681"/>
      <c r="CQ36" s="682"/>
      <c r="CR36" s="663">
        <v>1084567</v>
      </c>
      <c r="CS36" s="664"/>
      <c r="CT36" s="664"/>
      <c r="CU36" s="664"/>
      <c r="CV36" s="664"/>
      <c r="CW36" s="664"/>
      <c r="CX36" s="664"/>
      <c r="CY36" s="665"/>
      <c r="CZ36" s="672">
        <v>10.4</v>
      </c>
      <c r="DA36" s="706"/>
      <c r="DB36" s="706"/>
      <c r="DC36" s="708"/>
      <c r="DD36" s="679">
        <v>799361</v>
      </c>
      <c r="DE36" s="664"/>
      <c r="DF36" s="664"/>
      <c r="DG36" s="664"/>
      <c r="DH36" s="664"/>
      <c r="DI36" s="664"/>
      <c r="DJ36" s="664"/>
      <c r="DK36" s="665"/>
      <c r="DL36" s="679">
        <v>603806</v>
      </c>
      <c r="DM36" s="664"/>
      <c r="DN36" s="664"/>
      <c r="DO36" s="664"/>
      <c r="DP36" s="664"/>
      <c r="DQ36" s="664"/>
      <c r="DR36" s="664"/>
      <c r="DS36" s="664"/>
      <c r="DT36" s="664"/>
      <c r="DU36" s="664"/>
      <c r="DV36" s="665"/>
      <c r="DW36" s="672">
        <v>13.1</v>
      </c>
      <c r="DX36" s="706"/>
      <c r="DY36" s="706"/>
      <c r="DZ36" s="706"/>
      <c r="EA36" s="706"/>
      <c r="EB36" s="706"/>
      <c r="EC36" s="707"/>
    </row>
    <row r="37" spans="2:133" ht="11.25" customHeight="1">
      <c r="B37" s="669" t="s">
        <v>327</v>
      </c>
      <c r="C37" s="670"/>
      <c r="D37" s="670"/>
      <c r="E37" s="670"/>
      <c r="F37" s="670"/>
      <c r="G37" s="670"/>
      <c r="H37" s="670"/>
      <c r="I37" s="670"/>
      <c r="J37" s="670"/>
      <c r="K37" s="670"/>
      <c r="L37" s="670"/>
      <c r="M37" s="670"/>
      <c r="N37" s="670"/>
      <c r="O37" s="670"/>
      <c r="P37" s="670"/>
      <c r="Q37" s="671"/>
      <c r="R37" s="663">
        <v>180900</v>
      </c>
      <c r="S37" s="664"/>
      <c r="T37" s="664"/>
      <c r="U37" s="664"/>
      <c r="V37" s="664"/>
      <c r="W37" s="664"/>
      <c r="X37" s="664"/>
      <c r="Y37" s="665"/>
      <c r="Z37" s="666">
        <v>1.7</v>
      </c>
      <c r="AA37" s="666"/>
      <c r="AB37" s="666"/>
      <c r="AC37" s="666"/>
      <c r="AD37" s="667" t="s">
        <v>128</v>
      </c>
      <c r="AE37" s="667"/>
      <c r="AF37" s="667"/>
      <c r="AG37" s="667"/>
      <c r="AH37" s="667"/>
      <c r="AI37" s="667"/>
      <c r="AJ37" s="667"/>
      <c r="AK37" s="667"/>
      <c r="AL37" s="672" t="s">
        <v>128</v>
      </c>
      <c r="AM37" s="673"/>
      <c r="AN37" s="673"/>
      <c r="AO37" s="674"/>
      <c r="AQ37" s="741" t="s">
        <v>328</v>
      </c>
      <c r="AR37" s="742"/>
      <c r="AS37" s="742"/>
      <c r="AT37" s="742"/>
      <c r="AU37" s="742"/>
      <c r="AV37" s="742"/>
      <c r="AW37" s="742"/>
      <c r="AX37" s="742"/>
      <c r="AY37" s="743"/>
      <c r="AZ37" s="663">
        <v>52043</v>
      </c>
      <c r="BA37" s="664"/>
      <c r="BB37" s="664"/>
      <c r="BC37" s="664"/>
      <c r="BD37" s="704"/>
      <c r="BE37" s="704"/>
      <c r="BF37" s="732"/>
      <c r="BG37" s="680" t="s">
        <v>329</v>
      </c>
      <c r="BH37" s="681"/>
      <c r="BI37" s="681"/>
      <c r="BJ37" s="681"/>
      <c r="BK37" s="681"/>
      <c r="BL37" s="681"/>
      <c r="BM37" s="681"/>
      <c r="BN37" s="681"/>
      <c r="BO37" s="681"/>
      <c r="BP37" s="681"/>
      <c r="BQ37" s="681"/>
      <c r="BR37" s="681"/>
      <c r="BS37" s="681"/>
      <c r="BT37" s="681"/>
      <c r="BU37" s="682"/>
      <c r="BV37" s="663">
        <v>9257</v>
      </c>
      <c r="BW37" s="664"/>
      <c r="BX37" s="664"/>
      <c r="BY37" s="664"/>
      <c r="BZ37" s="664"/>
      <c r="CA37" s="664"/>
      <c r="CB37" s="683"/>
      <c r="CD37" s="680" t="s">
        <v>330</v>
      </c>
      <c r="CE37" s="681"/>
      <c r="CF37" s="681"/>
      <c r="CG37" s="681"/>
      <c r="CH37" s="681"/>
      <c r="CI37" s="681"/>
      <c r="CJ37" s="681"/>
      <c r="CK37" s="681"/>
      <c r="CL37" s="681"/>
      <c r="CM37" s="681"/>
      <c r="CN37" s="681"/>
      <c r="CO37" s="681"/>
      <c r="CP37" s="681"/>
      <c r="CQ37" s="682"/>
      <c r="CR37" s="663">
        <v>395271</v>
      </c>
      <c r="CS37" s="704"/>
      <c r="CT37" s="704"/>
      <c r="CU37" s="704"/>
      <c r="CV37" s="704"/>
      <c r="CW37" s="704"/>
      <c r="CX37" s="704"/>
      <c r="CY37" s="705"/>
      <c r="CZ37" s="672">
        <v>3.8</v>
      </c>
      <c r="DA37" s="706"/>
      <c r="DB37" s="706"/>
      <c r="DC37" s="708"/>
      <c r="DD37" s="679">
        <v>395251</v>
      </c>
      <c r="DE37" s="704"/>
      <c r="DF37" s="704"/>
      <c r="DG37" s="704"/>
      <c r="DH37" s="704"/>
      <c r="DI37" s="704"/>
      <c r="DJ37" s="704"/>
      <c r="DK37" s="705"/>
      <c r="DL37" s="679">
        <v>394541</v>
      </c>
      <c r="DM37" s="704"/>
      <c r="DN37" s="704"/>
      <c r="DO37" s="704"/>
      <c r="DP37" s="704"/>
      <c r="DQ37" s="704"/>
      <c r="DR37" s="704"/>
      <c r="DS37" s="704"/>
      <c r="DT37" s="704"/>
      <c r="DU37" s="704"/>
      <c r="DV37" s="705"/>
      <c r="DW37" s="672">
        <v>8.5</v>
      </c>
      <c r="DX37" s="706"/>
      <c r="DY37" s="706"/>
      <c r="DZ37" s="706"/>
      <c r="EA37" s="706"/>
      <c r="EB37" s="706"/>
      <c r="EC37" s="707"/>
    </row>
    <row r="38" spans="2:133" ht="11.25" customHeight="1">
      <c r="B38" s="669" t="s">
        <v>331</v>
      </c>
      <c r="C38" s="670"/>
      <c r="D38" s="670"/>
      <c r="E38" s="670"/>
      <c r="F38" s="670"/>
      <c r="G38" s="670"/>
      <c r="H38" s="670"/>
      <c r="I38" s="670"/>
      <c r="J38" s="670"/>
      <c r="K38" s="670"/>
      <c r="L38" s="670"/>
      <c r="M38" s="670"/>
      <c r="N38" s="670"/>
      <c r="O38" s="670"/>
      <c r="P38" s="670"/>
      <c r="Q38" s="671"/>
      <c r="R38" s="663">
        <v>376344</v>
      </c>
      <c r="S38" s="664"/>
      <c r="T38" s="664"/>
      <c r="U38" s="664"/>
      <c r="V38" s="664"/>
      <c r="W38" s="664"/>
      <c r="X38" s="664"/>
      <c r="Y38" s="665"/>
      <c r="Z38" s="666">
        <v>3.4</v>
      </c>
      <c r="AA38" s="666"/>
      <c r="AB38" s="666"/>
      <c r="AC38" s="666"/>
      <c r="AD38" s="667" t="s">
        <v>128</v>
      </c>
      <c r="AE38" s="667"/>
      <c r="AF38" s="667"/>
      <c r="AG38" s="667"/>
      <c r="AH38" s="667"/>
      <c r="AI38" s="667"/>
      <c r="AJ38" s="667"/>
      <c r="AK38" s="667"/>
      <c r="AL38" s="672" t="s">
        <v>128</v>
      </c>
      <c r="AM38" s="673"/>
      <c r="AN38" s="673"/>
      <c r="AO38" s="674"/>
      <c r="AQ38" s="741" t="s">
        <v>332</v>
      </c>
      <c r="AR38" s="742"/>
      <c r="AS38" s="742"/>
      <c r="AT38" s="742"/>
      <c r="AU38" s="742"/>
      <c r="AV38" s="742"/>
      <c r="AW38" s="742"/>
      <c r="AX38" s="742"/>
      <c r="AY38" s="743"/>
      <c r="AZ38" s="663">
        <v>3</v>
      </c>
      <c r="BA38" s="664"/>
      <c r="BB38" s="664"/>
      <c r="BC38" s="664"/>
      <c r="BD38" s="704"/>
      <c r="BE38" s="704"/>
      <c r="BF38" s="732"/>
      <c r="BG38" s="680" t="s">
        <v>333</v>
      </c>
      <c r="BH38" s="681"/>
      <c r="BI38" s="681"/>
      <c r="BJ38" s="681"/>
      <c r="BK38" s="681"/>
      <c r="BL38" s="681"/>
      <c r="BM38" s="681"/>
      <c r="BN38" s="681"/>
      <c r="BO38" s="681"/>
      <c r="BP38" s="681"/>
      <c r="BQ38" s="681"/>
      <c r="BR38" s="681"/>
      <c r="BS38" s="681"/>
      <c r="BT38" s="681"/>
      <c r="BU38" s="682"/>
      <c r="BV38" s="663">
        <v>1507</v>
      </c>
      <c r="BW38" s="664"/>
      <c r="BX38" s="664"/>
      <c r="BY38" s="664"/>
      <c r="BZ38" s="664"/>
      <c r="CA38" s="664"/>
      <c r="CB38" s="683"/>
      <c r="CD38" s="680" t="s">
        <v>334</v>
      </c>
      <c r="CE38" s="681"/>
      <c r="CF38" s="681"/>
      <c r="CG38" s="681"/>
      <c r="CH38" s="681"/>
      <c r="CI38" s="681"/>
      <c r="CJ38" s="681"/>
      <c r="CK38" s="681"/>
      <c r="CL38" s="681"/>
      <c r="CM38" s="681"/>
      <c r="CN38" s="681"/>
      <c r="CO38" s="681"/>
      <c r="CP38" s="681"/>
      <c r="CQ38" s="682"/>
      <c r="CR38" s="663">
        <v>645724</v>
      </c>
      <c r="CS38" s="664"/>
      <c r="CT38" s="664"/>
      <c r="CU38" s="664"/>
      <c r="CV38" s="664"/>
      <c r="CW38" s="664"/>
      <c r="CX38" s="664"/>
      <c r="CY38" s="665"/>
      <c r="CZ38" s="672">
        <v>6.2</v>
      </c>
      <c r="DA38" s="706"/>
      <c r="DB38" s="706"/>
      <c r="DC38" s="708"/>
      <c r="DD38" s="679">
        <v>511668</v>
      </c>
      <c r="DE38" s="664"/>
      <c r="DF38" s="664"/>
      <c r="DG38" s="664"/>
      <c r="DH38" s="664"/>
      <c r="DI38" s="664"/>
      <c r="DJ38" s="664"/>
      <c r="DK38" s="665"/>
      <c r="DL38" s="679">
        <v>510841</v>
      </c>
      <c r="DM38" s="664"/>
      <c r="DN38" s="664"/>
      <c r="DO38" s="664"/>
      <c r="DP38" s="664"/>
      <c r="DQ38" s="664"/>
      <c r="DR38" s="664"/>
      <c r="DS38" s="664"/>
      <c r="DT38" s="664"/>
      <c r="DU38" s="664"/>
      <c r="DV38" s="665"/>
      <c r="DW38" s="672">
        <v>11.1</v>
      </c>
      <c r="DX38" s="706"/>
      <c r="DY38" s="706"/>
      <c r="DZ38" s="706"/>
      <c r="EA38" s="706"/>
      <c r="EB38" s="706"/>
      <c r="EC38" s="707"/>
    </row>
    <row r="39" spans="2:133" ht="11.25" customHeight="1">
      <c r="B39" s="669" t="s">
        <v>335</v>
      </c>
      <c r="C39" s="670"/>
      <c r="D39" s="670"/>
      <c r="E39" s="670"/>
      <c r="F39" s="670"/>
      <c r="G39" s="670"/>
      <c r="H39" s="670"/>
      <c r="I39" s="670"/>
      <c r="J39" s="670"/>
      <c r="K39" s="670"/>
      <c r="L39" s="670"/>
      <c r="M39" s="670"/>
      <c r="N39" s="670"/>
      <c r="O39" s="670"/>
      <c r="P39" s="670"/>
      <c r="Q39" s="671"/>
      <c r="R39" s="663">
        <v>82041</v>
      </c>
      <c r="S39" s="664"/>
      <c r="T39" s="664"/>
      <c r="U39" s="664"/>
      <c r="V39" s="664"/>
      <c r="W39" s="664"/>
      <c r="X39" s="664"/>
      <c r="Y39" s="665"/>
      <c r="Z39" s="666">
        <v>0.8</v>
      </c>
      <c r="AA39" s="666"/>
      <c r="AB39" s="666"/>
      <c r="AC39" s="666"/>
      <c r="AD39" s="667">
        <v>1610</v>
      </c>
      <c r="AE39" s="667"/>
      <c r="AF39" s="667"/>
      <c r="AG39" s="667"/>
      <c r="AH39" s="667"/>
      <c r="AI39" s="667"/>
      <c r="AJ39" s="667"/>
      <c r="AK39" s="667"/>
      <c r="AL39" s="672">
        <v>0</v>
      </c>
      <c r="AM39" s="673"/>
      <c r="AN39" s="673"/>
      <c r="AO39" s="674"/>
      <c r="AQ39" s="741" t="s">
        <v>336</v>
      </c>
      <c r="AR39" s="742"/>
      <c r="AS39" s="742"/>
      <c r="AT39" s="742"/>
      <c r="AU39" s="742"/>
      <c r="AV39" s="742"/>
      <c r="AW39" s="742"/>
      <c r="AX39" s="742"/>
      <c r="AY39" s="743"/>
      <c r="AZ39" s="663" t="s">
        <v>128</v>
      </c>
      <c r="BA39" s="664"/>
      <c r="BB39" s="664"/>
      <c r="BC39" s="664"/>
      <c r="BD39" s="704"/>
      <c r="BE39" s="704"/>
      <c r="BF39" s="732"/>
      <c r="BG39" s="680" t="s">
        <v>337</v>
      </c>
      <c r="BH39" s="681"/>
      <c r="BI39" s="681"/>
      <c r="BJ39" s="681"/>
      <c r="BK39" s="681"/>
      <c r="BL39" s="681"/>
      <c r="BM39" s="681"/>
      <c r="BN39" s="681"/>
      <c r="BO39" s="681"/>
      <c r="BP39" s="681"/>
      <c r="BQ39" s="681"/>
      <c r="BR39" s="681"/>
      <c r="BS39" s="681"/>
      <c r="BT39" s="681"/>
      <c r="BU39" s="682"/>
      <c r="BV39" s="663">
        <v>2265</v>
      </c>
      <c r="BW39" s="664"/>
      <c r="BX39" s="664"/>
      <c r="BY39" s="664"/>
      <c r="BZ39" s="664"/>
      <c r="CA39" s="664"/>
      <c r="CB39" s="683"/>
      <c r="CD39" s="680" t="s">
        <v>338</v>
      </c>
      <c r="CE39" s="681"/>
      <c r="CF39" s="681"/>
      <c r="CG39" s="681"/>
      <c r="CH39" s="681"/>
      <c r="CI39" s="681"/>
      <c r="CJ39" s="681"/>
      <c r="CK39" s="681"/>
      <c r="CL39" s="681"/>
      <c r="CM39" s="681"/>
      <c r="CN39" s="681"/>
      <c r="CO39" s="681"/>
      <c r="CP39" s="681"/>
      <c r="CQ39" s="682"/>
      <c r="CR39" s="663">
        <v>643571</v>
      </c>
      <c r="CS39" s="704"/>
      <c r="CT39" s="704"/>
      <c r="CU39" s="704"/>
      <c r="CV39" s="704"/>
      <c r="CW39" s="704"/>
      <c r="CX39" s="704"/>
      <c r="CY39" s="705"/>
      <c r="CZ39" s="672">
        <v>6.2</v>
      </c>
      <c r="DA39" s="706"/>
      <c r="DB39" s="706"/>
      <c r="DC39" s="708"/>
      <c r="DD39" s="679">
        <v>464296</v>
      </c>
      <c r="DE39" s="704"/>
      <c r="DF39" s="704"/>
      <c r="DG39" s="704"/>
      <c r="DH39" s="704"/>
      <c r="DI39" s="704"/>
      <c r="DJ39" s="704"/>
      <c r="DK39" s="705"/>
      <c r="DL39" s="679" t="s">
        <v>128</v>
      </c>
      <c r="DM39" s="704"/>
      <c r="DN39" s="704"/>
      <c r="DO39" s="704"/>
      <c r="DP39" s="704"/>
      <c r="DQ39" s="704"/>
      <c r="DR39" s="704"/>
      <c r="DS39" s="704"/>
      <c r="DT39" s="704"/>
      <c r="DU39" s="704"/>
      <c r="DV39" s="705"/>
      <c r="DW39" s="672" t="s">
        <v>128</v>
      </c>
      <c r="DX39" s="706"/>
      <c r="DY39" s="706"/>
      <c r="DZ39" s="706"/>
      <c r="EA39" s="706"/>
      <c r="EB39" s="706"/>
      <c r="EC39" s="707"/>
    </row>
    <row r="40" spans="2:133" ht="11.25" customHeight="1">
      <c r="B40" s="669" t="s">
        <v>339</v>
      </c>
      <c r="C40" s="670"/>
      <c r="D40" s="670"/>
      <c r="E40" s="670"/>
      <c r="F40" s="670"/>
      <c r="G40" s="670"/>
      <c r="H40" s="670"/>
      <c r="I40" s="670"/>
      <c r="J40" s="670"/>
      <c r="K40" s="670"/>
      <c r="L40" s="670"/>
      <c r="M40" s="670"/>
      <c r="N40" s="670"/>
      <c r="O40" s="670"/>
      <c r="P40" s="670"/>
      <c r="Q40" s="671"/>
      <c r="R40" s="663">
        <v>664997</v>
      </c>
      <c r="S40" s="664"/>
      <c r="T40" s="664"/>
      <c r="U40" s="664"/>
      <c r="V40" s="664"/>
      <c r="W40" s="664"/>
      <c r="X40" s="664"/>
      <c r="Y40" s="665"/>
      <c r="Z40" s="666">
        <v>6.1</v>
      </c>
      <c r="AA40" s="666"/>
      <c r="AB40" s="666"/>
      <c r="AC40" s="666"/>
      <c r="AD40" s="667" t="s">
        <v>128</v>
      </c>
      <c r="AE40" s="667"/>
      <c r="AF40" s="667"/>
      <c r="AG40" s="667"/>
      <c r="AH40" s="667"/>
      <c r="AI40" s="667"/>
      <c r="AJ40" s="667"/>
      <c r="AK40" s="667"/>
      <c r="AL40" s="672" t="s">
        <v>128</v>
      </c>
      <c r="AM40" s="673"/>
      <c r="AN40" s="673"/>
      <c r="AO40" s="674"/>
      <c r="AQ40" s="741" t="s">
        <v>340</v>
      </c>
      <c r="AR40" s="742"/>
      <c r="AS40" s="742"/>
      <c r="AT40" s="742"/>
      <c r="AU40" s="742"/>
      <c r="AV40" s="742"/>
      <c r="AW40" s="742"/>
      <c r="AX40" s="742"/>
      <c r="AY40" s="743"/>
      <c r="AZ40" s="663" t="s">
        <v>128</v>
      </c>
      <c r="BA40" s="664"/>
      <c r="BB40" s="664"/>
      <c r="BC40" s="664"/>
      <c r="BD40" s="704"/>
      <c r="BE40" s="704"/>
      <c r="BF40" s="732"/>
      <c r="BG40" s="750" t="s">
        <v>341</v>
      </c>
      <c r="BH40" s="751"/>
      <c r="BI40" s="751"/>
      <c r="BJ40" s="751"/>
      <c r="BK40" s="751"/>
      <c r="BL40" s="363"/>
      <c r="BM40" s="681" t="s">
        <v>342</v>
      </c>
      <c r="BN40" s="681"/>
      <c r="BO40" s="681"/>
      <c r="BP40" s="681"/>
      <c r="BQ40" s="681"/>
      <c r="BR40" s="681"/>
      <c r="BS40" s="681"/>
      <c r="BT40" s="681"/>
      <c r="BU40" s="682"/>
      <c r="BV40" s="663">
        <v>84</v>
      </c>
      <c r="BW40" s="664"/>
      <c r="BX40" s="664"/>
      <c r="BY40" s="664"/>
      <c r="BZ40" s="664"/>
      <c r="CA40" s="664"/>
      <c r="CB40" s="683"/>
      <c r="CD40" s="680" t="s">
        <v>343</v>
      </c>
      <c r="CE40" s="681"/>
      <c r="CF40" s="681"/>
      <c r="CG40" s="681"/>
      <c r="CH40" s="681"/>
      <c r="CI40" s="681"/>
      <c r="CJ40" s="681"/>
      <c r="CK40" s="681"/>
      <c r="CL40" s="681"/>
      <c r="CM40" s="681"/>
      <c r="CN40" s="681"/>
      <c r="CO40" s="681"/>
      <c r="CP40" s="681"/>
      <c r="CQ40" s="682"/>
      <c r="CR40" s="663">
        <v>1680</v>
      </c>
      <c r="CS40" s="664"/>
      <c r="CT40" s="664"/>
      <c r="CU40" s="664"/>
      <c r="CV40" s="664"/>
      <c r="CW40" s="664"/>
      <c r="CX40" s="664"/>
      <c r="CY40" s="665"/>
      <c r="CZ40" s="672">
        <v>0</v>
      </c>
      <c r="DA40" s="706"/>
      <c r="DB40" s="706"/>
      <c r="DC40" s="708"/>
      <c r="DD40" s="679" t="s">
        <v>128</v>
      </c>
      <c r="DE40" s="664"/>
      <c r="DF40" s="664"/>
      <c r="DG40" s="664"/>
      <c r="DH40" s="664"/>
      <c r="DI40" s="664"/>
      <c r="DJ40" s="664"/>
      <c r="DK40" s="665"/>
      <c r="DL40" s="679" t="s">
        <v>128</v>
      </c>
      <c r="DM40" s="664"/>
      <c r="DN40" s="664"/>
      <c r="DO40" s="664"/>
      <c r="DP40" s="664"/>
      <c r="DQ40" s="664"/>
      <c r="DR40" s="664"/>
      <c r="DS40" s="664"/>
      <c r="DT40" s="664"/>
      <c r="DU40" s="664"/>
      <c r="DV40" s="665"/>
      <c r="DW40" s="672" t="s">
        <v>128</v>
      </c>
      <c r="DX40" s="706"/>
      <c r="DY40" s="706"/>
      <c r="DZ40" s="706"/>
      <c r="EA40" s="706"/>
      <c r="EB40" s="706"/>
      <c r="EC40" s="707"/>
    </row>
    <row r="41" spans="2:133" ht="11.25" customHeight="1">
      <c r="B41" s="669" t="s">
        <v>344</v>
      </c>
      <c r="C41" s="670"/>
      <c r="D41" s="670"/>
      <c r="E41" s="670"/>
      <c r="F41" s="670"/>
      <c r="G41" s="670"/>
      <c r="H41" s="670"/>
      <c r="I41" s="670"/>
      <c r="J41" s="670"/>
      <c r="K41" s="670"/>
      <c r="L41" s="670"/>
      <c r="M41" s="670"/>
      <c r="N41" s="670"/>
      <c r="O41" s="670"/>
      <c r="P41" s="670"/>
      <c r="Q41" s="671"/>
      <c r="R41" s="663" t="s">
        <v>128</v>
      </c>
      <c r="S41" s="664"/>
      <c r="T41" s="664"/>
      <c r="U41" s="664"/>
      <c r="V41" s="664"/>
      <c r="W41" s="664"/>
      <c r="X41" s="664"/>
      <c r="Y41" s="665"/>
      <c r="Z41" s="666" t="s">
        <v>128</v>
      </c>
      <c r="AA41" s="666"/>
      <c r="AB41" s="666"/>
      <c r="AC41" s="666"/>
      <c r="AD41" s="667" t="s">
        <v>128</v>
      </c>
      <c r="AE41" s="667"/>
      <c r="AF41" s="667"/>
      <c r="AG41" s="667"/>
      <c r="AH41" s="667"/>
      <c r="AI41" s="667"/>
      <c r="AJ41" s="667"/>
      <c r="AK41" s="667"/>
      <c r="AL41" s="672" t="s">
        <v>128</v>
      </c>
      <c r="AM41" s="673"/>
      <c r="AN41" s="673"/>
      <c r="AO41" s="674"/>
      <c r="AQ41" s="741" t="s">
        <v>345</v>
      </c>
      <c r="AR41" s="742"/>
      <c r="AS41" s="742"/>
      <c r="AT41" s="742"/>
      <c r="AU41" s="742"/>
      <c r="AV41" s="742"/>
      <c r="AW41" s="742"/>
      <c r="AX41" s="742"/>
      <c r="AY41" s="743"/>
      <c r="AZ41" s="663">
        <v>135985</v>
      </c>
      <c r="BA41" s="664"/>
      <c r="BB41" s="664"/>
      <c r="BC41" s="664"/>
      <c r="BD41" s="704"/>
      <c r="BE41" s="704"/>
      <c r="BF41" s="732"/>
      <c r="BG41" s="750"/>
      <c r="BH41" s="751"/>
      <c r="BI41" s="751"/>
      <c r="BJ41" s="751"/>
      <c r="BK41" s="751"/>
      <c r="BL41" s="363"/>
      <c r="BM41" s="681" t="s">
        <v>346</v>
      </c>
      <c r="BN41" s="681"/>
      <c r="BO41" s="681"/>
      <c r="BP41" s="681"/>
      <c r="BQ41" s="681"/>
      <c r="BR41" s="681"/>
      <c r="BS41" s="681"/>
      <c r="BT41" s="681"/>
      <c r="BU41" s="682"/>
      <c r="BV41" s="663" t="s">
        <v>128</v>
      </c>
      <c r="BW41" s="664"/>
      <c r="BX41" s="664"/>
      <c r="BY41" s="664"/>
      <c r="BZ41" s="664"/>
      <c r="CA41" s="664"/>
      <c r="CB41" s="683"/>
      <c r="CD41" s="680" t="s">
        <v>347</v>
      </c>
      <c r="CE41" s="681"/>
      <c r="CF41" s="681"/>
      <c r="CG41" s="681"/>
      <c r="CH41" s="681"/>
      <c r="CI41" s="681"/>
      <c r="CJ41" s="681"/>
      <c r="CK41" s="681"/>
      <c r="CL41" s="681"/>
      <c r="CM41" s="681"/>
      <c r="CN41" s="681"/>
      <c r="CO41" s="681"/>
      <c r="CP41" s="681"/>
      <c r="CQ41" s="682"/>
      <c r="CR41" s="663" t="s">
        <v>128</v>
      </c>
      <c r="CS41" s="704"/>
      <c r="CT41" s="704"/>
      <c r="CU41" s="704"/>
      <c r="CV41" s="704"/>
      <c r="CW41" s="704"/>
      <c r="CX41" s="704"/>
      <c r="CY41" s="705"/>
      <c r="CZ41" s="672" t="s">
        <v>128</v>
      </c>
      <c r="DA41" s="706"/>
      <c r="DB41" s="706"/>
      <c r="DC41" s="708"/>
      <c r="DD41" s="679" t="s">
        <v>128</v>
      </c>
      <c r="DE41" s="704"/>
      <c r="DF41" s="704"/>
      <c r="DG41" s="704"/>
      <c r="DH41" s="704"/>
      <c r="DI41" s="704"/>
      <c r="DJ41" s="704"/>
      <c r="DK41" s="705"/>
      <c r="DL41" s="760"/>
      <c r="DM41" s="761"/>
      <c r="DN41" s="761"/>
      <c r="DO41" s="761"/>
      <c r="DP41" s="761"/>
      <c r="DQ41" s="761"/>
      <c r="DR41" s="761"/>
      <c r="DS41" s="761"/>
      <c r="DT41" s="761"/>
      <c r="DU41" s="761"/>
      <c r="DV41" s="762"/>
      <c r="DW41" s="747"/>
      <c r="DX41" s="748"/>
      <c r="DY41" s="748"/>
      <c r="DZ41" s="748"/>
      <c r="EA41" s="748"/>
      <c r="EB41" s="748"/>
      <c r="EC41" s="749"/>
    </row>
    <row r="42" spans="2:133" ht="11.25" customHeight="1">
      <c r="B42" s="669" t="s">
        <v>348</v>
      </c>
      <c r="C42" s="670"/>
      <c r="D42" s="670"/>
      <c r="E42" s="670"/>
      <c r="F42" s="670"/>
      <c r="G42" s="670"/>
      <c r="H42" s="670"/>
      <c r="I42" s="670"/>
      <c r="J42" s="670"/>
      <c r="K42" s="670"/>
      <c r="L42" s="670"/>
      <c r="M42" s="670"/>
      <c r="N42" s="670"/>
      <c r="O42" s="670"/>
      <c r="P42" s="670"/>
      <c r="Q42" s="671"/>
      <c r="R42" s="663" t="s">
        <v>128</v>
      </c>
      <c r="S42" s="664"/>
      <c r="T42" s="664"/>
      <c r="U42" s="664"/>
      <c r="V42" s="664"/>
      <c r="W42" s="664"/>
      <c r="X42" s="664"/>
      <c r="Y42" s="665"/>
      <c r="Z42" s="666" t="s">
        <v>128</v>
      </c>
      <c r="AA42" s="666"/>
      <c r="AB42" s="666"/>
      <c r="AC42" s="666"/>
      <c r="AD42" s="667" t="s">
        <v>128</v>
      </c>
      <c r="AE42" s="667"/>
      <c r="AF42" s="667"/>
      <c r="AG42" s="667"/>
      <c r="AH42" s="667"/>
      <c r="AI42" s="667"/>
      <c r="AJ42" s="667"/>
      <c r="AK42" s="667"/>
      <c r="AL42" s="672" t="s">
        <v>128</v>
      </c>
      <c r="AM42" s="673"/>
      <c r="AN42" s="673"/>
      <c r="AO42" s="674"/>
      <c r="AQ42" s="757" t="s">
        <v>349</v>
      </c>
      <c r="AR42" s="758"/>
      <c r="AS42" s="758"/>
      <c r="AT42" s="758"/>
      <c r="AU42" s="758"/>
      <c r="AV42" s="758"/>
      <c r="AW42" s="758"/>
      <c r="AX42" s="758"/>
      <c r="AY42" s="759"/>
      <c r="AZ42" s="754">
        <v>509736</v>
      </c>
      <c r="BA42" s="755"/>
      <c r="BB42" s="755"/>
      <c r="BC42" s="755"/>
      <c r="BD42" s="734"/>
      <c r="BE42" s="734"/>
      <c r="BF42" s="735"/>
      <c r="BG42" s="752"/>
      <c r="BH42" s="753"/>
      <c r="BI42" s="753"/>
      <c r="BJ42" s="753"/>
      <c r="BK42" s="753"/>
      <c r="BL42" s="364"/>
      <c r="BM42" s="689" t="s">
        <v>350</v>
      </c>
      <c r="BN42" s="689"/>
      <c r="BO42" s="689"/>
      <c r="BP42" s="689"/>
      <c r="BQ42" s="689"/>
      <c r="BR42" s="689"/>
      <c r="BS42" s="689"/>
      <c r="BT42" s="689"/>
      <c r="BU42" s="690"/>
      <c r="BV42" s="754">
        <v>506</v>
      </c>
      <c r="BW42" s="755"/>
      <c r="BX42" s="755"/>
      <c r="BY42" s="755"/>
      <c r="BZ42" s="755"/>
      <c r="CA42" s="755"/>
      <c r="CB42" s="756"/>
      <c r="CD42" s="669" t="s">
        <v>351</v>
      </c>
      <c r="CE42" s="670"/>
      <c r="CF42" s="670"/>
      <c r="CG42" s="670"/>
      <c r="CH42" s="670"/>
      <c r="CI42" s="670"/>
      <c r="CJ42" s="670"/>
      <c r="CK42" s="670"/>
      <c r="CL42" s="670"/>
      <c r="CM42" s="670"/>
      <c r="CN42" s="670"/>
      <c r="CO42" s="670"/>
      <c r="CP42" s="670"/>
      <c r="CQ42" s="671"/>
      <c r="CR42" s="663">
        <v>3701379</v>
      </c>
      <c r="CS42" s="704"/>
      <c r="CT42" s="704"/>
      <c r="CU42" s="704"/>
      <c r="CV42" s="704"/>
      <c r="CW42" s="704"/>
      <c r="CX42" s="704"/>
      <c r="CY42" s="705"/>
      <c r="CZ42" s="672">
        <v>35.4</v>
      </c>
      <c r="DA42" s="706"/>
      <c r="DB42" s="706"/>
      <c r="DC42" s="708"/>
      <c r="DD42" s="679">
        <v>496628</v>
      </c>
      <c r="DE42" s="704"/>
      <c r="DF42" s="704"/>
      <c r="DG42" s="704"/>
      <c r="DH42" s="704"/>
      <c r="DI42" s="704"/>
      <c r="DJ42" s="704"/>
      <c r="DK42" s="705"/>
      <c r="DL42" s="760"/>
      <c r="DM42" s="761"/>
      <c r="DN42" s="761"/>
      <c r="DO42" s="761"/>
      <c r="DP42" s="761"/>
      <c r="DQ42" s="761"/>
      <c r="DR42" s="761"/>
      <c r="DS42" s="761"/>
      <c r="DT42" s="761"/>
      <c r="DU42" s="761"/>
      <c r="DV42" s="762"/>
      <c r="DW42" s="747"/>
      <c r="DX42" s="748"/>
      <c r="DY42" s="748"/>
      <c r="DZ42" s="748"/>
      <c r="EA42" s="748"/>
      <c r="EB42" s="748"/>
      <c r="EC42" s="749"/>
    </row>
    <row r="43" spans="2:133" ht="11.25" customHeight="1">
      <c r="B43" s="669" t="s">
        <v>352</v>
      </c>
      <c r="C43" s="670"/>
      <c r="D43" s="670"/>
      <c r="E43" s="670"/>
      <c r="F43" s="670"/>
      <c r="G43" s="670"/>
      <c r="H43" s="670"/>
      <c r="I43" s="670"/>
      <c r="J43" s="670"/>
      <c r="K43" s="670"/>
      <c r="L43" s="670"/>
      <c r="M43" s="670"/>
      <c r="N43" s="670"/>
      <c r="O43" s="670"/>
      <c r="P43" s="670"/>
      <c r="Q43" s="671"/>
      <c r="R43" s="663">
        <v>171197</v>
      </c>
      <c r="S43" s="664"/>
      <c r="T43" s="664"/>
      <c r="U43" s="664"/>
      <c r="V43" s="664"/>
      <c r="W43" s="664"/>
      <c r="X43" s="664"/>
      <c r="Y43" s="665"/>
      <c r="Z43" s="666">
        <v>1.6</v>
      </c>
      <c r="AA43" s="666"/>
      <c r="AB43" s="666"/>
      <c r="AC43" s="666"/>
      <c r="AD43" s="667" t="s">
        <v>128</v>
      </c>
      <c r="AE43" s="667"/>
      <c r="AF43" s="667"/>
      <c r="AG43" s="667"/>
      <c r="AH43" s="667"/>
      <c r="AI43" s="667"/>
      <c r="AJ43" s="667"/>
      <c r="AK43" s="667"/>
      <c r="AL43" s="672" t="s">
        <v>128</v>
      </c>
      <c r="AM43" s="673"/>
      <c r="AN43" s="673"/>
      <c r="AO43" s="674"/>
      <c r="BV43" s="202"/>
      <c r="BW43" s="202"/>
      <c r="BX43" s="202"/>
      <c r="BY43" s="202"/>
      <c r="BZ43" s="202"/>
      <c r="CA43" s="202"/>
      <c r="CB43" s="202"/>
      <c r="CD43" s="669" t="s">
        <v>353</v>
      </c>
      <c r="CE43" s="670"/>
      <c r="CF43" s="670"/>
      <c r="CG43" s="670"/>
      <c r="CH43" s="670"/>
      <c r="CI43" s="670"/>
      <c r="CJ43" s="670"/>
      <c r="CK43" s="670"/>
      <c r="CL43" s="670"/>
      <c r="CM43" s="670"/>
      <c r="CN43" s="670"/>
      <c r="CO43" s="670"/>
      <c r="CP43" s="670"/>
      <c r="CQ43" s="671"/>
      <c r="CR43" s="663">
        <v>100486</v>
      </c>
      <c r="CS43" s="704"/>
      <c r="CT43" s="704"/>
      <c r="CU43" s="704"/>
      <c r="CV43" s="704"/>
      <c r="CW43" s="704"/>
      <c r="CX43" s="704"/>
      <c r="CY43" s="705"/>
      <c r="CZ43" s="672">
        <v>1</v>
      </c>
      <c r="DA43" s="706"/>
      <c r="DB43" s="706"/>
      <c r="DC43" s="708"/>
      <c r="DD43" s="679">
        <v>92412</v>
      </c>
      <c r="DE43" s="704"/>
      <c r="DF43" s="704"/>
      <c r="DG43" s="704"/>
      <c r="DH43" s="704"/>
      <c r="DI43" s="704"/>
      <c r="DJ43" s="704"/>
      <c r="DK43" s="705"/>
      <c r="DL43" s="760"/>
      <c r="DM43" s="761"/>
      <c r="DN43" s="761"/>
      <c r="DO43" s="761"/>
      <c r="DP43" s="761"/>
      <c r="DQ43" s="761"/>
      <c r="DR43" s="761"/>
      <c r="DS43" s="761"/>
      <c r="DT43" s="761"/>
      <c r="DU43" s="761"/>
      <c r="DV43" s="762"/>
      <c r="DW43" s="747"/>
      <c r="DX43" s="748"/>
      <c r="DY43" s="748"/>
      <c r="DZ43" s="748"/>
      <c r="EA43" s="748"/>
      <c r="EB43" s="748"/>
      <c r="EC43" s="749"/>
    </row>
    <row r="44" spans="2:133" ht="11.25" customHeight="1">
      <c r="B44" s="710" t="s">
        <v>354</v>
      </c>
      <c r="C44" s="711"/>
      <c r="D44" s="711"/>
      <c r="E44" s="711"/>
      <c r="F44" s="711"/>
      <c r="G44" s="711"/>
      <c r="H44" s="711"/>
      <c r="I44" s="711"/>
      <c r="J44" s="711"/>
      <c r="K44" s="711"/>
      <c r="L44" s="711"/>
      <c r="M44" s="711"/>
      <c r="N44" s="711"/>
      <c r="O44" s="711"/>
      <c r="P44" s="711"/>
      <c r="Q44" s="712"/>
      <c r="R44" s="754">
        <v>10924432</v>
      </c>
      <c r="S44" s="755"/>
      <c r="T44" s="755"/>
      <c r="U44" s="755"/>
      <c r="V44" s="755"/>
      <c r="W44" s="755"/>
      <c r="X44" s="755"/>
      <c r="Y44" s="763"/>
      <c r="Z44" s="764">
        <v>100</v>
      </c>
      <c r="AA44" s="764"/>
      <c r="AB44" s="764"/>
      <c r="AC44" s="764"/>
      <c r="AD44" s="765">
        <v>4447835</v>
      </c>
      <c r="AE44" s="765"/>
      <c r="AF44" s="765"/>
      <c r="AG44" s="765"/>
      <c r="AH44" s="765"/>
      <c r="AI44" s="765"/>
      <c r="AJ44" s="765"/>
      <c r="AK44" s="765"/>
      <c r="AL44" s="766">
        <v>100</v>
      </c>
      <c r="AM44" s="733"/>
      <c r="AN44" s="733"/>
      <c r="AO44" s="767"/>
      <c r="CD44" s="768" t="s">
        <v>301</v>
      </c>
      <c r="CE44" s="769"/>
      <c r="CF44" s="669" t="s">
        <v>355</v>
      </c>
      <c r="CG44" s="670"/>
      <c r="CH44" s="670"/>
      <c r="CI44" s="670"/>
      <c r="CJ44" s="670"/>
      <c r="CK44" s="670"/>
      <c r="CL44" s="670"/>
      <c r="CM44" s="670"/>
      <c r="CN44" s="670"/>
      <c r="CO44" s="670"/>
      <c r="CP44" s="670"/>
      <c r="CQ44" s="671"/>
      <c r="CR44" s="663">
        <v>3536476</v>
      </c>
      <c r="CS44" s="664"/>
      <c r="CT44" s="664"/>
      <c r="CU44" s="664"/>
      <c r="CV44" s="664"/>
      <c r="CW44" s="664"/>
      <c r="CX44" s="664"/>
      <c r="CY44" s="665"/>
      <c r="CZ44" s="672">
        <v>33.799999999999997</v>
      </c>
      <c r="DA44" s="673"/>
      <c r="DB44" s="673"/>
      <c r="DC44" s="684"/>
      <c r="DD44" s="679">
        <v>372863</v>
      </c>
      <c r="DE44" s="664"/>
      <c r="DF44" s="664"/>
      <c r="DG44" s="664"/>
      <c r="DH44" s="664"/>
      <c r="DI44" s="664"/>
      <c r="DJ44" s="664"/>
      <c r="DK44" s="665"/>
      <c r="DL44" s="760"/>
      <c r="DM44" s="761"/>
      <c r="DN44" s="761"/>
      <c r="DO44" s="761"/>
      <c r="DP44" s="761"/>
      <c r="DQ44" s="761"/>
      <c r="DR44" s="761"/>
      <c r="DS44" s="761"/>
      <c r="DT44" s="761"/>
      <c r="DU44" s="761"/>
      <c r="DV44" s="762"/>
      <c r="DW44" s="747"/>
      <c r="DX44" s="748"/>
      <c r="DY44" s="748"/>
      <c r="DZ44" s="748"/>
      <c r="EA44" s="748"/>
      <c r="EB44" s="748"/>
      <c r="EC44" s="749"/>
    </row>
    <row r="45" spans="2:133" ht="11.25" customHeight="1">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CD45" s="770"/>
      <c r="CE45" s="771"/>
      <c r="CF45" s="669" t="s">
        <v>356</v>
      </c>
      <c r="CG45" s="670"/>
      <c r="CH45" s="670"/>
      <c r="CI45" s="670"/>
      <c r="CJ45" s="670"/>
      <c r="CK45" s="670"/>
      <c r="CL45" s="670"/>
      <c r="CM45" s="670"/>
      <c r="CN45" s="670"/>
      <c r="CO45" s="670"/>
      <c r="CP45" s="670"/>
      <c r="CQ45" s="671"/>
      <c r="CR45" s="663">
        <v>2843059</v>
      </c>
      <c r="CS45" s="704"/>
      <c r="CT45" s="704"/>
      <c r="CU45" s="704"/>
      <c r="CV45" s="704"/>
      <c r="CW45" s="704"/>
      <c r="CX45" s="704"/>
      <c r="CY45" s="705"/>
      <c r="CZ45" s="672">
        <v>27.2</v>
      </c>
      <c r="DA45" s="706"/>
      <c r="DB45" s="706"/>
      <c r="DC45" s="708"/>
      <c r="DD45" s="679">
        <v>23827</v>
      </c>
      <c r="DE45" s="704"/>
      <c r="DF45" s="704"/>
      <c r="DG45" s="704"/>
      <c r="DH45" s="704"/>
      <c r="DI45" s="704"/>
      <c r="DJ45" s="704"/>
      <c r="DK45" s="705"/>
      <c r="DL45" s="760"/>
      <c r="DM45" s="761"/>
      <c r="DN45" s="761"/>
      <c r="DO45" s="761"/>
      <c r="DP45" s="761"/>
      <c r="DQ45" s="761"/>
      <c r="DR45" s="761"/>
      <c r="DS45" s="761"/>
      <c r="DT45" s="761"/>
      <c r="DU45" s="761"/>
      <c r="DV45" s="762"/>
      <c r="DW45" s="747"/>
      <c r="DX45" s="748"/>
      <c r="DY45" s="748"/>
      <c r="DZ45" s="748"/>
      <c r="EA45" s="748"/>
      <c r="EB45" s="748"/>
      <c r="EC45" s="749"/>
    </row>
    <row r="46" spans="2:133" ht="11.25" customHeight="1">
      <c r="B46" s="204" t="s">
        <v>357</v>
      </c>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CD46" s="770"/>
      <c r="CE46" s="771"/>
      <c r="CF46" s="669" t="s">
        <v>358</v>
      </c>
      <c r="CG46" s="670"/>
      <c r="CH46" s="670"/>
      <c r="CI46" s="670"/>
      <c r="CJ46" s="670"/>
      <c r="CK46" s="670"/>
      <c r="CL46" s="670"/>
      <c r="CM46" s="670"/>
      <c r="CN46" s="670"/>
      <c r="CO46" s="670"/>
      <c r="CP46" s="670"/>
      <c r="CQ46" s="671"/>
      <c r="CR46" s="663">
        <v>645546</v>
      </c>
      <c r="CS46" s="664"/>
      <c r="CT46" s="664"/>
      <c r="CU46" s="664"/>
      <c r="CV46" s="664"/>
      <c r="CW46" s="664"/>
      <c r="CX46" s="664"/>
      <c r="CY46" s="665"/>
      <c r="CZ46" s="672">
        <v>6.2</v>
      </c>
      <c r="DA46" s="673"/>
      <c r="DB46" s="673"/>
      <c r="DC46" s="684"/>
      <c r="DD46" s="679">
        <v>315942</v>
      </c>
      <c r="DE46" s="664"/>
      <c r="DF46" s="664"/>
      <c r="DG46" s="664"/>
      <c r="DH46" s="664"/>
      <c r="DI46" s="664"/>
      <c r="DJ46" s="664"/>
      <c r="DK46" s="665"/>
      <c r="DL46" s="760"/>
      <c r="DM46" s="761"/>
      <c r="DN46" s="761"/>
      <c r="DO46" s="761"/>
      <c r="DP46" s="761"/>
      <c r="DQ46" s="761"/>
      <c r="DR46" s="761"/>
      <c r="DS46" s="761"/>
      <c r="DT46" s="761"/>
      <c r="DU46" s="761"/>
      <c r="DV46" s="762"/>
      <c r="DW46" s="747"/>
      <c r="DX46" s="748"/>
      <c r="DY46" s="748"/>
      <c r="DZ46" s="748"/>
      <c r="EA46" s="748"/>
      <c r="EB46" s="748"/>
      <c r="EC46" s="749"/>
    </row>
    <row r="47" spans="2:133" ht="11.25" customHeight="1">
      <c r="B47" s="775" t="s">
        <v>359</v>
      </c>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775"/>
      <c r="AI47" s="775"/>
      <c r="AJ47" s="775"/>
      <c r="AK47" s="775"/>
      <c r="AL47" s="775"/>
      <c r="AM47" s="775"/>
      <c r="AN47" s="775"/>
      <c r="AO47" s="775"/>
      <c r="AP47" s="775"/>
      <c r="AQ47" s="775"/>
      <c r="AR47" s="775"/>
      <c r="AS47" s="775"/>
      <c r="AT47" s="775"/>
      <c r="AU47" s="775"/>
      <c r="AV47" s="775"/>
      <c r="AW47" s="775"/>
      <c r="AX47" s="775"/>
      <c r="AY47" s="775"/>
      <c r="AZ47" s="775"/>
      <c r="BA47" s="775"/>
      <c r="BB47" s="775"/>
      <c r="BC47" s="775"/>
      <c r="BD47" s="775"/>
      <c r="BE47" s="775"/>
      <c r="BF47" s="775"/>
      <c r="BG47" s="775"/>
      <c r="BH47" s="775"/>
      <c r="BI47" s="775"/>
      <c r="BJ47" s="775"/>
      <c r="BK47" s="775"/>
      <c r="BL47" s="775"/>
      <c r="BM47" s="775"/>
      <c r="BN47" s="775"/>
      <c r="BO47" s="775"/>
      <c r="BP47" s="775"/>
      <c r="BQ47" s="775"/>
      <c r="BR47" s="775"/>
      <c r="BS47" s="775"/>
      <c r="BT47" s="775"/>
      <c r="BU47" s="775"/>
      <c r="BV47" s="775"/>
      <c r="BW47" s="775"/>
      <c r="BX47" s="775"/>
      <c r="BY47" s="775"/>
      <c r="BZ47" s="775"/>
      <c r="CA47" s="775"/>
      <c r="CB47" s="775"/>
      <c r="CD47" s="770"/>
      <c r="CE47" s="771"/>
      <c r="CF47" s="669" t="s">
        <v>360</v>
      </c>
      <c r="CG47" s="670"/>
      <c r="CH47" s="670"/>
      <c r="CI47" s="670"/>
      <c r="CJ47" s="670"/>
      <c r="CK47" s="670"/>
      <c r="CL47" s="670"/>
      <c r="CM47" s="670"/>
      <c r="CN47" s="670"/>
      <c r="CO47" s="670"/>
      <c r="CP47" s="670"/>
      <c r="CQ47" s="671"/>
      <c r="CR47" s="663">
        <v>164903</v>
      </c>
      <c r="CS47" s="704"/>
      <c r="CT47" s="704"/>
      <c r="CU47" s="704"/>
      <c r="CV47" s="704"/>
      <c r="CW47" s="704"/>
      <c r="CX47" s="704"/>
      <c r="CY47" s="705"/>
      <c r="CZ47" s="672">
        <v>1.6</v>
      </c>
      <c r="DA47" s="706"/>
      <c r="DB47" s="706"/>
      <c r="DC47" s="708"/>
      <c r="DD47" s="679">
        <v>123765</v>
      </c>
      <c r="DE47" s="704"/>
      <c r="DF47" s="704"/>
      <c r="DG47" s="704"/>
      <c r="DH47" s="704"/>
      <c r="DI47" s="704"/>
      <c r="DJ47" s="704"/>
      <c r="DK47" s="705"/>
      <c r="DL47" s="760"/>
      <c r="DM47" s="761"/>
      <c r="DN47" s="761"/>
      <c r="DO47" s="761"/>
      <c r="DP47" s="761"/>
      <c r="DQ47" s="761"/>
      <c r="DR47" s="761"/>
      <c r="DS47" s="761"/>
      <c r="DT47" s="761"/>
      <c r="DU47" s="761"/>
      <c r="DV47" s="762"/>
      <c r="DW47" s="747"/>
      <c r="DX47" s="748"/>
      <c r="DY47" s="748"/>
      <c r="DZ47" s="748"/>
      <c r="EA47" s="748"/>
      <c r="EB47" s="748"/>
      <c r="EC47" s="749"/>
    </row>
    <row r="48" spans="2:133" ht="11.25">
      <c r="B48" s="774" t="s">
        <v>361</v>
      </c>
      <c r="C48" s="774"/>
      <c r="D48" s="774"/>
      <c r="E48" s="774"/>
      <c r="F48" s="774"/>
      <c r="G48" s="774"/>
      <c r="H48" s="774"/>
      <c r="I48" s="774"/>
      <c r="J48" s="774"/>
      <c r="K48" s="774"/>
      <c r="L48" s="774"/>
      <c r="M48" s="774"/>
      <c r="N48" s="774"/>
      <c r="O48" s="774"/>
      <c r="P48" s="774"/>
      <c r="Q48" s="774"/>
      <c r="R48" s="774"/>
      <c r="S48" s="774"/>
      <c r="T48" s="774"/>
      <c r="U48" s="774"/>
      <c r="V48" s="774"/>
      <c r="W48" s="774"/>
      <c r="X48" s="774"/>
      <c r="Y48" s="774"/>
      <c r="Z48" s="774"/>
      <c r="AA48" s="774"/>
      <c r="AB48" s="774"/>
      <c r="AC48" s="774"/>
      <c r="AD48" s="774"/>
      <c r="AE48" s="774"/>
      <c r="AF48" s="774"/>
      <c r="AG48" s="774"/>
      <c r="AH48" s="774"/>
      <c r="AI48" s="774"/>
      <c r="AJ48" s="774"/>
      <c r="AK48" s="774"/>
      <c r="AL48" s="774"/>
      <c r="AM48" s="774"/>
      <c r="AN48" s="774"/>
      <c r="AO48" s="774"/>
      <c r="AP48" s="774"/>
      <c r="AQ48" s="774"/>
      <c r="AR48" s="774"/>
      <c r="AS48" s="774"/>
      <c r="AT48" s="774"/>
      <c r="AU48" s="774"/>
      <c r="AV48" s="774"/>
      <c r="AW48" s="774"/>
      <c r="AX48" s="774"/>
      <c r="AY48" s="774"/>
      <c r="AZ48" s="774"/>
      <c r="BA48" s="774"/>
      <c r="BB48" s="774"/>
      <c r="BC48" s="774"/>
      <c r="BD48" s="774"/>
      <c r="BE48" s="774"/>
      <c r="BF48" s="774"/>
      <c r="BG48" s="774"/>
      <c r="BH48" s="774"/>
      <c r="BI48" s="774"/>
      <c r="BJ48" s="774"/>
      <c r="BK48" s="774"/>
      <c r="BL48" s="774"/>
      <c r="BM48" s="774"/>
      <c r="BN48" s="774"/>
      <c r="BO48" s="774"/>
      <c r="BP48" s="774"/>
      <c r="BQ48" s="774"/>
      <c r="BR48" s="774"/>
      <c r="BS48" s="774"/>
      <c r="BT48" s="774"/>
      <c r="BU48" s="774"/>
      <c r="BV48" s="774"/>
      <c r="BW48" s="774"/>
      <c r="BX48" s="774"/>
      <c r="BY48" s="774"/>
      <c r="BZ48" s="774"/>
      <c r="CA48" s="774"/>
      <c r="CB48" s="774"/>
      <c r="CD48" s="772"/>
      <c r="CE48" s="773"/>
      <c r="CF48" s="669" t="s">
        <v>362</v>
      </c>
      <c r="CG48" s="670"/>
      <c r="CH48" s="670"/>
      <c r="CI48" s="670"/>
      <c r="CJ48" s="670"/>
      <c r="CK48" s="670"/>
      <c r="CL48" s="670"/>
      <c r="CM48" s="670"/>
      <c r="CN48" s="670"/>
      <c r="CO48" s="670"/>
      <c r="CP48" s="670"/>
      <c r="CQ48" s="671"/>
      <c r="CR48" s="663" t="s">
        <v>128</v>
      </c>
      <c r="CS48" s="664"/>
      <c r="CT48" s="664"/>
      <c r="CU48" s="664"/>
      <c r="CV48" s="664"/>
      <c r="CW48" s="664"/>
      <c r="CX48" s="664"/>
      <c r="CY48" s="665"/>
      <c r="CZ48" s="672" t="s">
        <v>128</v>
      </c>
      <c r="DA48" s="673"/>
      <c r="DB48" s="673"/>
      <c r="DC48" s="684"/>
      <c r="DD48" s="679" t="s">
        <v>128</v>
      </c>
      <c r="DE48" s="664"/>
      <c r="DF48" s="664"/>
      <c r="DG48" s="664"/>
      <c r="DH48" s="664"/>
      <c r="DI48" s="664"/>
      <c r="DJ48" s="664"/>
      <c r="DK48" s="665"/>
      <c r="DL48" s="760"/>
      <c r="DM48" s="761"/>
      <c r="DN48" s="761"/>
      <c r="DO48" s="761"/>
      <c r="DP48" s="761"/>
      <c r="DQ48" s="761"/>
      <c r="DR48" s="761"/>
      <c r="DS48" s="761"/>
      <c r="DT48" s="761"/>
      <c r="DU48" s="761"/>
      <c r="DV48" s="762"/>
      <c r="DW48" s="747"/>
      <c r="DX48" s="748"/>
      <c r="DY48" s="748"/>
      <c r="DZ48" s="748"/>
      <c r="EA48" s="748"/>
      <c r="EB48" s="748"/>
      <c r="EC48" s="749"/>
    </row>
    <row r="49" spans="2:133" ht="11.25" customHeight="1">
      <c r="B49" s="366"/>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CD49" s="710" t="s">
        <v>363</v>
      </c>
      <c r="CE49" s="711"/>
      <c r="CF49" s="711"/>
      <c r="CG49" s="711"/>
      <c r="CH49" s="711"/>
      <c r="CI49" s="711"/>
      <c r="CJ49" s="711"/>
      <c r="CK49" s="711"/>
      <c r="CL49" s="711"/>
      <c r="CM49" s="711"/>
      <c r="CN49" s="711"/>
      <c r="CO49" s="711"/>
      <c r="CP49" s="711"/>
      <c r="CQ49" s="712"/>
      <c r="CR49" s="754">
        <v>10459843</v>
      </c>
      <c r="CS49" s="734"/>
      <c r="CT49" s="734"/>
      <c r="CU49" s="734"/>
      <c r="CV49" s="734"/>
      <c r="CW49" s="734"/>
      <c r="CX49" s="734"/>
      <c r="CY49" s="776"/>
      <c r="CZ49" s="766">
        <v>100</v>
      </c>
      <c r="DA49" s="777"/>
      <c r="DB49" s="777"/>
      <c r="DC49" s="778"/>
      <c r="DD49" s="779">
        <v>5134018</v>
      </c>
      <c r="DE49" s="734"/>
      <c r="DF49" s="734"/>
      <c r="DG49" s="734"/>
      <c r="DH49" s="734"/>
      <c r="DI49" s="734"/>
      <c r="DJ49" s="734"/>
      <c r="DK49" s="776"/>
      <c r="DL49" s="780"/>
      <c r="DM49" s="781"/>
      <c r="DN49" s="781"/>
      <c r="DO49" s="781"/>
      <c r="DP49" s="781"/>
      <c r="DQ49" s="781"/>
      <c r="DR49" s="781"/>
      <c r="DS49" s="781"/>
      <c r="DT49" s="781"/>
      <c r="DU49" s="781"/>
      <c r="DV49" s="782"/>
      <c r="DW49" s="783"/>
      <c r="DX49" s="784"/>
      <c r="DY49" s="784"/>
      <c r="DZ49" s="784"/>
      <c r="EA49" s="784"/>
      <c r="EB49" s="784"/>
      <c r="EC49" s="785"/>
    </row>
    <row r="50" spans="2:133" ht="11.25" hidden="1">
      <c r="B50" s="365"/>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row>
  </sheetData>
  <sheetProtection algorithmName="SHA-512" hashValue="7Oz5ON4Q98BnCiu+O9RaobCI5ANFbkazIWSdqlgdnXmziywMRUz7lRhvnevQcxZ837Bcm3Gy12/c550P8DDZsQ==" saltValue="T+UJ0r+HaOOjUrN9Vok9mg==" spinCount="100000" sheet="1" objects="1" scenarios="1"/>
  <mergeCells count="618">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 ref="CR45:CY45"/>
    <mergeCell ref="CZ45:DC45"/>
    <mergeCell ref="DD45:DK45"/>
    <mergeCell ref="DL45:DV45"/>
    <mergeCell ref="DW45:EC45"/>
    <mergeCell ref="CF46:CQ46"/>
    <mergeCell ref="CR46:CY46"/>
    <mergeCell ref="CZ46:DC46"/>
    <mergeCell ref="DD46:DK46"/>
    <mergeCell ref="DL46:DV46"/>
    <mergeCell ref="DW46:EC46"/>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L35:DV35"/>
    <mergeCell ref="CD35:CQ35"/>
    <mergeCell ref="CR35:CY35"/>
    <mergeCell ref="CZ35:DC35"/>
    <mergeCell ref="DD35:DK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B30:Q30"/>
    <mergeCell ref="R30:Y30"/>
    <mergeCell ref="Z30:AC30"/>
    <mergeCell ref="AD30:AK30"/>
    <mergeCell ref="AL30:AO30"/>
    <mergeCell ref="AP30:BF30"/>
    <mergeCell ref="BG30:BQ30"/>
    <mergeCell ref="BO29:BR29"/>
    <mergeCell ref="BS29:CB29"/>
    <mergeCell ref="BR30:CB30"/>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AP24:BF24"/>
    <mergeCell ref="BG23:BN23"/>
    <mergeCell ref="BO23:BR23"/>
    <mergeCell ref="BG22:BN22"/>
    <mergeCell ref="BO22:BR22"/>
    <mergeCell ref="BS22:CB22"/>
    <mergeCell ref="AL24:AO24"/>
    <mergeCell ref="DL24:DV24"/>
    <mergeCell ref="CD25:CQ25"/>
    <mergeCell ref="BO25:BR25"/>
    <mergeCell ref="BO24:BR24"/>
    <mergeCell ref="BS24:CB24"/>
    <mergeCell ref="BS25:CB25"/>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B20:Q20"/>
    <mergeCell ref="R20:Y20"/>
    <mergeCell ref="Z20:AC20"/>
    <mergeCell ref="AD20:AK20"/>
    <mergeCell ref="AL20:AO20"/>
    <mergeCell ref="CZ20:DC20"/>
    <mergeCell ref="DD20:DP20"/>
    <mergeCell ref="DQ20:EC20"/>
    <mergeCell ref="CR20:CY20"/>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10" customWidth="1"/>
    <col min="131" max="131" width="1.625" style="210" customWidth="1"/>
    <col min="132" max="16384" width="9" style="210" hidden="1"/>
  </cols>
  <sheetData>
    <row r="1" spans="1:131" ht="11.25" customHeight="1" thickBot="1">
      <c r="A1" s="206"/>
      <c r="B1" s="206"/>
      <c r="C1" s="206"/>
      <c r="D1" s="206"/>
      <c r="E1" s="206"/>
      <c r="F1" s="206"/>
      <c r="G1" s="206"/>
      <c r="H1" s="206"/>
      <c r="I1" s="206"/>
      <c r="J1" s="206"/>
      <c r="K1" s="206"/>
      <c r="L1" s="206"/>
      <c r="M1" s="206"/>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207"/>
      <c r="DI1" s="207"/>
      <c r="DJ1" s="207"/>
      <c r="DK1" s="207"/>
      <c r="DL1" s="207"/>
      <c r="DM1" s="207"/>
      <c r="DN1" s="207"/>
      <c r="DO1" s="207"/>
      <c r="DP1" s="207"/>
      <c r="DQ1" s="208"/>
      <c r="DR1" s="208"/>
      <c r="DS1" s="208"/>
      <c r="DT1" s="208"/>
      <c r="DU1" s="208"/>
      <c r="DV1" s="208"/>
      <c r="DW1" s="208"/>
      <c r="DX1" s="208"/>
      <c r="DY1" s="208"/>
      <c r="DZ1" s="208"/>
      <c r="EA1" s="209"/>
    </row>
    <row r="2" spans="1:131" ht="26.25" customHeight="1" thickBot="1">
      <c r="A2" s="1155" t="s">
        <v>364</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1156" t="s">
        <v>365</v>
      </c>
      <c r="DK2" s="1157"/>
      <c r="DL2" s="1157"/>
      <c r="DM2" s="1157"/>
      <c r="DN2" s="1157"/>
      <c r="DO2" s="1158"/>
      <c r="DP2" s="207"/>
      <c r="DQ2" s="1156" t="s">
        <v>366</v>
      </c>
      <c r="DR2" s="1157"/>
      <c r="DS2" s="1157"/>
      <c r="DT2" s="1157"/>
      <c r="DU2" s="1157"/>
      <c r="DV2" s="1157"/>
      <c r="DW2" s="1157"/>
      <c r="DX2" s="1157"/>
      <c r="DY2" s="1157"/>
      <c r="DZ2" s="1158"/>
      <c r="EA2" s="209"/>
    </row>
    <row r="3" spans="1:131" ht="11.25" customHeight="1">
      <c r="A3" s="207"/>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CT3" s="207"/>
      <c r="CU3" s="207"/>
      <c r="CV3" s="207"/>
      <c r="CW3" s="207"/>
      <c r="CX3" s="207"/>
      <c r="CY3" s="207"/>
      <c r="CZ3" s="207"/>
      <c r="DA3" s="207"/>
      <c r="DB3" s="207"/>
      <c r="DC3" s="207"/>
      <c r="DD3" s="207"/>
      <c r="DE3" s="207"/>
      <c r="DF3" s="207"/>
      <c r="DG3" s="207"/>
      <c r="DH3" s="207"/>
      <c r="DI3" s="207"/>
      <c r="DJ3" s="207"/>
      <c r="DK3" s="207"/>
      <c r="DL3" s="207"/>
      <c r="DM3" s="207"/>
      <c r="DN3" s="207"/>
      <c r="DO3" s="207"/>
      <c r="DP3" s="207"/>
      <c r="DQ3" s="207"/>
      <c r="DR3" s="207"/>
      <c r="DS3" s="207"/>
      <c r="DT3" s="207"/>
      <c r="DU3" s="207"/>
      <c r="DV3" s="207"/>
      <c r="DW3" s="207"/>
      <c r="DX3" s="207"/>
      <c r="DY3" s="207"/>
      <c r="DZ3" s="207"/>
      <c r="EA3" s="209"/>
    </row>
    <row r="4" spans="1:131" s="214" customFormat="1" ht="26.25" customHeight="1" thickBot="1">
      <c r="A4" s="1124" t="s">
        <v>367</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11"/>
      <c r="BA4" s="211"/>
      <c r="BB4" s="211"/>
      <c r="BC4" s="211"/>
      <c r="BD4" s="211"/>
      <c r="BE4" s="212"/>
      <c r="BF4" s="212"/>
      <c r="BG4" s="212"/>
      <c r="BH4" s="212"/>
      <c r="BI4" s="212"/>
      <c r="BJ4" s="212"/>
      <c r="BK4" s="212"/>
      <c r="BL4" s="212"/>
      <c r="BM4" s="212"/>
      <c r="BN4" s="212"/>
      <c r="BO4" s="212"/>
      <c r="BP4" s="212"/>
      <c r="BQ4" s="795" t="s">
        <v>368</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13"/>
    </row>
    <row r="5" spans="1:131" s="214" customFormat="1" ht="26.25" customHeight="1">
      <c r="A5" s="1060" t="s">
        <v>369</v>
      </c>
      <c r="B5" s="1061"/>
      <c r="C5" s="1061"/>
      <c r="D5" s="1061"/>
      <c r="E5" s="1061"/>
      <c r="F5" s="1061"/>
      <c r="G5" s="1061"/>
      <c r="H5" s="1061"/>
      <c r="I5" s="1061"/>
      <c r="J5" s="1061"/>
      <c r="K5" s="1061"/>
      <c r="L5" s="1061"/>
      <c r="M5" s="1061"/>
      <c r="N5" s="1061"/>
      <c r="O5" s="1061"/>
      <c r="P5" s="1062"/>
      <c r="Q5" s="1066" t="s">
        <v>370</v>
      </c>
      <c r="R5" s="1067"/>
      <c r="S5" s="1067"/>
      <c r="T5" s="1067"/>
      <c r="U5" s="1068"/>
      <c r="V5" s="1066" t="s">
        <v>371</v>
      </c>
      <c r="W5" s="1067"/>
      <c r="X5" s="1067"/>
      <c r="Y5" s="1067"/>
      <c r="Z5" s="1068"/>
      <c r="AA5" s="1066" t="s">
        <v>372</v>
      </c>
      <c r="AB5" s="1067"/>
      <c r="AC5" s="1067"/>
      <c r="AD5" s="1067"/>
      <c r="AE5" s="1067"/>
      <c r="AF5" s="1159" t="s">
        <v>373</v>
      </c>
      <c r="AG5" s="1067"/>
      <c r="AH5" s="1067"/>
      <c r="AI5" s="1067"/>
      <c r="AJ5" s="1080"/>
      <c r="AK5" s="1067" t="s">
        <v>374</v>
      </c>
      <c r="AL5" s="1067"/>
      <c r="AM5" s="1067"/>
      <c r="AN5" s="1067"/>
      <c r="AO5" s="1068"/>
      <c r="AP5" s="1066" t="s">
        <v>375</v>
      </c>
      <c r="AQ5" s="1067"/>
      <c r="AR5" s="1067"/>
      <c r="AS5" s="1067"/>
      <c r="AT5" s="1068"/>
      <c r="AU5" s="1066" t="s">
        <v>376</v>
      </c>
      <c r="AV5" s="1067"/>
      <c r="AW5" s="1067"/>
      <c r="AX5" s="1067"/>
      <c r="AY5" s="1080"/>
      <c r="AZ5" s="211"/>
      <c r="BA5" s="211"/>
      <c r="BB5" s="211"/>
      <c r="BC5" s="211"/>
      <c r="BD5" s="211"/>
      <c r="BE5" s="212"/>
      <c r="BF5" s="212"/>
      <c r="BG5" s="212"/>
      <c r="BH5" s="212"/>
      <c r="BI5" s="212"/>
      <c r="BJ5" s="212"/>
      <c r="BK5" s="212"/>
      <c r="BL5" s="212"/>
      <c r="BM5" s="212"/>
      <c r="BN5" s="212"/>
      <c r="BO5" s="212"/>
      <c r="BP5" s="212"/>
      <c r="BQ5" s="1060" t="s">
        <v>377</v>
      </c>
      <c r="BR5" s="1061"/>
      <c r="BS5" s="1061"/>
      <c r="BT5" s="1061"/>
      <c r="BU5" s="1061"/>
      <c r="BV5" s="1061"/>
      <c r="BW5" s="1061"/>
      <c r="BX5" s="1061"/>
      <c r="BY5" s="1061"/>
      <c r="BZ5" s="1061"/>
      <c r="CA5" s="1061"/>
      <c r="CB5" s="1061"/>
      <c r="CC5" s="1061"/>
      <c r="CD5" s="1061"/>
      <c r="CE5" s="1061"/>
      <c r="CF5" s="1061"/>
      <c r="CG5" s="1062"/>
      <c r="CH5" s="1066" t="s">
        <v>378</v>
      </c>
      <c r="CI5" s="1067"/>
      <c r="CJ5" s="1067"/>
      <c r="CK5" s="1067"/>
      <c r="CL5" s="1068"/>
      <c r="CM5" s="1066" t="s">
        <v>379</v>
      </c>
      <c r="CN5" s="1067"/>
      <c r="CO5" s="1067"/>
      <c r="CP5" s="1067"/>
      <c r="CQ5" s="1068"/>
      <c r="CR5" s="1066" t="s">
        <v>380</v>
      </c>
      <c r="CS5" s="1067"/>
      <c r="CT5" s="1067"/>
      <c r="CU5" s="1067"/>
      <c r="CV5" s="1068"/>
      <c r="CW5" s="1066" t="s">
        <v>381</v>
      </c>
      <c r="CX5" s="1067"/>
      <c r="CY5" s="1067"/>
      <c r="CZ5" s="1067"/>
      <c r="DA5" s="1068"/>
      <c r="DB5" s="1066" t="s">
        <v>382</v>
      </c>
      <c r="DC5" s="1067"/>
      <c r="DD5" s="1067"/>
      <c r="DE5" s="1067"/>
      <c r="DF5" s="1068"/>
      <c r="DG5" s="1149" t="s">
        <v>383</v>
      </c>
      <c r="DH5" s="1150"/>
      <c r="DI5" s="1150"/>
      <c r="DJ5" s="1150"/>
      <c r="DK5" s="1151"/>
      <c r="DL5" s="1149" t="s">
        <v>384</v>
      </c>
      <c r="DM5" s="1150"/>
      <c r="DN5" s="1150"/>
      <c r="DO5" s="1150"/>
      <c r="DP5" s="1151"/>
      <c r="DQ5" s="1066" t="s">
        <v>385</v>
      </c>
      <c r="DR5" s="1067"/>
      <c r="DS5" s="1067"/>
      <c r="DT5" s="1067"/>
      <c r="DU5" s="1068"/>
      <c r="DV5" s="1066" t="s">
        <v>376</v>
      </c>
      <c r="DW5" s="1067"/>
      <c r="DX5" s="1067"/>
      <c r="DY5" s="1067"/>
      <c r="DZ5" s="1080"/>
      <c r="EA5" s="213"/>
    </row>
    <row r="6" spans="1:131" s="214" customFormat="1" ht="26.25" customHeight="1" thickBot="1">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11"/>
      <c r="BA6" s="211"/>
      <c r="BB6" s="211"/>
      <c r="BC6" s="211"/>
      <c r="BD6" s="211"/>
      <c r="BE6" s="212"/>
      <c r="BF6" s="212"/>
      <c r="BG6" s="212"/>
      <c r="BH6" s="212"/>
      <c r="BI6" s="212"/>
      <c r="BJ6" s="212"/>
      <c r="BK6" s="212"/>
      <c r="BL6" s="212"/>
      <c r="BM6" s="212"/>
      <c r="BN6" s="212"/>
      <c r="BO6" s="212"/>
      <c r="BP6" s="212"/>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13"/>
    </row>
    <row r="7" spans="1:131" s="214" customFormat="1" ht="26.25" customHeight="1" thickTop="1">
      <c r="A7" s="215">
        <v>1</v>
      </c>
      <c r="B7" s="1112" t="s">
        <v>386</v>
      </c>
      <c r="C7" s="1113"/>
      <c r="D7" s="1113"/>
      <c r="E7" s="1113"/>
      <c r="F7" s="1113"/>
      <c r="G7" s="1113"/>
      <c r="H7" s="1113"/>
      <c r="I7" s="1113"/>
      <c r="J7" s="1113"/>
      <c r="K7" s="1113"/>
      <c r="L7" s="1113"/>
      <c r="M7" s="1113"/>
      <c r="N7" s="1113"/>
      <c r="O7" s="1113"/>
      <c r="P7" s="1114"/>
      <c r="Q7" s="1167">
        <v>10871</v>
      </c>
      <c r="R7" s="1168"/>
      <c r="S7" s="1168"/>
      <c r="T7" s="1168"/>
      <c r="U7" s="1168"/>
      <c r="V7" s="1168">
        <v>10473</v>
      </c>
      <c r="W7" s="1168"/>
      <c r="X7" s="1168"/>
      <c r="Y7" s="1168"/>
      <c r="Z7" s="1168"/>
      <c r="AA7" s="1168">
        <v>398</v>
      </c>
      <c r="AB7" s="1168"/>
      <c r="AC7" s="1168"/>
      <c r="AD7" s="1168"/>
      <c r="AE7" s="1169"/>
      <c r="AF7" s="1170">
        <v>362</v>
      </c>
      <c r="AG7" s="1171"/>
      <c r="AH7" s="1171"/>
      <c r="AI7" s="1171"/>
      <c r="AJ7" s="1172"/>
      <c r="AK7" s="1173">
        <v>181</v>
      </c>
      <c r="AL7" s="1174"/>
      <c r="AM7" s="1174"/>
      <c r="AN7" s="1174"/>
      <c r="AO7" s="1174"/>
      <c r="AP7" s="1174">
        <v>8052</v>
      </c>
      <c r="AQ7" s="1174"/>
      <c r="AR7" s="1174"/>
      <c r="AS7" s="1174"/>
      <c r="AT7" s="1174"/>
      <c r="AU7" s="1175"/>
      <c r="AV7" s="1175"/>
      <c r="AW7" s="1175"/>
      <c r="AX7" s="1175"/>
      <c r="AY7" s="1176"/>
      <c r="AZ7" s="211"/>
      <c r="BA7" s="211"/>
      <c r="BB7" s="211"/>
      <c r="BC7" s="211"/>
      <c r="BD7" s="211"/>
      <c r="BE7" s="212"/>
      <c r="BF7" s="212"/>
      <c r="BG7" s="212"/>
      <c r="BH7" s="212"/>
      <c r="BI7" s="212"/>
      <c r="BJ7" s="212"/>
      <c r="BK7" s="212"/>
      <c r="BL7" s="212"/>
      <c r="BM7" s="212"/>
      <c r="BN7" s="212"/>
      <c r="BO7" s="212"/>
      <c r="BP7" s="212"/>
      <c r="BQ7" s="215">
        <v>1</v>
      </c>
      <c r="BR7" s="216"/>
      <c r="BS7" s="1164"/>
      <c r="BT7" s="1165"/>
      <c r="BU7" s="1165"/>
      <c r="BV7" s="1165"/>
      <c r="BW7" s="1165"/>
      <c r="BX7" s="1165"/>
      <c r="BY7" s="1165"/>
      <c r="BZ7" s="1165"/>
      <c r="CA7" s="1165"/>
      <c r="CB7" s="1165"/>
      <c r="CC7" s="1165"/>
      <c r="CD7" s="1165"/>
      <c r="CE7" s="1165"/>
      <c r="CF7" s="1165"/>
      <c r="CG7" s="1177"/>
      <c r="CH7" s="1161"/>
      <c r="CI7" s="1162"/>
      <c r="CJ7" s="1162"/>
      <c r="CK7" s="1162"/>
      <c r="CL7" s="1163"/>
      <c r="CM7" s="1161"/>
      <c r="CN7" s="1162"/>
      <c r="CO7" s="1162"/>
      <c r="CP7" s="1162"/>
      <c r="CQ7" s="1163"/>
      <c r="CR7" s="1161"/>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13"/>
    </row>
    <row r="8" spans="1:131" s="214" customFormat="1" ht="26.25" customHeight="1">
      <c r="A8" s="217">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11"/>
      <c r="BA8" s="211"/>
      <c r="BB8" s="211"/>
      <c r="BC8" s="211"/>
      <c r="BD8" s="211"/>
      <c r="BE8" s="212"/>
      <c r="BF8" s="212"/>
      <c r="BG8" s="212"/>
      <c r="BH8" s="212"/>
      <c r="BI8" s="212"/>
      <c r="BJ8" s="212"/>
      <c r="BK8" s="212"/>
      <c r="BL8" s="212"/>
      <c r="BM8" s="212"/>
      <c r="BN8" s="212"/>
      <c r="BO8" s="212"/>
      <c r="BP8" s="212"/>
      <c r="BQ8" s="217">
        <v>2</v>
      </c>
      <c r="BR8" s="218"/>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13"/>
    </row>
    <row r="9" spans="1:131" s="214" customFormat="1" ht="26.25" customHeight="1">
      <c r="A9" s="217">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11"/>
      <c r="BA9" s="211"/>
      <c r="BB9" s="211"/>
      <c r="BC9" s="211"/>
      <c r="BD9" s="211"/>
      <c r="BE9" s="212"/>
      <c r="BF9" s="212"/>
      <c r="BG9" s="212"/>
      <c r="BH9" s="212"/>
      <c r="BI9" s="212"/>
      <c r="BJ9" s="212"/>
      <c r="BK9" s="212"/>
      <c r="BL9" s="212"/>
      <c r="BM9" s="212"/>
      <c r="BN9" s="212"/>
      <c r="BO9" s="212"/>
      <c r="BP9" s="212"/>
      <c r="BQ9" s="217">
        <v>3</v>
      </c>
      <c r="BR9" s="218"/>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13"/>
    </row>
    <row r="10" spans="1:131" s="214" customFormat="1" ht="26.25" customHeight="1">
      <c r="A10" s="217">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11"/>
      <c r="BA10" s="211"/>
      <c r="BB10" s="211"/>
      <c r="BC10" s="211"/>
      <c r="BD10" s="211"/>
      <c r="BE10" s="212"/>
      <c r="BF10" s="212"/>
      <c r="BG10" s="212"/>
      <c r="BH10" s="212"/>
      <c r="BI10" s="212"/>
      <c r="BJ10" s="212"/>
      <c r="BK10" s="212"/>
      <c r="BL10" s="212"/>
      <c r="BM10" s="212"/>
      <c r="BN10" s="212"/>
      <c r="BO10" s="212"/>
      <c r="BP10" s="212"/>
      <c r="BQ10" s="217">
        <v>4</v>
      </c>
      <c r="BR10" s="218"/>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13"/>
    </row>
    <row r="11" spans="1:131" s="214" customFormat="1" ht="26.25" customHeight="1">
      <c r="A11" s="217">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11"/>
      <c r="BA11" s="211"/>
      <c r="BB11" s="211"/>
      <c r="BC11" s="211"/>
      <c r="BD11" s="211"/>
      <c r="BE11" s="212"/>
      <c r="BF11" s="212"/>
      <c r="BG11" s="212"/>
      <c r="BH11" s="212"/>
      <c r="BI11" s="212"/>
      <c r="BJ11" s="212"/>
      <c r="BK11" s="212"/>
      <c r="BL11" s="212"/>
      <c r="BM11" s="212"/>
      <c r="BN11" s="212"/>
      <c r="BO11" s="212"/>
      <c r="BP11" s="212"/>
      <c r="BQ11" s="217">
        <v>5</v>
      </c>
      <c r="BR11" s="218"/>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13"/>
    </row>
    <row r="12" spans="1:131" s="214" customFormat="1" ht="26.25" customHeight="1">
      <c r="A12" s="217">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11"/>
      <c r="BA12" s="211"/>
      <c r="BB12" s="211"/>
      <c r="BC12" s="211"/>
      <c r="BD12" s="211"/>
      <c r="BE12" s="212"/>
      <c r="BF12" s="212"/>
      <c r="BG12" s="212"/>
      <c r="BH12" s="212"/>
      <c r="BI12" s="212"/>
      <c r="BJ12" s="212"/>
      <c r="BK12" s="212"/>
      <c r="BL12" s="212"/>
      <c r="BM12" s="212"/>
      <c r="BN12" s="212"/>
      <c r="BO12" s="212"/>
      <c r="BP12" s="212"/>
      <c r="BQ12" s="217">
        <v>6</v>
      </c>
      <c r="BR12" s="218"/>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13"/>
    </row>
    <row r="13" spans="1:131" s="214" customFormat="1" ht="26.25" customHeight="1">
      <c r="A13" s="217">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11"/>
      <c r="BA13" s="211"/>
      <c r="BB13" s="211"/>
      <c r="BC13" s="211"/>
      <c r="BD13" s="211"/>
      <c r="BE13" s="212"/>
      <c r="BF13" s="212"/>
      <c r="BG13" s="212"/>
      <c r="BH13" s="212"/>
      <c r="BI13" s="212"/>
      <c r="BJ13" s="212"/>
      <c r="BK13" s="212"/>
      <c r="BL13" s="212"/>
      <c r="BM13" s="212"/>
      <c r="BN13" s="212"/>
      <c r="BO13" s="212"/>
      <c r="BP13" s="212"/>
      <c r="BQ13" s="217">
        <v>7</v>
      </c>
      <c r="BR13" s="218"/>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13"/>
    </row>
    <row r="14" spans="1:131" s="214" customFormat="1" ht="26.25" customHeight="1">
      <c r="A14" s="217">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11"/>
      <c r="BA14" s="211"/>
      <c r="BB14" s="211"/>
      <c r="BC14" s="211"/>
      <c r="BD14" s="211"/>
      <c r="BE14" s="212"/>
      <c r="BF14" s="212"/>
      <c r="BG14" s="212"/>
      <c r="BH14" s="212"/>
      <c r="BI14" s="212"/>
      <c r="BJ14" s="212"/>
      <c r="BK14" s="212"/>
      <c r="BL14" s="212"/>
      <c r="BM14" s="212"/>
      <c r="BN14" s="212"/>
      <c r="BO14" s="212"/>
      <c r="BP14" s="212"/>
      <c r="BQ14" s="217">
        <v>8</v>
      </c>
      <c r="BR14" s="218"/>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13"/>
    </row>
    <row r="15" spans="1:131" s="214" customFormat="1" ht="26.25" customHeight="1">
      <c r="A15" s="217">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11"/>
      <c r="BA15" s="211"/>
      <c r="BB15" s="211"/>
      <c r="BC15" s="211"/>
      <c r="BD15" s="211"/>
      <c r="BE15" s="212"/>
      <c r="BF15" s="212"/>
      <c r="BG15" s="212"/>
      <c r="BH15" s="212"/>
      <c r="BI15" s="212"/>
      <c r="BJ15" s="212"/>
      <c r="BK15" s="212"/>
      <c r="BL15" s="212"/>
      <c r="BM15" s="212"/>
      <c r="BN15" s="212"/>
      <c r="BO15" s="212"/>
      <c r="BP15" s="212"/>
      <c r="BQ15" s="217">
        <v>9</v>
      </c>
      <c r="BR15" s="218"/>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13"/>
    </row>
    <row r="16" spans="1:131" s="214" customFormat="1" ht="26.25" customHeight="1">
      <c r="A16" s="217">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11"/>
      <c r="BA16" s="211"/>
      <c r="BB16" s="211"/>
      <c r="BC16" s="211"/>
      <c r="BD16" s="211"/>
      <c r="BE16" s="212"/>
      <c r="BF16" s="212"/>
      <c r="BG16" s="212"/>
      <c r="BH16" s="212"/>
      <c r="BI16" s="212"/>
      <c r="BJ16" s="212"/>
      <c r="BK16" s="212"/>
      <c r="BL16" s="212"/>
      <c r="BM16" s="212"/>
      <c r="BN16" s="212"/>
      <c r="BO16" s="212"/>
      <c r="BP16" s="212"/>
      <c r="BQ16" s="217">
        <v>10</v>
      </c>
      <c r="BR16" s="218"/>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13"/>
    </row>
    <row r="17" spans="1:131" s="214" customFormat="1" ht="26.25" customHeight="1">
      <c r="A17" s="217">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11"/>
      <c r="BA17" s="211"/>
      <c r="BB17" s="211"/>
      <c r="BC17" s="211"/>
      <c r="BD17" s="211"/>
      <c r="BE17" s="212"/>
      <c r="BF17" s="212"/>
      <c r="BG17" s="212"/>
      <c r="BH17" s="212"/>
      <c r="BI17" s="212"/>
      <c r="BJ17" s="212"/>
      <c r="BK17" s="212"/>
      <c r="BL17" s="212"/>
      <c r="BM17" s="212"/>
      <c r="BN17" s="212"/>
      <c r="BO17" s="212"/>
      <c r="BP17" s="212"/>
      <c r="BQ17" s="217">
        <v>11</v>
      </c>
      <c r="BR17" s="218"/>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13"/>
    </row>
    <row r="18" spans="1:131" s="214" customFormat="1" ht="26.25" customHeight="1">
      <c r="A18" s="217">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11"/>
      <c r="BA18" s="211"/>
      <c r="BB18" s="211"/>
      <c r="BC18" s="211"/>
      <c r="BD18" s="211"/>
      <c r="BE18" s="212"/>
      <c r="BF18" s="212"/>
      <c r="BG18" s="212"/>
      <c r="BH18" s="212"/>
      <c r="BI18" s="212"/>
      <c r="BJ18" s="212"/>
      <c r="BK18" s="212"/>
      <c r="BL18" s="212"/>
      <c r="BM18" s="212"/>
      <c r="BN18" s="212"/>
      <c r="BO18" s="212"/>
      <c r="BP18" s="212"/>
      <c r="BQ18" s="217">
        <v>12</v>
      </c>
      <c r="BR18" s="218"/>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13"/>
    </row>
    <row r="19" spans="1:131" s="214" customFormat="1" ht="26.25" customHeight="1">
      <c r="A19" s="217">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11"/>
      <c r="BA19" s="211"/>
      <c r="BB19" s="211"/>
      <c r="BC19" s="211"/>
      <c r="BD19" s="211"/>
      <c r="BE19" s="212"/>
      <c r="BF19" s="212"/>
      <c r="BG19" s="212"/>
      <c r="BH19" s="212"/>
      <c r="BI19" s="212"/>
      <c r="BJ19" s="212"/>
      <c r="BK19" s="212"/>
      <c r="BL19" s="212"/>
      <c r="BM19" s="212"/>
      <c r="BN19" s="212"/>
      <c r="BO19" s="212"/>
      <c r="BP19" s="212"/>
      <c r="BQ19" s="217">
        <v>13</v>
      </c>
      <c r="BR19" s="218"/>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13"/>
    </row>
    <row r="20" spans="1:131" s="214" customFormat="1" ht="26.25" customHeight="1">
      <c r="A20" s="217">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11"/>
      <c r="BA20" s="211"/>
      <c r="BB20" s="211"/>
      <c r="BC20" s="211"/>
      <c r="BD20" s="211"/>
      <c r="BE20" s="212"/>
      <c r="BF20" s="212"/>
      <c r="BG20" s="212"/>
      <c r="BH20" s="212"/>
      <c r="BI20" s="212"/>
      <c r="BJ20" s="212"/>
      <c r="BK20" s="212"/>
      <c r="BL20" s="212"/>
      <c r="BM20" s="212"/>
      <c r="BN20" s="212"/>
      <c r="BO20" s="212"/>
      <c r="BP20" s="212"/>
      <c r="BQ20" s="217">
        <v>14</v>
      </c>
      <c r="BR20" s="218"/>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13"/>
    </row>
    <row r="21" spans="1:131" s="214" customFormat="1" ht="26.25" customHeight="1" thickBot="1">
      <c r="A21" s="217">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11"/>
      <c r="BA21" s="211"/>
      <c r="BB21" s="211"/>
      <c r="BC21" s="211"/>
      <c r="BD21" s="211"/>
      <c r="BE21" s="212"/>
      <c r="BF21" s="212"/>
      <c r="BG21" s="212"/>
      <c r="BH21" s="212"/>
      <c r="BI21" s="212"/>
      <c r="BJ21" s="212"/>
      <c r="BK21" s="212"/>
      <c r="BL21" s="212"/>
      <c r="BM21" s="212"/>
      <c r="BN21" s="212"/>
      <c r="BO21" s="212"/>
      <c r="BP21" s="212"/>
      <c r="BQ21" s="217">
        <v>15</v>
      </c>
      <c r="BR21" s="218"/>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13"/>
    </row>
    <row r="22" spans="1:131" s="214" customFormat="1" ht="26.25" customHeight="1">
      <c r="A22" s="217">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387</v>
      </c>
      <c r="BA22" s="1093"/>
      <c r="BB22" s="1093"/>
      <c r="BC22" s="1093"/>
      <c r="BD22" s="1094"/>
      <c r="BE22" s="212"/>
      <c r="BF22" s="212"/>
      <c r="BG22" s="212"/>
      <c r="BH22" s="212"/>
      <c r="BI22" s="212"/>
      <c r="BJ22" s="212"/>
      <c r="BK22" s="212"/>
      <c r="BL22" s="212"/>
      <c r="BM22" s="212"/>
      <c r="BN22" s="212"/>
      <c r="BO22" s="212"/>
      <c r="BP22" s="212"/>
      <c r="BQ22" s="217">
        <v>16</v>
      </c>
      <c r="BR22" s="218"/>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13"/>
    </row>
    <row r="23" spans="1:131" s="214" customFormat="1" ht="26.25" customHeight="1" thickBot="1">
      <c r="A23" s="219" t="s">
        <v>388</v>
      </c>
      <c r="B23" s="1002" t="s">
        <v>389</v>
      </c>
      <c r="C23" s="1003"/>
      <c r="D23" s="1003"/>
      <c r="E23" s="1003"/>
      <c r="F23" s="1003"/>
      <c r="G23" s="1003"/>
      <c r="H23" s="1003"/>
      <c r="I23" s="1003"/>
      <c r="J23" s="1003"/>
      <c r="K23" s="1003"/>
      <c r="L23" s="1003"/>
      <c r="M23" s="1003"/>
      <c r="N23" s="1003"/>
      <c r="O23" s="1003"/>
      <c r="P23" s="1013"/>
      <c r="Q23" s="1132">
        <v>10871</v>
      </c>
      <c r="R23" s="1126"/>
      <c r="S23" s="1126"/>
      <c r="T23" s="1126"/>
      <c r="U23" s="1126"/>
      <c r="V23" s="1126">
        <v>10473</v>
      </c>
      <c r="W23" s="1126"/>
      <c r="X23" s="1126"/>
      <c r="Y23" s="1126"/>
      <c r="Z23" s="1126"/>
      <c r="AA23" s="1126">
        <v>398</v>
      </c>
      <c r="AB23" s="1126"/>
      <c r="AC23" s="1126"/>
      <c r="AD23" s="1126"/>
      <c r="AE23" s="1133"/>
      <c r="AF23" s="1134">
        <v>362</v>
      </c>
      <c r="AG23" s="1126"/>
      <c r="AH23" s="1126"/>
      <c r="AI23" s="1126"/>
      <c r="AJ23" s="1135"/>
      <c r="AK23" s="1136"/>
      <c r="AL23" s="1137"/>
      <c r="AM23" s="1137"/>
      <c r="AN23" s="1137"/>
      <c r="AO23" s="1137"/>
      <c r="AP23" s="1126">
        <v>8052</v>
      </c>
      <c r="AQ23" s="1126"/>
      <c r="AR23" s="1126"/>
      <c r="AS23" s="1126"/>
      <c r="AT23" s="1126"/>
      <c r="AU23" s="1127"/>
      <c r="AV23" s="1127"/>
      <c r="AW23" s="1127"/>
      <c r="AX23" s="1127"/>
      <c r="AY23" s="1128"/>
      <c r="AZ23" s="1129" t="s">
        <v>390</v>
      </c>
      <c r="BA23" s="1130"/>
      <c r="BB23" s="1130"/>
      <c r="BC23" s="1130"/>
      <c r="BD23" s="1131"/>
      <c r="BE23" s="212"/>
      <c r="BF23" s="212"/>
      <c r="BG23" s="212"/>
      <c r="BH23" s="212"/>
      <c r="BI23" s="212"/>
      <c r="BJ23" s="212"/>
      <c r="BK23" s="212"/>
      <c r="BL23" s="212"/>
      <c r="BM23" s="212"/>
      <c r="BN23" s="212"/>
      <c r="BO23" s="212"/>
      <c r="BP23" s="212"/>
      <c r="BQ23" s="217">
        <v>17</v>
      </c>
      <c r="BR23" s="218"/>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13"/>
    </row>
    <row r="24" spans="1:131" s="214" customFormat="1" ht="26.25" customHeight="1">
      <c r="A24" s="1125" t="s">
        <v>391</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11"/>
      <c r="BA24" s="211"/>
      <c r="BB24" s="211"/>
      <c r="BC24" s="211"/>
      <c r="BD24" s="211"/>
      <c r="BE24" s="212"/>
      <c r="BF24" s="212"/>
      <c r="BG24" s="212"/>
      <c r="BH24" s="212"/>
      <c r="BI24" s="212"/>
      <c r="BJ24" s="212"/>
      <c r="BK24" s="212"/>
      <c r="BL24" s="212"/>
      <c r="BM24" s="212"/>
      <c r="BN24" s="212"/>
      <c r="BO24" s="212"/>
      <c r="BP24" s="212"/>
      <c r="BQ24" s="217">
        <v>18</v>
      </c>
      <c r="BR24" s="218"/>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13"/>
    </row>
    <row r="25" spans="1:131" ht="26.25" customHeight="1" thickBot="1">
      <c r="A25" s="1124" t="s">
        <v>392</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11"/>
      <c r="BK25" s="211"/>
      <c r="BL25" s="211"/>
      <c r="BM25" s="211"/>
      <c r="BN25" s="211"/>
      <c r="BO25" s="220"/>
      <c r="BP25" s="220"/>
      <c r="BQ25" s="217">
        <v>19</v>
      </c>
      <c r="BR25" s="218"/>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09"/>
    </row>
    <row r="26" spans="1:131" ht="26.25" customHeight="1">
      <c r="A26" s="1060" t="s">
        <v>369</v>
      </c>
      <c r="B26" s="1061"/>
      <c r="C26" s="1061"/>
      <c r="D26" s="1061"/>
      <c r="E26" s="1061"/>
      <c r="F26" s="1061"/>
      <c r="G26" s="1061"/>
      <c r="H26" s="1061"/>
      <c r="I26" s="1061"/>
      <c r="J26" s="1061"/>
      <c r="K26" s="1061"/>
      <c r="L26" s="1061"/>
      <c r="M26" s="1061"/>
      <c r="N26" s="1061"/>
      <c r="O26" s="1061"/>
      <c r="P26" s="1062"/>
      <c r="Q26" s="1066" t="s">
        <v>393</v>
      </c>
      <c r="R26" s="1067"/>
      <c r="S26" s="1067"/>
      <c r="T26" s="1067"/>
      <c r="U26" s="1068"/>
      <c r="V26" s="1066" t="s">
        <v>394</v>
      </c>
      <c r="W26" s="1067"/>
      <c r="X26" s="1067"/>
      <c r="Y26" s="1067"/>
      <c r="Z26" s="1068"/>
      <c r="AA26" s="1066" t="s">
        <v>395</v>
      </c>
      <c r="AB26" s="1067"/>
      <c r="AC26" s="1067"/>
      <c r="AD26" s="1067"/>
      <c r="AE26" s="1067"/>
      <c r="AF26" s="1120" t="s">
        <v>396</v>
      </c>
      <c r="AG26" s="1073"/>
      <c r="AH26" s="1073"/>
      <c r="AI26" s="1073"/>
      <c r="AJ26" s="1121"/>
      <c r="AK26" s="1067" t="s">
        <v>397</v>
      </c>
      <c r="AL26" s="1067"/>
      <c r="AM26" s="1067"/>
      <c r="AN26" s="1067"/>
      <c r="AO26" s="1068"/>
      <c r="AP26" s="1066" t="s">
        <v>398</v>
      </c>
      <c r="AQ26" s="1067"/>
      <c r="AR26" s="1067"/>
      <c r="AS26" s="1067"/>
      <c r="AT26" s="1068"/>
      <c r="AU26" s="1066" t="s">
        <v>399</v>
      </c>
      <c r="AV26" s="1067"/>
      <c r="AW26" s="1067"/>
      <c r="AX26" s="1067"/>
      <c r="AY26" s="1068"/>
      <c r="AZ26" s="1066" t="s">
        <v>400</v>
      </c>
      <c r="BA26" s="1067"/>
      <c r="BB26" s="1067"/>
      <c r="BC26" s="1067"/>
      <c r="BD26" s="1068"/>
      <c r="BE26" s="1066" t="s">
        <v>376</v>
      </c>
      <c r="BF26" s="1067"/>
      <c r="BG26" s="1067"/>
      <c r="BH26" s="1067"/>
      <c r="BI26" s="1080"/>
      <c r="BJ26" s="211"/>
      <c r="BK26" s="211"/>
      <c r="BL26" s="211"/>
      <c r="BM26" s="211"/>
      <c r="BN26" s="211"/>
      <c r="BO26" s="220"/>
      <c r="BP26" s="220"/>
      <c r="BQ26" s="217">
        <v>20</v>
      </c>
      <c r="BR26" s="218"/>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09"/>
    </row>
    <row r="27" spans="1:131" ht="26.25" customHeight="1" thickBot="1">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11"/>
      <c r="BK27" s="211"/>
      <c r="BL27" s="211"/>
      <c r="BM27" s="211"/>
      <c r="BN27" s="211"/>
      <c r="BO27" s="220"/>
      <c r="BP27" s="220"/>
      <c r="BQ27" s="217">
        <v>21</v>
      </c>
      <c r="BR27" s="218"/>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09"/>
    </row>
    <row r="28" spans="1:131" ht="26.25" customHeight="1" thickTop="1">
      <c r="A28" s="221">
        <v>1</v>
      </c>
      <c r="B28" s="1112" t="s">
        <v>401</v>
      </c>
      <c r="C28" s="1113"/>
      <c r="D28" s="1113"/>
      <c r="E28" s="1113"/>
      <c r="F28" s="1113"/>
      <c r="G28" s="1113"/>
      <c r="H28" s="1113"/>
      <c r="I28" s="1113"/>
      <c r="J28" s="1113"/>
      <c r="K28" s="1113"/>
      <c r="L28" s="1113"/>
      <c r="M28" s="1113"/>
      <c r="N28" s="1113"/>
      <c r="O28" s="1113"/>
      <c r="P28" s="1114"/>
      <c r="Q28" s="1115">
        <v>1528</v>
      </c>
      <c r="R28" s="1116"/>
      <c r="S28" s="1116"/>
      <c r="T28" s="1116"/>
      <c r="U28" s="1116"/>
      <c r="V28" s="1116">
        <v>1493</v>
      </c>
      <c r="W28" s="1116"/>
      <c r="X28" s="1116"/>
      <c r="Y28" s="1116"/>
      <c r="Z28" s="1116"/>
      <c r="AA28" s="1116">
        <v>35</v>
      </c>
      <c r="AB28" s="1116"/>
      <c r="AC28" s="1116"/>
      <c r="AD28" s="1116"/>
      <c r="AE28" s="1117"/>
      <c r="AF28" s="1118">
        <v>35</v>
      </c>
      <c r="AG28" s="1116"/>
      <c r="AH28" s="1116"/>
      <c r="AI28" s="1116"/>
      <c r="AJ28" s="1119"/>
      <c r="AK28" s="1107">
        <v>136</v>
      </c>
      <c r="AL28" s="1108"/>
      <c r="AM28" s="1108"/>
      <c r="AN28" s="1108"/>
      <c r="AO28" s="1108"/>
      <c r="AP28" s="1108" t="s">
        <v>517</v>
      </c>
      <c r="AQ28" s="1108"/>
      <c r="AR28" s="1108"/>
      <c r="AS28" s="1108"/>
      <c r="AT28" s="1108"/>
      <c r="AU28" s="1108" t="s">
        <v>517</v>
      </c>
      <c r="AV28" s="1108"/>
      <c r="AW28" s="1108"/>
      <c r="AX28" s="1108"/>
      <c r="AY28" s="1108"/>
      <c r="AZ28" s="1109" t="s">
        <v>517</v>
      </c>
      <c r="BA28" s="1109"/>
      <c r="BB28" s="1109"/>
      <c r="BC28" s="1109"/>
      <c r="BD28" s="1109"/>
      <c r="BE28" s="1110"/>
      <c r="BF28" s="1110"/>
      <c r="BG28" s="1110"/>
      <c r="BH28" s="1110"/>
      <c r="BI28" s="1111"/>
      <c r="BJ28" s="211"/>
      <c r="BK28" s="211"/>
      <c r="BL28" s="211"/>
      <c r="BM28" s="211"/>
      <c r="BN28" s="211"/>
      <c r="BO28" s="220"/>
      <c r="BP28" s="220"/>
      <c r="BQ28" s="217">
        <v>22</v>
      </c>
      <c r="BR28" s="218"/>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09"/>
    </row>
    <row r="29" spans="1:131" ht="26.25" customHeight="1">
      <c r="A29" s="221">
        <v>2</v>
      </c>
      <c r="B29" s="1095" t="s">
        <v>402</v>
      </c>
      <c r="C29" s="1096"/>
      <c r="D29" s="1096"/>
      <c r="E29" s="1096"/>
      <c r="F29" s="1096"/>
      <c r="G29" s="1096"/>
      <c r="H29" s="1096"/>
      <c r="I29" s="1096"/>
      <c r="J29" s="1096"/>
      <c r="K29" s="1096"/>
      <c r="L29" s="1096"/>
      <c r="M29" s="1096"/>
      <c r="N29" s="1096"/>
      <c r="O29" s="1096"/>
      <c r="P29" s="1097"/>
      <c r="Q29" s="1103">
        <v>1401</v>
      </c>
      <c r="R29" s="1104"/>
      <c r="S29" s="1104"/>
      <c r="T29" s="1104"/>
      <c r="U29" s="1104"/>
      <c r="V29" s="1104">
        <v>1331</v>
      </c>
      <c r="W29" s="1104"/>
      <c r="X29" s="1104"/>
      <c r="Y29" s="1104"/>
      <c r="Z29" s="1104"/>
      <c r="AA29" s="1104">
        <v>70</v>
      </c>
      <c r="AB29" s="1104"/>
      <c r="AC29" s="1104"/>
      <c r="AD29" s="1104"/>
      <c r="AE29" s="1105"/>
      <c r="AF29" s="1100">
        <v>70</v>
      </c>
      <c r="AG29" s="1101"/>
      <c r="AH29" s="1101"/>
      <c r="AI29" s="1101"/>
      <c r="AJ29" s="1102"/>
      <c r="AK29" s="1045">
        <v>247</v>
      </c>
      <c r="AL29" s="1036"/>
      <c r="AM29" s="1036"/>
      <c r="AN29" s="1036"/>
      <c r="AO29" s="1036"/>
      <c r="AP29" s="1036" t="s">
        <v>517</v>
      </c>
      <c r="AQ29" s="1036"/>
      <c r="AR29" s="1036"/>
      <c r="AS29" s="1036"/>
      <c r="AT29" s="1036"/>
      <c r="AU29" s="1036" t="s">
        <v>517</v>
      </c>
      <c r="AV29" s="1036"/>
      <c r="AW29" s="1036"/>
      <c r="AX29" s="1036"/>
      <c r="AY29" s="1036"/>
      <c r="AZ29" s="1106" t="s">
        <v>517</v>
      </c>
      <c r="BA29" s="1106"/>
      <c r="BB29" s="1106"/>
      <c r="BC29" s="1106"/>
      <c r="BD29" s="1106"/>
      <c r="BE29" s="1037"/>
      <c r="BF29" s="1037"/>
      <c r="BG29" s="1037"/>
      <c r="BH29" s="1037"/>
      <c r="BI29" s="1038"/>
      <c r="BJ29" s="211"/>
      <c r="BK29" s="211"/>
      <c r="BL29" s="211"/>
      <c r="BM29" s="211"/>
      <c r="BN29" s="211"/>
      <c r="BO29" s="220"/>
      <c r="BP29" s="220"/>
      <c r="BQ29" s="217">
        <v>23</v>
      </c>
      <c r="BR29" s="218"/>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09"/>
    </row>
    <row r="30" spans="1:131" ht="26.25" customHeight="1">
      <c r="A30" s="221">
        <v>3</v>
      </c>
      <c r="B30" s="1095" t="s">
        <v>403</v>
      </c>
      <c r="C30" s="1096"/>
      <c r="D30" s="1096"/>
      <c r="E30" s="1096"/>
      <c r="F30" s="1096"/>
      <c r="G30" s="1096"/>
      <c r="H30" s="1096"/>
      <c r="I30" s="1096"/>
      <c r="J30" s="1096"/>
      <c r="K30" s="1096"/>
      <c r="L30" s="1096"/>
      <c r="M30" s="1096"/>
      <c r="N30" s="1096"/>
      <c r="O30" s="1096"/>
      <c r="P30" s="1097"/>
      <c r="Q30" s="1103">
        <v>163</v>
      </c>
      <c r="R30" s="1104"/>
      <c r="S30" s="1104"/>
      <c r="T30" s="1104"/>
      <c r="U30" s="1104"/>
      <c r="V30" s="1104">
        <v>163</v>
      </c>
      <c r="W30" s="1104"/>
      <c r="X30" s="1104"/>
      <c r="Y30" s="1104"/>
      <c r="Z30" s="1104"/>
      <c r="AA30" s="1104">
        <v>0</v>
      </c>
      <c r="AB30" s="1104"/>
      <c r="AC30" s="1104"/>
      <c r="AD30" s="1104"/>
      <c r="AE30" s="1105"/>
      <c r="AF30" s="1100">
        <v>0</v>
      </c>
      <c r="AG30" s="1101"/>
      <c r="AH30" s="1101"/>
      <c r="AI30" s="1101"/>
      <c r="AJ30" s="1102"/>
      <c r="AK30" s="1045">
        <v>71</v>
      </c>
      <c r="AL30" s="1036"/>
      <c r="AM30" s="1036"/>
      <c r="AN30" s="1036"/>
      <c r="AO30" s="1036"/>
      <c r="AP30" s="1036" t="s">
        <v>517</v>
      </c>
      <c r="AQ30" s="1036"/>
      <c r="AR30" s="1036"/>
      <c r="AS30" s="1036"/>
      <c r="AT30" s="1036"/>
      <c r="AU30" s="1036" t="s">
        <v>517</v>
      </c>
      <c r="AV30" s="1036"/>
      <c r="AW30" s="1036"/>
      <c r="AX30" s="1036"/>
      <c r="AY30" s="1036"/>
      <c r="AZ30" s="1106" t="s">
        <v>517</v>
      </c>
      <c r="BA30" s="1106"/>
      <c r="BB30" s="1106"/>
      <c r="BC30" s="1106"/>
      <c r="BD30" s="1106"/>
      <c r="BE30" s="1037"/>
      <c r="BF30" s="1037"/>
      <c r="BG30" s="1037"/>
      <c r="BH30" s="1037"/>
      <c r="BI30" s="1038"/>
      <c r="BJ30" s="211"/>
      <c r="BK30" s="211"/>
      <c r="BL30" s="211"/>
      <c r="BM30" s="211"/>
      <c r="BN30" s="211"/>
      <c r="BO30" s="220"/>
      <c r="BP30" s="220"/>
      <c r="BQ30" s="217">
        <v>24</v>
      </c>
      <c r="BR30" s="218"/>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09"/>
    </row>
    <row r="31" spans="1:131" ht="26.25" customHeight="1">
      <c r="A31" s="221">
        <v>4</v>
      </c>
      <c r="B31" s="1095" t="s">
        <v>404</v>
      </c>
      <c r="C31" s="1096"/>
      <c r="D31" s="1096"/>
      <c r="E31" s="1096"/>
      <c r="F31" s="1096"/>
      <c r="G31" s="1096"/>
      <c r="H31" s="1096"/>
      <c r="I31" s="1096"/>
      <c r="J31" s="1096"/>
      <c r="K31" s="1096"/>
      <c r="L31" s="1096"/>
      <c r="M31" s="1096"/>
      <c r="N31" s="1096"/>
      <c r="O31" s="1096"/>
      <c r="P31" s="1097"/>
      <c r="Q31" s="1103">
        <v>210</v>
      </c>
      <c r="R31" s="1104"/>
      <c r="S31" s="1104"/>
      <c r="T31" s="1104"/>
      <c r="U31" s="1104"/>
      <c r="V31" s="1104">
        <v>176</v>
      </c>
      <c r="W31" s="1104"/>
      <c r="X31" s="1104"/>
      <c r="Y31" s="1104"/>
      <c r="Z31" s="1104"/>
      <c r="AA31" s="1104">
        <v>34</v>
      </c>
      <c r="AB31" s="1104"/>
      <c r="AC31" s="1104"/>
      <c r="AD31" s="1104"/>
      <c r="AE31" s="1105"/>
      <c r="AF31" s="1100">
        <v>521</v>
      </c>
      <c r="AG31" s="1101"/>
      <c r="AH31" s="1101"/>
      <c r="AI31" s="1101"/>
      <c r="AJ31" s="1102"/>
      <c r="AK31" s="1045">
        <v>4</v>
      </c>
      <c r="AL31" s="1036"/>
      <c r="AM31" s="1036"/>
      <c r="AN31" s="1036"/>
      <c r="AO31" s="1036"/>
      <c r="AP31" s="1036">
        <v>724</v>
      </c>
      <c r="AQ31" s="1036"/>
      <c r="AR31" s="1036"/>
      <c r="AS31" s="1036"/>
      <c r="AT31" s="1036"/>
      <c r="AU31" s="1036">
        <v>453</v>
      </c>
      <c r="AV31" s="1036"/>
      <c r="AW31" s="1036"/>
      <c r="AX31" s="1036"/>
      <c r="AY31" s="1036"/>
      <c r="AZ31" s="1106" t="s">
        <v>517</v>
      </c>
      <c r="BA31" s="1106"/>
      <c r="BB31" s="1106"/>
      <c r="BC31" s="1106"/>
      <c r="BD31" s="1106"/>
      <c r="BE31" s="1037" t="s">
        <v>405</v>
      </c>
      <c r="BF31" s="1037"/>
      <c r="BG31" s="1037"/>
      <c r="BH31" s="1037"/>
      <c r="BI31" s="1038"/>
      <c r="BJ31" s="211"/>
      <c r="BK31" s="211"/>
      <c r="BL31" s="211"/>
      <c r="BM31" s="211"/>
      <c r="BN31" s="211"/>
      <c r="BO31" s="220"/>
      <c r="BP31" s="220"/>
      <c r="BQ31" s="217">
        <v>25</v>
      </c>
      <c r="BR31" s="218"/>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09"/>
    </row>
    <row r="32" spans="1:131" ht="26.25" customHeight="1">
      <c r="A32" s="221">
        <v>5</v>
      </c>
      <c r="B32" s="1095"/>
      <c r="C32" s="1096"/>
      <c r="D32" s="1096"/>
      <c r="E32" s="1096"/>
      <c r="F32" s="1096"/>
      <c r="G32" s="1096"/>
      <c r="H32" s="1096"/>
      <c r="I32" s="1096"/>
      <c r="J32" s="1096"/>
      <c r="K32" s="1096"/>
      <c r="L32" s="1096"/>
      <c r="M32" s="1096"/>
      <c r="N32" s="1096"/>
      <c r="O32" s="1096"/>
      <c r="P32" s="1097"/>
      <c r="Q32" s="1103"/>
      <c r="R32" s="1104"/>
      <c r="S32" s="1104"/>
      <c r="T32" s="1104"/>
      <c r="U32" s="1104"/>
      <c r="V32" s="1104"/>
      <c r="W32" s="1104"/>
      <c r="X32" s="1104"/>
      <c r="Y32" s="1104"/>
      <c r="Z32" s="1104"/>
      <c r="AA32" s="1104"/>
      <c r="AB32" s="1104"/>
      <c r="AC32" s="1104"/>
      <c r="AD32" s="1104"/>
      <c r="AE32" s="1105"/>
      <c r="AF32" s="1100"/>
      <c r="AG32" s="1101"/>
      <c r="AH32" s="1101"/>
      <c r="AI32" s="1101"/>
      <c r="AJ32" s="1102"/>
      <c r="AK32" s="1045"/>
      <c r="AL32" s="1036"/>
      <c r="AM32" s="1036"/>
      <c r="AN32" s="1036"/>
      <c r="AO32" s="1036"/>
      <c r="AP32" s="1036"/>
      <c r="AQ32" s="1036"/>
      <c r="AR32" s="1036"/>
      <c r="AS32" s="1036"/>
      <c r="AT32" s="1036"/>
      <c r="AU32" s="1036"/>
      <c r="AV32" s="1036"/>
      <c r="AW32" s="1036"/>
      <c r="AX32" s="1036"/>
      <c r="AY32" s="1036"/>
      <c r="AZ32" s="1106"/>
      <c r="BA32" s="1106"/>
      <c r="BB32" s="1106"/>
      <c r="BC32" s="1106"/>
      <c r="BD32" s="1106"/>
      <c r="BE32" s="1037"/>
      <c r="BF32" s="1037"/>
      <c r="BG32" s="1037"/>
      <c r="BH32" s="1037"/>
      <c r="BI32" s="1038"/>
      <c r="BJ32" s="211"/>
      <c r="BK32" s="211"/>
      <c r="BL32" s="211"/>
      <c r="BM32" s="211"/>
      <c r="BN32" s="211"/>
      <c r="BO32" s="220"/>
      <c r="BP32" s="220"/>
      <c r="BQ32" s="217">
        <v>26</v>
      </c>
      <c r="BR32" s="218"/>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09"/>
    </row>
    <row r="33" spans="1:131" ht="26.25" customHeight="1">
      <c r="A33" s="221">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11"/>
      <c r="BK33" s="211"/>
      <c r="BL33" s="211"/>
      <c r="BM33" s="211"/>
      <c r="BN33" s="211"/>
      <c r="BO33" s="220"/>
      <c r="BP33" s="220"/>
      <c r="BQ33" s="217">
        <v>27</v>
      </c>
      <c r="BR33" s="218"/>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09"/>
    </row>
    <row r="34" spans="1:131" ht="26.25" customHeight="1">
      <c r="A34" s="221">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11"/>
      <c r="BK34" s="211"/>
      <c r="BL34" s="211"/>
      <c r="BM34" s="211"/>
      <c r="BN34" s="211"/>
      <c r="BO34" s="220"/>
      <c r="BP34" s="220"/>
      <c r="BQ34" s="217">
        <v>28</v>
      </c>
      <c r="BR34" s="218"/>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09"/>
    </row>
    <row r="35" spans="1:131" ht="26.25" customHeight="1">
      <c r="A35" s="221">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11"/>
      <c r="BK35" s="211"/>
      <c r="BL35" s="211"/>
      <c r="BM35" s="211"/>
      <c r="BN35" s="211"/>
      <c r="BO35" s="220"/>
      <c r="BP35" s="220"/>
      <c r="BQ35" s="217">
        <v>29</v>
      </c>
      <c r="BR35" s="218"/>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09"/>
    </row>
    <row r="36" spans="1:131" ht="26.25" customHeight="1">
      <c r="A36" s="221">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11"/>
      <c r="BK36" s="211"/>
      <c r="BL36" s="211"/>
      <c r="BM36" s="211"/>
      <c r="BN36" s="211"/>
      <c r="BO36" s="220"/>
      <c r="BP36" s="220"/>
      <c r="BQ36" s="217">
        <v>30</v>
      </c>
      <c r="BR36" s="218"/>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09"/>
    </row>
    <row r="37" spans="1:131" ht="26.25" customHeight="1">
      <c r="A37" s="221">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11"/>
      <c r="BK37" s="211"/>
      <c r="BL37" s="211"/>
      <c r="BM37" s="211"/>
      <c r="BN37" s="211"/>
      <c r="BO37" s="220"/>
      <c r="BP37" s="220"/>
      <c r="BQ37" s="217">
        <v>31</v>
      </c>
      <c r="BR37" s="218"/>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09"/>
    </row>
    <row r="38" spans="1:131" ht="26.25" customHeight="1">
      <c r="A38" s="221">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11"/>
      <c r="BK38" s="211"/>
      <c r="BL38" s="211"/>
      <c r="BM38" s="211"/>
      <c r="BN38" s="211"/>
      <c r="BO38" s="220"/>
      <c r="BP38" s="220"/>
      <c r="BQ38" s="217">
        <v>32</v>
      </c>
      <c r="BR38" s="218"/>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09"/>
    </row>
    <row r="39" spans="1:131" ht="26.25" customHeight="1">
      <c r="A39" s="221">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11"/>
      <c r="BK39" s="211"/>
      <c r="BL39" s="211"/>
      <c r="BM39" s="211"/>
      <c r="BN39" s="211"/>
      <c r="BO39" s="220"/>
      <c r="BP39" s="220"/>
      <c r="BQ39" s="217">
        <v>33</v>
      </c>
      <c r="BR39" s="218"/>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09"/>
    </row>
    <row r="40" spans="1:131" ht="26.25" customHeight="1">
      <c r="A40" s="217">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11"/>
      <c r="BK40" s="211"/>
      <c r="BL40" s="211"/>
      <c r="BM40" s="211"/>
      <c r="BN40" s="211"/>
      <c r="BO40" s="220"/>
      <c r="BP40" s="220"/>
      <c r="BQ40" s="217">
        <v>34</v>
      </c>
      <c r="BR40" s="218"/>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09"/>
    </row>
    <row r="41" spans="1:131" ht="26.25" customHeight="1">
      <c r="A41" s="217">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11"/>
      <c r="BK41" s="211"/>
      <c r="BL41" s="211"/>
      <c r="BM41" s="211"/>
      <c r="BN41" s="211"/>
      <c r="BO41" s="220"/>
      <c r="BP41" s="220"/>
      <c r="BQ41" s="217">
        <v>35</v>
      </c>
      <c r="BR41" s="218"/>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09"/>
    </row>
    <row r="42" spans="1:131" ht="26.25" customHeight="1">
      <c r="A42" s="217">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11"/>
      <c r="BK42" s="211"/>
      <c r="BL42" s="211"/>
      <c r="BM42" s="211"/>
      <c r="BN42" s="211"/>
      <c r="BO42" s="220"/>
      <c r="BP42" s="220"/>
      <c r="BQ42" s="217">
        <v>36</v>
      </c>
      <c r="BR42" s="218"/>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09"/>
    </row>
    <row r="43" spans="1:131" ht="26.25" customHeight="1">
      <c r="A43" s="217">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11"/>
      <c r="BK43" s="211"/>
      <c r="BL43" s="211"/>
      <c r="BM43" s="211"/>
      <c r="BN43" s="211"/>
      <c r="BO43" s="220"/>
      <c r="BP43" s="220"/>
      <c r="BQ43" s="217">
        <v>37</v>
      </c>
      <c r="BR43" s="218"/>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09"/>
    </row>
    <row r="44" spans="1:131" ht="26.25" customHeight="1">
      <c r="A44" s="217">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11"/>
      <c r="BK44" s="211"/>
      <c r="BL44" s="211"/>
      <c r="BM44" s="211"/>
      <c r="BN44" s="211"/>
      <c r="BO44" s="220"/>
      <c r="BP44" s="220"/>
      <c r="BQ44" s="217">
        <v>38</v>
      </c>
      <c r="BR44" s="218"/>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09"/>
    </row>
    <row r="45" spans="1:131" ht="26.25" customHeight="1">
      <c r="A45" s="217">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11"/>
      <c r="BK45" s="211"/>
      <c r="BL45" s="211"/>
      <c r="BM45" s="211"/>
      <c r="BN45" s="211"/>
      <c r="BO45" s="220"/>
      <c r="BP45" s="220"/>
      <c r="BQ45" s="217">
        <v>39</v>
      </c>
      <c r="BR45" s="218"/>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09"/>
    </row>
    <row r="46" spans="1:131" ht="26.25" customHeight="1">
      <c r="A46" s="217">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11"/>
      <c r="BK46" s="211"/>
      <c r="BL46" s="211"/>
      <c r="BM46" s="211"/>
      <c r="BN46" s="211"/>
      <c r="BO46" s="220"/>
      <c r="BP46" s="220"/>
      <c r="BQ46" s="217">
        <v>40</v>
      </c>
      <c r="BR46" s="218"/>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09"/>
    </row>
    <row r="47" spans="1:131" ht="26.25" customHeight="1">
      <c r="A47" s="217">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11"/>
      <c r="BK47" s="211"/>
      <c r="BL47" s="211"/>
      <c r="BM47" s="211"/>
      <c r="BN47" s="211"/>
      <c r="BO47" s="220"/>
      <c r="BP47" s="220"/>
      <c r="BQ47" s="217">
        <v>41</v>
      </c>
      <c r="BR47" s="218"/>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09"/>
    </row>
    <row r="48" spans="1:131" ht="26.25" customHeight="1">
      <c r="A48" s="217">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11"/>
      <c r="BK48" s="211"/>
      <c r="BL48" s="211"/>
      <c r="BM48" s="211"/>
      <c r="BN48" s="211"/>
      <c r="BO48" s="220"/>
      <c r="BP48" s="220"/>
      <c r="BQ48" s="217">
        <v>42</v>
      </c>
      <c r="BR48" s="218"/>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09"/>
    </row>
    <row r="49" spans="1:131" ht="26.25" customHeight="1">
      <c r="A49" s="217">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11"/>
      <c r="BK49" s="211"/>
      <c r="BL49" s="211"/>
      <c r="BM49" s="211"/>
      <c r="BN49" s="211"/>
      <c r="BO49" s="220"/>
      <c r="BP49" s="220"/>
      <c r="BQ49" s="217">
        <v>43</v>
      </c>
      <c r="BR49" s="218"/>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09"/>
    </row>
    <row r="50" spans="1:131" ht="26.25" customHeight="1">
      <c r="A50" s="217">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11"/>
      <c r="BK50" s="211"/>
      <c r="BL50" s="211"/>
      <c r="BM50" s="211"/>
      <c r="BN50" s="211"/>
      <c r="BO50" s="220"/>
      <c r="BP50" s="220"/>
      <c r="BQ50" s="217">
        <v>44</v>
      </c>
      <c r="BR50" s="218"/>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09"/>
    </row>
    <row r="51" spans="1:131" ht="26.25" customHeight="1">
      <c r="A51" s="217">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11"/>
      <c r="BK51" s="211"/>
      <c r="BL51" s="211"/>
      <c r="BM51" s="211"/>
      <c r="BN51" s="211"/>
      <c r="BO51" s="220"/>
      <c r="BP51" s="220"/>
      <c r="BQ51" s="217">
        <v>45</v>
      </c>
      <c r="BR51" s="218"/>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09"/>
    </row>
    <row r="52" spans="1:131" ht="26.25" customHeight="1">
      <c r="A52" s="217">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11"/>
      <c r="BK52" s="211"/>
      <c r="BL52" s="211"/>
      <c r="BM52" s="211"/>
      <c r="BN52" s="211"/>
      <c r="BO52" s="220"/>
      <c r="BP52" s="220"/>
      <c r="BQ52" s="217">
        <v>46</v>
      </c>
      <c r="BR52" s="218"/>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09"/>
    </row>
    <row r="53" spans="1:131" ht="26.25" customHeight="1">
      <c r="A53" s="217">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11"/>
      <c r="BK53" s="211"/>
      <c r="BL53" s="211"/>
      <c r="BM53" s="211"/>
      <c r="BN53" s="211"/>
      <c r="BO53" s="220"/>
      <c r="BP53" s="220"/>
      <c r="BQ53" s="217">
        <v>47</v>
      </c>
      <c r="BR53" s="218"/>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09"/>
    </row>
    <row r="54" spans="1:131" ht="26.25" customHeight="1">
      <c r="A54" s="217">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11"/>
      <c r="BK54" s="211"/>
      <c r="BL54" s="211"/>
      <c r="BM54" s="211"/>
      <c r="BN54" s="211"/>
      <c r="BO54" s="220"/>
      <c r="BP54" s="220"/>
      <c r="BQ54" s="217">
        <v>48</v>
      </c>
      <c r="BR54" s="218"/>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09"/>
    </row>
    <row r="55" spans="1:131" ht="26.25" customHeight="1">
      <c r="A55" s="217">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11"/>
      <c r="BK55" s="211"/>
      <c r="BL55" s="211"/>
      <c r="BM55" s="211"/>
      <c r="BN55" s="211"/>
      <c r="BO55" s="220"/>
      <c r="BP55" s="220"/>
      <c r="BQ55" s="217">
        <v>49</v>
      </c>
      <c r="BR55" s="218"/>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09"/>
    </row>
    <row r="56" spans="1:131" ht="26.25" customHeight="1">
      <c r="A56" s="217">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11"/>
      <c r="BK56" s="211"/>
      <c r="BL56" s="211"/>
      <c r="BM56" s="211"/>
      <c r="BN56" s="211"/>
      <c r="BO56" s="220"/>
      <c r="BP56" s="220"/>
      <c r="BQ56" s="217">
        <v>50</v>
      </c>
      <c r="BR56" s="218"/>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09"/>
    </row>
    <row r="57" spans="1:131" ht="26.25" customHeight="1">
      <c r="A57" s="217">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11"/>
      <c r="BK57" s="211"/>
      <c r="BL57" s="211"/>
      <c r="BM57" s="211"/>
      <c r="BN57" s="211"/>
      <c r="BO57" s="220"/>
      <c r="BP57" s="220"/>
      <c r="BQ57" s="217">
        <v>51</v>
      </c>
      <c r="BR57" s="218"/>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09"/>
    </row>
    <row r="58" spans="1:131" ht="26.25" customHeight="1">
      <c r="A58" s="217">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11"/>
      <c r="BK58" s="211"/>
      <c r="BL58" s="211"/>
      <c r="BM58" s="211"/>
      <c r="BN58" s="211"/>
      <c r="BO58" s="220"/>
      <c r="BP58" s="220"/>
      <c r="BQ58" s="217">
        <v>52</v>
      </c>
      <c r="BR58" s="218"/>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09"/>
    </row>
    <row r="59" spans="1:131" ht="26.25" customHeight="1">
      <c r="A59" s="217">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11"/>
      <c r="BK59" s="211"/>
      <c r="BL59" s="211"/>
      <c r="BM59" s="211"/>
      <c r="BN59" s="211"/>
      <c r="BO59" s="220"/>
      <c r="BP59" s="220"/>
      <c r="BQ59" s="217">
        <v>53</v>
      </c>
      <c r="BR59" s="218"/>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09"/>
    </row>
    <row r="60" spans="1:131" ht="26.25" customHeight="1">
      <c r="A60" s="217">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11"/>
      <c r="BK60" s="211"/>
      <c r="BL60" s="211"/>
      <c r="BM60" s="211"/>
      <c r="BN60" s="211"/>
      <c r="BO60" s="220"/>
      <c r="BP60" s="220"/>
      <c r="BQ60" s="217">
        <v>54</v>
      </c>
      <c r="BR60" s="218"/>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09"/>
    </row>
    <row r="61" spans="1:131" ht="26.25" customHeight="1" thickBot="1">
      <c r="A61" s="217">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11"/>
      <c r="BK61" s="211"/>
      <c r="BL61" s="211"/>
      <c r="BM61" s="211"/>
      <c r="BN61" s="211"/>
      <c r="BO61" s="220"/>
      <c r="BP61" s="220"/>
      <c r="BQ61" s="217">
        <v>55</v>
      </c>
      <c r="BR61" s="218"/>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09"/>
    </row>
    <row r="62" spans="1:131" ht="26.25" customHeight="1">
      <c r="A62" s="217">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406</v>
      </c>
      <c r="BK62" s="1093"/>
      <c r="BL62" s="1093"/>
      <c r="BM62" s="1093"/>
      <c r="BN62" s="1094"/>
      <c r="BO62" s="220"/>
      <c r="BP62" s="220"/>
      <c r="BQ62" s="217">
        <v>56</v>
      </c>
      <c r="BR62" s="218"/>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09"/>
    </row>
    <row r="63" spans="1:131" ht="26.25" customHeight="1" thickBot="1">
      <c r="A63" s="219" t="s">
        <v>388</v>
      </c>
      <c r="B63" s="1002" t="s">
        <v>407</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627</v>
      </c>
      <c r="AG63" s="1024"/>
      <c r="AH63" s="1024"/>
      <c r="AI63" s="1024"/>
      <c r="AJ63" s="1087"/>
      <c r="AK63" s="1088"/>
      <c r="AL63" s="1028"/>
      <c r="AM63" s="1028"/>
      <c r="AN63" s="1028"/>
      <c r="AO63" s="1028"/>
      <c r="AP63" s="1024"/>
      <c r="AQ63" s="1024"/>
      <c r="AR63" s="1024"/>
      <c r="AS63" s="1024"/>
      <c r="AT63" s="1024"/>
      <c r="AU63" s="1024"/>
      <c r="AV63" s="1024"/>
      <c r="AW63" s="1024"/>
      <c r="AX63" s="1024"/>
      <c r="AY63" s="1024"/>
      <c r="AZ63" s="1082"/>
      <c r="BA63" s="1082"/>
      <c r="BB63" s="1082"/>
      <c r="BC63" s="1082"/>
      <c r="BD63" s="1082"/>
      <c r="BE63" s="1025"/>
      <c r="BF63" s="1025"/>
      <c r="BG63" s="1025"/>
      <c r="BH63" s="1025"/>
      <c r="BI63" s="1026"/>
      <c r="BJ63" s="1083" t="s">
        <v>408</v>
      </c>
      <c r="BK63" s="1018"/>
      <c r="BL63" s="1018"/>
      <c r="BM63" s="1018"/>
      <c r="BN63" s="1084"/>
      <c r="BO63" s="220"/>
      <c r="BP63" s="220"/>
      <c r="BQ63" s="217">
        <v>57</v>
      </c>
      <c r="BR63" s="218"/>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09"/>
    </row>
    <row r="64" spans="1:131" ht="26.25" customHeight="1">
      <c r="A64" s="220"/>
      <c r="B64" s="220"/>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17">
        <v>58</v>
      </c>
      <c r="BR64" s="218"/>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09"/>
    </row>
    <row r="65" spans="1:131" ht="26.25" customHeight="1" thickBot="1">
      <c r="A65" s="211" t="s">
        <v>409</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20"/>
      <c r="BF65" s="220"/>
      <c r="BG65" s="220"/>
      <c r="BH65" s="220"/>
      <c r="BI65" s="220"/>
      <c r="BJ65" s="220"/>
      <c r="BK65" s="220"/>
      <c r="BL65" s="220"/>
      <c r="BM65" s="220"/>
      <c r="BN65" s="220"/>
      <c r="BO65" s="220"/>
      <c r="BP65" s="220"/>
      <c r="BQ65" s="217">
        <v>59</v>
      </c>
      <c r="BR65" s="218"/>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09"/>
    </row>
    <row r="66" spans="1:131" ht="26.25" customHeight="1">
      <c r="A66" s="1060" t="s">
        <v>410</v>
      </c>
      <c r="B66" s="1061"/>
      <c r="C66" s="1061"/>
      <c r="D66" s="1061"/>
      <c r="E66" s="1061"/>
      <c r="F66" s="1061"/>
      <c r="G66" s="1061"/>
      <c r="H66" s="1061"/>
      <c r="I66" s="1061"/>
      <c r="J66" s="1061"/>
      <c r="K66" s="1061"/>
      <c r="L66" s="1061"/>
      <c r="M66" s="1061"/>
      <c r="N66" s="1061"/>
      <c r="O66" s="1061"/>
      <c r="P66" s="1062"/>
      <c r="Q66" s="1066" t="s">
        <v>411</v>
      </c>
      <c r="R66" s="1067"/>
      <c r="S66" s="1067"/>
      <c r="T66" s="1067"/>
      <c r="U66" s="1068"/>
      <c r="V66" s="1066" t="s">
        <v>412</v>
      </c>
      <c r="W66" s="1067"/>
      <c r="X66" s="1067"/>
      <c r="Y66" s="1067"/>
      <c r="Z66" s="1068"/>
      <c r="AA66" s="1066" t="s">
        <v>413</v>
      </c>
      <c r="AB66" s="1067"/>
      <c r="AC66" s="1067"/>
      <c r="AD66" s="1067"/>
      <c r="AE66" s="1068"/>
      <c r="AF66" s="1072" t="s">
        <v>414</v>
      </c>
      <c r="AG66" s="1073"/>
      <c r="AH66" s="1073"/>
      <c r="AI66" s="1073"/>
      <c r="AJ66" s="1074"/>
      <c r="AK66" s="1066" t="s">
        <v>415</v>
      </c>
      <c r="AL66" s="1061"/>
      <c r="AM66" s="1061"/>
      <c r="AN66" s="1061"/>
      <c r="AO66" s="1062"/>
      <c r="AP66" s="1066" t="s">
        <v>398</v>
      </c>
      <c r="AQ66" s="1067"/>
      <c r="AR66" s="1067"/>
      <c r="AS66" s="1067"/>
      <c r="AT66" s="1068"/>
      <c r="AU66" s="1066" t="s">
        <v>416</v>
      </c>
      <c r="AV66" s="1067"/>
      <c r="AW66" s="1067"/>
      <c r="AX66" s="1067"/>
      <c r="AY66" s="1068"/>
      <c r="AZ66" s="1066" t="s">
        <v>376</v>
      </c>
      <c r="BA66" s="1067"/>
      <c r="BB66" s="1067"/>
      <c r="BC66" s="1067"/>
      <c r="BD66" s="1080"/>
      <c r="BE66" s="220"/>
      <c r="BF66" s="220"/>
      <c r="BG66" s="220"/>
      <c r="BH66" s="220"/>
      <c r="BI66" s="220"/>
      <c r="BJ66" s="220"/>
      <c r="BK66" s="220"/>
      <c r="BL66" s="220"/>
      <c r="BM66" s="220"/>
      <c r="BN66" s="220"/>
      <c r="BO66" s="220"/>
      <c r="BP66" s="220"/>
      <c r="BQ66" s="217">
        <v>60</v>
      </c>
      <c r="BR66" s="222"/>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09"/>
    </row>
    <row r="67" spans="1:131" ht="26.25" customHeight="1" thickBot="1">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20"/>
      <c r="BF67" s="220"/>
      <c r="BG67" s="220"/>
      <c r="BH67" s="220"/>
      <c r="BI67" s="220"/>
      <c r="BJ67" s="220"/>
      <c r="BK67" s="220"/>
      <c r="BL67" s="220"/>
      <c r="BM67" s="220"/>
      <c r="BN67" s="220"/>
      <c r="BO67" s="220"/>
      <c r="BP67" s="220"/>
      <c r="BQ67" s="217">
        <v>61</v>
      </c>
      <c r="BR67" s="222"/>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09"/>
    </row>
    <row r="68" spans="1:131" ht="26.25" customHeight="1" thickTop="1">
      <c r="A68" s="215">
        <v>1</v>
      </c>
      <c r="B68" s="1050" t="s">
        <v>579</v>
      </c>
      <c r="C68" s="1051"/>
      <c r="D68" s="1051"/>
      <c r="E68" s="1051"/>
      <c r="F68" s="1051"/>
      <c r="G68" s="1051"/>
      <c r="H68" s="1051"/>
      <c r="I68" s="1051"/>
      <c r="J68" s="1051"/>
      <c r="K68" s="1051"/>
      <c r="L68" s="1051"/>
      <c r="M68" s="1051"/>
      <c r="N68" s="1051"/>
      <c r="O68" s="1051"/>
      <c r="P68" s="1052"/>
      <c r="Q68" s="1053">
        <v>12284</v>
      </c>
      <c r="R68" s="1047"/>
      <c r="S68" s="1047"/>
      <c r="T68" s="1047"/>
      <c r="U68" s="1047"/>
      <c r="V68" s="1047">
        <v>11939</v>
      </c>
      <c r="W68" s="1047"/>
      <c r="X68" s="1047"/>
      <c r="Y68" s="1047"/>
      <c r="Z68" s="1047"/>
      <c r="AA68" s="1047">
        <v>344</v>
      </c>
      <c r="AB68" s="1047"/>
      <c r="AC68" s="1047"/>
      <c r="AD68" s="1047"/>
      <c r="AE68" s="1047"/>
      <c r="AF68" s="1047">
        <v>344</v>
      </c>
      <c r="AG68" s="1047"/>
      <c r="AH68" s="1047"/>
      <c r="AI68" s="1047"/>
      <c r="AJ68" s="1047"/>
      <c r="AK68" s="1047">
        <v>534</v>
      </c>
      <c r="AL68" s="1047"/>
      <c r="AM68" s="1047"/>
      <c r="AN68" s="1047"/>
      <c r="AO68" s="1047"/>
      <c r="AP68" s="1047" t="s">
        <v>517</v>
      </c>
      <c r="AQ68" s="1047"/>
      <c r="AR68" s="1047"/>
      <c r="AS68" s="1047"/>
      <c r="AT68" s="1047"/>
      <c r="AU68" s="1047" t="s">
        <v>517</v>
      </c>
      <c r="AV68" s="1047"/>
      <c r="AW68" s="1047"/>
      <c r="AX68" s="1047"/>
      <c r="AY68" s="1047"/>
      <c r="AZ68" s="1048"/>
      <c r="BA68" s="1048"/>
      <c r="BB68" s="1048"/>
      <c r="BC68" s="1048"/>
      <c r="BD68" s="1049"/>
      <c r="BE68" s="220"/>
      <c r="BF68" s="220"/>
      <c r="BG68" s="220"/>
      <c r="BH68" s="220"/>
      <c r="BI68" s="220"/>
      <c r="BJ68" s="220"/>
      <c r="BK68" s="220"/>
      <c r="BL68" s="220"/>
      <c r="BM68" s="220"/>
      <c r="BN68" s="220"/>
      <c r="BO68" s="220"/>
      <c r="BP68" s="220"/>
      <c r="BQ68" s="217">
        <v>62</v>
      </c>
      <c r="BR68" s="222"/>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09"/>
    </row>
    <row r="69" spans="1:131" ht="26.25" customHeight="1">
      <c r="A69" s="217">
        <v>2</v>
      </c>
      <c r="B69" s="1039" t="s">
        <v>580</v>
      </c>
      <c r="C69" s="1040"/>
      <c r="D69" s="1040"/>
      <c r="E69" s="1040"/>
      <c r="F69" s="1040"/>
      <c r="G69" s="1040"/>
      <c r="H69" s="1040"/>
      <c r="I69" s="1040"/>
      <c r="J69" s="1040"/>
      <c r="K69" s="1040"/>
      <c r="L69" s="1040"/>
      <c r="M69" s="1040"/>
      <c r="N69" s="1040"/>
      <c r="O69" s="1040"/>
      <c r="P69" s="1041"/>
      <c r="Q69" s="1042">
        <v>792</v>
      </c>
      <c r="R69" s="1036"/>
      <c r="S69" s="1036"/>
      <c r="T69" s="1036"/>
      <c r="U69" s="1036"/>
      <c r="V69" s="1036">
        <v>779</v>
      </c>
      <c r="W69" s="1036"/>
      <c r="X69" s="1036"/>
      <c r="Y69" s="1036"/>
      <c r="Z69" s="1036"/>
      <c r="AA69" s="1036">
        <v>14</v>
      </c>
      <c r="AB69" s="1036"/>
      <c r="AC69" s="1036"/>
      <c r="AD69" s="1036"/>
      <c r="AE69" s="1036"/>
      <c r="AF69" s="1036">
        <v>14</v>
      </c>
      <c r="AG69" s="1036"/>
      <c r="AH69" s="1036"/>
      <c r="AI69" s="1036"/>
      <c r="AJ69" s="1036"/>
      <c r="AK69" s="1036">
        <v>16</v>
      </c>
      <c r="AL69" s="1036"/>
      <c r="AM69" s="1036"/>
      <c r="AN69" s="1036"/>
      <c r="AO69" s="1036"/>
      <c r="AP69" s="1036">
        <v>40</v>
      </c>
      <c r="AQ69" s="1036"/>
      <c r="AR69" s="1036"/>
      <c r="AS69" s="1036"/>
      <c r="AT69" s="1036"/>
      <c r="AU69" s="1036" t="s">
        <v>517</v>
      </c>
      <c r="AV69" s="1036"/>
      <c r="AW69" s="1036"/>
      <c r="AX69" s="1036"/>
      <c r="AY69" s="1036"/>
      <c r="AZ69" s="1037"/>
      <c r="BA69" s="1037"/>
      <c r="BB69" s="1037"/>
      <c r="BC69" s="1037"/>
      <c r="BD69" s="1038"/>
      <c r="BE69" s="220"/>
      <c r="BF69" s="220"/>
      <c r="BG69" s="220"/>
      <c r="BH69" s="220"/>
      <c r="BI69" s="220"/>
      <c r="BJ69" s="220"/>
      <c r="BK69" s="220"/>
      <c r="BL69" s="220"/>
      <c r="BM69" s="220"/>
      <c r="BN69" s="220"/>
      <c r="BO69" s="220"/>
      <c r="BP69" s="220"/>
      <c r="BQ69" s="217">
        <v>63</v>
      </c>
      <c r="BR69" s="222"/>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09"/>
    </row>
    <row r="70" spans="1:131" ht="26.25" customHeight="1">
      <c r="A70" s="217">
        <v>3</v>
      </c>
      <c r="B70" s="1039" t="s">
        <v>581</v>
      </c>
      <c r="C70" s="1040"/>
      <c r="D70" s="1040"/>
      <c r="E70" s="1040"/>
      <c r="F70" s="1040"/>
      <c r="G70" s="1040"/>
      <c r="H70" s="1040"/>
      <c r="I70" s="1040"/>
      <c r="J70" s="1040"/>
      <c r="K70" s="1040"/>
      <c r="L70" s="1040"/>
      <c r="M70" s="1040"/>
      <c r="N70" s="1040"/>
      <c r="O70" s="1040"/>
      <c r="P70" s="1041"/>
      <c r="Q70" s="1042">
        <v>648</v>
      </c>
      <c r="R70" s="1036"/>
      <c r="S70" s="1036"/>
      <c r="T70" s="1036"/>
      <c r="U70" s="1036"/>
      <c r="V70" s="1036">
        <v>610</v>
      </c>
      <c r="W70" s="1036"/>
      <c r="X70" s="1036"/>
      <c r="Y70" s="1036"/>
      <c r="Z70" s="1036"/>
      <c r="AA70" s="1036">
        <v>38</v>
      </c>
      <c r="AB70" s="1036"/>
      <c r="AC70" s="1036"/>
      <c r="AD70" s="1036"/>
      <c r="AE70" s="1036"/>
      <c r="AF70" s="1036">
        <v>38</v>
      </c>
      <c r="AG70" s="1036"/>
      <c r="AH70" s="1036"/>
      <c r="AI70" s="1036"/>
      <c r="AJ70" s="1036"/>
      <c r="AK70" s="1036">
        <v>25</v>
      </c>
      <c r="AL70" s="1036"/>
      <c r="AM70" s="1036"/>
      <c r="AN70" s="1036"/>
      <c r="AO70" s="1036"/>
      <c r="AP70" s="1036" t="s">
        <v>517</v>
      </c>
      <c r="AQ70" s="1036"/>
      <c r="AR70" s="1036"/>
      <c r="AS70" s="1036"/>
      <c r="AT70" s="1036"/>
      <c r="AU70" s="1036" t="s">
        <v>517</v>
      </c>
      <c r="AV70" s="1036"/>
      <c r="AW70" s="1036"/>
      <c r="AX70" s="1036"/>
      <c r="AY70" s="1036"/>
      <c r="AZ70" s="1037"/>
      <c r="BA70" s="1037"/>
      <c r="BB70" s="1037"/>
      <c r="BC70" s="1037"/>
      <c r="BD70" s="1038"/>
      <c r="BE70" s="220"/>
      <c r="BF70" s="220"/>
      <c r="BG70" s="220"/>
      <c r="BH70" s="220"/>
      <c r="BI70" s="220"/>
      <c r="BJ70" s="220"/>
      <c r="BK70" s="220"/>
      <c r="BL70" s="220"/>
      <c r="BM70" s="220"/>
      <c r="BN70" s="220"/>
      <c r="BO70" s="220"/>
      <c r="BP70" s="220"/>
      <c r="BQ70" s="217">
        <v>64</v>
      </c>
      <c r="BR70" s="222"/>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09"/>
    </row>
    <row r="71" spans="1:131" ht="26.25" customHeight="1">
      <c r="A71" s="217">
        <v>4</v>
      </c>
      <c r="B71" s="1039" t="s">
        <v>582</v>
      </c>
      <c r="C71" s="1040"/>
      <c r="D71" s="1040"/>
      <c r="E71" s="1040"/>
      <c r="F71" s="1040"/>
      <c r="G71" s="1040"/>
      <c r="H71" s="1040"/>
      <c r="I71" s="1040"/>
      <c r="J71" s="1040"/>
      <c r="K71" s="1040"/>
      <c r="L71" s="1040"/>
      <c r="M71" s="1040"/>
      <c r="N71" s="1040"/>
      <c r="O71" s="1040"/>
      <c r="P71" s="1041"/>
      <c r="Q71" s="1042">
        <v>46</v>
      </c>
      <c r="R71" s="1036"/>
      <c r="S71" s="1036"/>
      <c r="T71" s="1036"/>
      <c r="U71" s="1036"/>
      <c r="V71" s="1036">
        <v>43</v>
      </c>
      <c r="W71" s="1036"/>
      <c r="X71" s="1036"/>
      <c r="Y71" s="1036"/>
      <c r="Z71" s="1036"/>
      <c r="AA71" s="1036">
        <v>2</v>
      </c>
      <c r="AB71" s="1036"/>
      <c r="AC71" s="1036"/>
      <c r="AD71" s="1036"/>
      <c r="AE71" s="1036"/>
      <c r="AF71" s="1036">
        <v>2</v>
      </c>
      <c r="AG71" s="1036"/>
      <c r="AH71" s="1036"/>
      <c r="AI71" s="1036"/>
      <c r="AJ71" s="1036"/>
      <c r="AK71" s="1036">
        <v>3</v>
      </c>
      <c r="AL71" s="1036"/>
      <c r="AM71" s="1036"/>
      <c r="AN71" s="1036"/>
      <c r="AO71" s="1036"/>
      <c r="AP71" s="1036" t="s">
        <v>517</v>
      </c>
      <c r="AQ71" s="1036"/>
      <c r="AR71" s="1036"/>
      <c r="AS71" s="1036"/>
      <c r="AT71" s="1036"/>
      <c r="AU71" s="1036" t="s">
        <v>517</v>
      </c>
      <c r="AV71" s="1036"/>
      <c r="AW71" s="1036"/>
      <c r="AX71" s="1036"/>
      <c r="AY71" s="1036"/>
      <c r="AZ71" s="1037"/>
      <c r="BA71" s="1037"/>
      <c r="BB71" s="1037"/>
      <c r="BC71" s="1037"/>
      <c r="BD71" s="1038"/>
      <c r="BE71" s="220"/>
      <c r="BF71" s="220"/>
      <c r="BG71" s="220"/>
      <c r="BH71" s="220"/>
      <c r="BI71" s="220"/>
      <c r="BJ71" s="220"/>
      <c r="BK71" s="220"/>
      <c r="BL71" s="220"/>
      <c r="BM71" s="220"/>
      <c r="BN71" s="220"/>
      <c r="BO71" s="220"/>
      <c r="BP71" s="220"/>
      <c r="BQ71" s="217">
        <v>65</v>
      </c>
      <c r="BR71" s="222"/>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09"/>
    </row>
    <row r="72" spans="1:131" ht="26.25" customHeight="1">
      <c r="A72" s="217">
        <v>5</v>
      </c>
      <c r="B72" s="1039" t="s">
        <v>583</v>
      </c>
      <c r="C72" s="1040"/>
      <c r="D72" s="1040"/>
      <c r="E72" s="1040"/>
      <c r="F72" s="1040"/>
      <c r="G72" s="1040"/>
      <c r="H72" s="1040"/>
      <c r="I72" s="1040"/>
      <c r="J72" s="1040"/>
      <c r="K72" s="1040"/>
      <c r="L72" s="1040"/>
      <c r="M72" s="1040"/>
      <c r="N72" s="1040"/>
      <c r="O72" s="1040"/>
      <c r="P72" s="1041"/>
      <c r="Q72" s="1042">
        <v>131</v>
      </c>
      <c r="R72" s="1036"/>
      <c r="S72" s="1036"/>
      <c r="T72" s="1036"/>
      <c r="U72" s="1036"/>
      <c r="V72" s="1036">
        <v>91</v>
      </c>
      <c r="W72" s="1036"/>
      <c r="X72" s="1036"/>
      <c r="Y72" s="1036"/>
      <c r="Z72" s="1036"/>
      <c r="AA72" s="1036">
        <v>40</v>
      </c>
      <c r="AB72" s="1036"/>
      <c r="AC72" s="1036"/>
      <c r="AD72" s="1036"/>
      <c r="AE72" s="1036"/>
      <c r="AF72" s="1036">
        <v>40</v>
      </c>
      <c r="AG72" s="1036"/>
      <c r="AH72" s="1036"/>
      <c r="AI72" s="1036"/>
      <c r="AJ72" s="1036"/>
      <c r="AK72" s="1036">
        <v>40</v>
      </c>
      <c r="AL72" s="1036"/>
      <c r="AM72" s="1036"/>
      <c r="AN72" s="1036"/>
      <c r="AO72" s="1036"/>
      <c r="AP72" s="1036" t="s">
        <v>517</v>
      </c>
      <c r="AQ72" s="1036"/>
      <c r="AR72" s="1036"/>
      <c r="AS72" s="1036"/>
      <c r="AT72" s="1036"/>
      <c r="AU72" s="1036" t="s">
        <v>517</v>
      </c>
      <c r="AV72" s="1036"/>
      <c r="AW72" s="1036"/>
      <c r="AX72" s="1036"/>
      <c r="AY72" s="1036"/>
      <c r="AZ72" s="1037"/>
      <c r="BA72" s="1037"/>
      <c r="BB72" s="1037"/>
      <c r="BC72" s="1037"/>
      <c r="BD72" s="1038"/>
      <c r="BE72" s="220"/>
      <c r="BF72" s="220"/>
      <c r="BG72" s="220"/>
      <c r="BH72" s="220"/>
      <c r="BI72" s="220"/>
      <c r="BJ72" s="220"/>
      <c r="BK72" s="220"/>
      <c r="BL72" s="220"/>
      <c r="BM72" s="220"/>
      <c r="BN72" s="220"/>
      <c r="BO72" s="220"/>
      <c r="BP72" s="220"/>
      <c r="BQ72" s="217">
        <v>66</v>
      </c>
      <c r="BR72" s="222"/>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09"/>
    </row>
    <row r="73" spans="1:131" ht="26.25" customHeight="1">
      <c r="A73" s="217">
        <v>6</v>
      </c>
      <c r="B73" s="1039" t="s">
        <v>584</v>
      </c>
      <c r="C73" s="1040"/>
      <c r="D73" s="1040"/>
      <c r="E73" s="1040"/>
      <c r="F73" s="1040"/>
      <c r="G73" s="1040"/>
      <c r="H73" s="1040"/>
      <c r="I73" s="1040"/>
      <c r="J73" s="1040"/>
      <c r="K73" s="1040"/>
      <c r="L73" s="1040"/>
      <c r="M73" s="1040"/>
      <c r="N73" s="1040"/>
      <c r="O73" s="1040"/>
      <c r="P73" s="1041"/>
      <c r="Q73" s="1042">
        <v>89</v>
      </c>
      <c r="R73" s="1036"/>
      <c r="S73" s="1036"/>
      <c r="T73" s="1036"/>
      <c r="U73" s="1036"/>
      <c r="V73" s="1036">
        <v>84</v>
      </c>
      <c r="W73" s="1036"/>
      <c r="X73" s="1036"/>
      <c r="Y73" s="1036"/>
      <c r="Z73" s="1036"/>
      <c r="AA73" s="1036">
        <v>5</v>
      </c>
      <c r="AB73" s="1036"/>
      <c r="AC73" s="1036"/>
      <c r="AD73" s="1036"/>
      <c r="AE73" s="1036"/>
      <c r="AF73" s="1036">
        <v>5</v>
      </c>
      <c r="AG73" s="1036"/>
      <c r="AH73" s="1036"/>
      <c r="AI73" s="1036"/>
      <c r="AJ73" s="1036"/>
      <c r="AK73" s="1036">
        <v>5</v>
      </c>
      <c r="AL73" s="1036"/>
      <c r="AM73" s="1036"/>
      <c r="AN73" s="1036"/>
      <c r="AO73" s="1036"/>
      <c r="AP73" s="1036" t="s">
        <v>517</v>
      </c>
      <c r="AQ73" s="1036"/>
      <c r="AR73" s="1036"/>
      <c r="AS73" s="1036"/>
      <c r="AT73" s="1036"/>
      <c r="AU73" s="1036" t="s">
        <v>517</v>
      </c>
      <c r="AV73" s="1036"/>
      <c r="AW73" s="1036"/>
      <c r="AX73" s="1036"/>
      <c r="AY73" s="1036"/>
      <c r="AZ73" s="1037"/>
      <c r="BA73" s="1037"/>
      <c r="BB73" s="1037"/>
      <c r="BC73" s="1037"/>
      <c r="BD73" s="1038"/>
      <c r="BE73" s="220"/>
      <c r="BF73" s="220"/>
      <c r="BG73" s="220"/>
      <c r="BH73" s="220"/>
      <c r="BI73" s="220"/>
      <c r="BJ73" s="220"/>
      <c r="BK73" s="220"/>
      <c r="BL73" s="220"/>
      <c r="BM73" s="220"/>
      <c r="BN73" s="220"/>
      <c r="BO73" s="220"/>
      <c r="BP73" s="220"/>
      <c r="BQ73" s="217">
        <v>67</v>
      </c>
      <c r="BR73" s="222"/>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09"/>
    </row>
    <row r="74" spans="1:131" ht="26.25" customHeight="1">
      <c r="A74" s="217">
        <v>7</v>
      </c>
      <c r="B74" s="1039" t="s">
        <v>585</v>
      </c>
      <c r="C74" s="1040"/>
      <c r="D74" s="1040"/>
      <c r="E74" s="1040"/>
      <c r="F74" s="1040"/>
      <c r="G74" s="1040"/>
      <c r="H74" s="1040"/>
      <c r="I74" s="1040"/>
      <c r="J74" s="1040"/>
      <c r="K74" s="1040"/>
      <c r="L74" s="1040"/>
      <c r="M74" s="1040"/>
      <c r="N74" s="1040"/>
      <c r="O74" s="1040"/>
      <c r="P74" s="1041"/>
      <c r="Q74" s="1042">
        <v>285945</v>
      </c>
      <c r="R74" s="1036"/>
      <c r="S74" s="1036"/>
      <c r="T74" s="1036"/>
      <c r="U74" s="1036"/>
      <c r="V74" s="1036">
        <v>277863</v>
      </c>
      <c r="W74" s="1036"/>
      <c r="X74" s="1036"/>
      <c r="Y74" s="1036"/>
      <c r="Z74" s="1036"/>
      <c r="AA74" s="1036">
        <v>8082</v>
      </c>
      <c r="AB74" s="1036"/>
      <c r="AC74" s="1036"/>
      <c r="AD74" s="1036"/>
      <c r="AE74" s="1036"/>
      <c r="AF74" s="1036">
        <v>8082</v>
      </c>
      <c r="AG74" s="1036"/>
      <c r="AH74" s="1036"/>
      <c r="AI74" s="1036"/>
      <c r="AJ74" s="1036"/>
      <c r="AK74" s="1036" t="s">
        <v>517</v>
      </c>
      <c r="AL74" s="1036"/>
      <c r="AM74" s="1036"/>
      <c r="AN74" s="1036"/>
      <c r="AO74" s="1036"/>
      <c r="AP74" s="1036" t="s">
        <v>517</v>
      </c>
      <c r="AQ74" s="1036"/>
      <c r="AR74" s="1036"/>
      <c r="AS74" s="1036"/>
      <c r="AT74" s="1036"/>
      <c r="AU74" s="1036" t="s">
        <v>517</v>
      </c>
      <c r="AV74" s="1036"/>
      <c r="AW74" s="1036"/>
      <c r="AX74" s="1036"/>
      <c r="AY74" s="1036"/>
      <c r="AZ74" s="1037"/>
      <c r="BA74" s="1037"/>
      <c r="BB74" s="1037"/>
      <c r="BC74" s="1037"/>
      <c r="BD74" s="1038"/>
      <c r="BE74" s="220"/>
      <c r="BF74" s="220"/>
      <c r="BG74" s="220"/>
      <c r="BH74" s="220"/>
      <c r="BI74" s="220"/>
      <c r="BJ74" s="220"/>
      <c r="BK74" s="220"/>
      <c r="BL74" s="220"/>
      <c r="BM74" s="220"/>
      <c r="BN74" s="220"/>
      <c r="BO74" s="220"/>
      <c r="BP74" s="220"/>
      <c r="BQ74" s="217">
        <v>68</v>
      </c>
      <c r="BR74" s="222"/>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09"/>
    </row>
    <row r="75" spans="1:131" ht="26.25" customHeight="1">
      <c r="A75" s="217">
        <v>8</v>
      </c>
      <c r="B75" s="1039" t="s">
        <v>586</v>
      </c>
      <c r="C75" s="1040"/>
      <c r="D75" s="1040"/>
      <c r="E75" s="1040"/>
      <c r="F75" s="1040"/>
      <c r="G75" s="1040"/>
      <c r="H75" s="1040"/>
      <c r="I75" s="1040"/>
      <c r="J75" s="1040"/>
      <c r="K75" s="1040"/>
      <c r="L75" s="1040"/>
      <c r="M75" s="1040"/>
      <c r="N75" s="1040"/>
      <c r="O75" s="1040"/>
      <c r="P75" s="1041"/>
      <c r="Q75" s="1043">
        <v>1</v>
      </c>
      <c r="R75" s="1044"/>
      <c r="S75" s="1044"/>
      <c r="T75" s="1044"/>
      <c r="U75" s="1045"/>
      <c r="V75" s="1046">
        <v>0</v>
      </c>
      <c r="W75" s="1044"/>
      <c r="X75" s="1044"/>
      <c r="Y75" s="1044"/>
      <c r="Z75" s="1045"/>
      <c r="AA75" s="1046">
        <v>1</v>
      </c>
      <c r="AB75" s="1044"/>
      <c r="AC75" s="1044"/>
      <c r="AD75" s="1044"/>
      <c r="AE75" s="1045"/>
      <c r="AF75" s="1046">
        <v>1</v>
      </c>
      <c r="AG75" s="1044"/>
      <c r="AH75" s="1044"/>
      <c r="AI75" s="1044"/>
      <c r="AJ75" s="1045"/>
      <c r="AK75" s="1046" t="s">
        <v>517</v>
      </c>
      <c r="AL75" s="1044"/>
      <c r="AM75" s="1044"/>
      <c r="AN75" s="1044"/>
      <c r="AO75" s="1045"/>
      <c r="AP75" s="1046" t="s">
        <v>517</v>
      </c>
      <c r="AQ75" s="1044"/>
      <c r="AR75" s="1044"/>
      <c r="AS75" s="1044"/>
      <c r="AT75" s="1045"/>
      <c r="AU75" s="1046" t="s">
        <v>517</v>
      </c>
      <c r="AV75" s="1044"/>
      <c r="AW75" s="1044"/>
      <c r="AX75" s="1044"/>
      <c r="AY75" s="1045"/>
      <c r="AZ75" s="1037"/>
      <c r="BA75" s="1037"/>
      <c r="BB75" s="1037"/>
      <c r="BC75" s="1037"/>
      <c r="BD75" s="1038"/>
      <c r="BE75" s="220"/>
      <c r="BF75" s="220"/>
      <c r="BG75" s="220"/>
      <c r="BH75" s="220"/>
      <c r="BI75" s="220"/>
      <c r="BJ75" s="220"/>
      <c r="BK75" s="220"/>
      <c r="BL75" s="220"/>
      <c r="BM75" s="220"/>
      <c r="BN75" s="220"/>
      <c r="BO75" s="220"/>
      <c r="BP75" s="220"/>
      <c r="BQ75" s="217">
        <v>69</v>
      </c>
      <c r="BR75" s="222"/>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09"/>
    </row>
    <row r="76" spans="1:131" ht="26.25" customHeight="1">
      <c r="A76" s="217">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20"/>
      <c r="BF76" s="220"/>
      <c r="BG76" s="220"/>
      <c r="BH76" s="220"/>
      <c r="BI76" s="220"/>
      <c r="BJ76" s="220"/>
      <c r="BK76" s="220"/>
      <c r="BL76" s="220"/>
      <c r="BM76" s="220"/>
      <c r="BN76" s="220"/>
      <c r="BO76" s="220"/>
      <c r="BP76" s="220"/>
      <c r="BQ76" s="217">
        <v>70</v>
      </c>
      <c r="BR76" s="222"/>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09"/>
    </row>
    <row r="77" spans="1:131" ht="26.25" customHeight="1">
      <c r="A77" s="217">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20"/>
      <c r="BF77" s="220"/>
      <c r="BG77" s="220"/>
      <c r="BH77" s="220"/>
      <c r="BI77" s="220"/>
      <c r="BJ77" s="220"/>
      <c r="BK77" s="220"/>
      <c r="BL77" s="220"/>
      <c r="BM77" s="220"/>
      <c r="BN77" s="220"/>
      <c r="BO77" s="220"/>
      <c r="BP77" s="220"/>
      <c r="BQ77" s="217">
        <v>71</v>
      </c>
      <c r="BR77" s="222"/>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09"/>
    </row>
    <row r="78" spans="1:131" ht="26.25" customHeight="1">
      <c r="A78" s="217">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20"/>
      <c r="BF78" s="220"/>
      <c r="BG78" s="220"/>
      <c r="BH78" s="220"/>
      <c r="BI78" s="220"/>
      <c r="BJ78" s="209"/>
      <c r="BK78" s="209"/>
      <c r="BL78" s="209"/>
      <c r="BM78" s="209"/>
      <c r="BN78" s="209"/>
      <c r="BO78" s="220"/>
      <c r="BP78" s="220"/>
      <c r="BQ78" s="217">
        <v>72</v>
      </c>
      <c r="BR78" s="222"/>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09"/>
    </row>
    <row r="79" spans="1:131" ht="26.25" customHeight="1">
      <c r="A79" s="217">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20"/>
      <c r="BF79" s="220"/>
      <c r="BG79" s="220"/>
      <c r="BH79" s="220"/>
      <c r="BI79" s="220"/>
      <c r="BJ79" s="209"/>
      <c r="BK79" s="209"/>
      <c r="BL79" s="209"/>
      <c r="BM79" s="209"/>
      <c r="BN79" s="209"/>
      <c r="BO79" s="220"/>
      <c r="BP79" s="220"/>
      <c r="BQ79" s="217">
        <v>73</v>
      </c>
      <c r="BR79" s="222"/>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09"/>
    </row>
    <row r="80" spans="1:131" ht="26.25" customHeight="1">
      <c r="A80" s="217">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20"/>
      <c r="BF80" s="220"/>
      <c r="BG80" s="220"/>
      <c r="BH80" s="220"/>
      <c r="BI80" s="220"/>
      <c r="BJ80" s="220"/>
      <c r="BK80" s="220"/>
      <c r="BL80" s="220"/>
      <c r="BM80" s="220"/>
      <c r="BN80" s="220"/>
      <c r="BO80" s="220"/>
      <c r="BP80" s="220"/>
      <c r="BQ80" s="217">
        <v>74</v>
      </c>
      <c r="BR80" s="222"/>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09"/>
    </row>
    <row r="81" spans="1:131" ht="26.25" customHeight="1">
      <c r="A81" s="217">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20"/>
      <c r="BF81" s="220"/>
      <c r="BG81" s="220"/>
      <c r="BH81" s="220"/>
      <c r="BI81" s="220"/>
      <c r="BJ81" s="220"/>
      <c r="BK81" s="220"/>
      <c r="BL81" s="220"/>
      <c r="BM81" s="220"/>
      <c r="BN81" s="220"/>
      <c r="BO81" s="220"/>
      <c r="BP81" s="220"/>
      <c r="BQ81" s="217">
        <v>75</v>
      </c>
      <c r="BR81" s="222"/>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09"/>
    </row>
    <row r="82" spans="1:131" ht="26.25" customHeight="1">
      <c r="A82" s="217">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20"/>
      <c r="BF82" s="220"/>
      <c r="BG82" s="220"/>
      <c r="BH82" s="220"/>
      <c r="BI82" s="220"/>
      <c r="BJ82" s="220"/>
      <c r="BK82" s="220"/>
      <c r="BL82" s="220"/>
      <c r="BM82" s="220"/>
      <c r="BN82" s="220"/>
      <c r="BO82" s="220"/>
      <c r="BP82" s="220"/>
      <c r="BQ82" s="217">
        <v>76</v>
      </c>
      <c r="BR82" s="222"/>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09"/>
    </row>
    <row r="83" spans="1:131" ht="26.25" customHeight="1">
      <c r="A83" s="217">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20"/>
      <c r="BF83" s="220"/>
      <c r="BG83" s="220"/>
      <c r="BH83" s="220"/>
      <c r="BI83" s="220"/>
      <c r="BJ83" s="220"/>
      <c r="BK83" s="220"/>
      <c r="BL83" s="220"/>
      <c r="BM83" s="220"/>
      <c r="BN83" s="220"/>
      <c r="BO83" s="220"/>
      <c r="BP83" s="220"/>
      <c r="BQ83" s="217">
        <v>77</v>
      </c>
      <c r="BR83" s="222"/>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09"/>
    </row>
    <row r="84" spans="1:131" ht="26.25" customHeight="1">
      <c r="A84" s="217">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20"/>
      <c r="BF84" s="220"/>
      <c r="BG84" s="220"/>
      <c r="BH84" s="220"/>
      <c r="BI84" s="220"/>
      <c r="BJ84" s="220"/>
      <c r="BK84" s="220"/>
      <c r="BL84" s="220"/>
      <c r="BM84" s="220"/>
      <c r="BN84" s="220"/>
      <c r="BO84" s="220"/>
      <c r="BP84" s="220"/>
      <c r="BQ84" s="217">
        <v>78</v>
      </c>
      <c r="BR84" s="222"/>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09"/>
    </row>
    <row r="85" spans="1:131" ht="26.25" customHeight="1">
      <c r="A85" s="217">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20"/>
      <c r="BF85" s="220"/>
      <c r="BG85" s="220"/>
      <c r="BH85" s="220"/>
      <c r="BI85" s="220"/>
      <c r="BJ85" s="220"/>
      <c r="BK85" s="220"/>
      <c r="BL85" s="220"/>
      <c r="BM85" s="220"/>
      <c r="BN85" s="220"/>
      <c r="BO85" s="220"/>
      <c r="BP85" s="220"/>
      <c r="BQ85" s="217">
        <v>79</v>
      </c>
      <c r="BR85" s="222"/>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09"/>
    </row>
    <row r="86" spans="1:131" ht="26.25" customHeight="1">
      <c r="A86" s="217">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20"/>
      <c r="BF86" s="220"/>
      <c r="BG86" s="220"/>
      <c r="BH86" s="220"/>
      <c r="BI86" s="220"/>
      <c r="BJ86" s="220"/>
      <c r="BK86" s="220"/>
      <c r="BL86" s="220"/>
      <c r="BM86" s="220"/>
      <c r="BN86" s="220"/>
      <c r="BO86" s="220"/>
      <c r="BP86" s="220"/>
      <c r="BQ86" s="217">
        <v>80</v>
      </c>
      <c r="BR86" s="222"/>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09"/>
    </row>
    <row r="87" spans="1:131" ht="26.25" customHeight="1">
      <c r="A87" s="223">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20"/>
      <c r="BF87" s="220"/>
      <c r="BG87" s="220"/>
      <c r="BH87" s="220"/>
      <c r="BI87" s="220"/>
      <c r="BJ87" s="220"/>
      <c r="BK87" s="220"/>
      <c r="BL87" s="220"/>
      <c r="BM87" s="220"/>
      <c r="BN87" s="220"/>
      <c r="BO87" s="220"/>
      <c r="BP87" s="220"/>
      <c r="BQ87" s="217">
        <v>81</v>
      </c>
      <c r="BR87" s="222"/>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09"/>
    </row>
    <row r="88" spans="1:131" ht="26.25" customHeight="1" thickBot="1">
      <c r="A88" s="219" t="s">
        <v>388</v>
      </c>
      <c r="B88" s="1002" t="s">
        <v>417</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f>SUM(AF68:AJ87)</f>
        <v>8526</v>
      </c>
      <c r="AG88" s="1024"/>
      <c r="AH88" s="1024"/>
      <c r="AI88" s="1024"/>
      <c r="AJ88" s="1024"/>
      <c r="AK88" s="1028"/>
      <c r="AL88" s="1028"/>
      <c r="AM88" s="1028"/>
      <c r="AN88" s="1028"/>
      <c r="AO88" s="1028"/>
      <c r="AP88" s="1024">
        <v>40</v>
      </c>
      <c r="AQ88" s="1024"/>
      <c r="AR88" s="1024"/>
      <c r="AS88" s="1024"/>
      <c r="AT88" s="1024"/>
      <c r="AU88" s="1024"/>
      <c r="AV88" s="1024"/>
      <c r="AW88" s="1024"/>
      <c r="AX88" s="1024"/>
      <c r="AY88" s="1024"/>
      <c r="AZ88" s="1025"/>
      <c r="BA88" s="1025"/>
      <c r="BB88" s="1025"/>
      <c r="BC88" s="1025"/>
      <c r="BD88" s="1026"/>
      <c r="BE88" s="220"/>
      <c r="BF88" s="220"/>
      <c r="BG88" s="220"/>
      <c r="BH88" s="220"/>
      <c r="BI88" s="220"/>
      <c r="BJ88" s="220"/>
      <c r="BK88" s="220"/>
      <c r="BL88" s="220"/>
      <c r="BM88" s="220"/>
      <c r="BN88" s="220"/>
      <c r="BO88" s="220"/>
      <c r="BP88" s="220"/>
      <c r="BQ88" s="217">
        <v>82</v>
      </c>
      <c r="BR88" s="222"/>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09"/>
    </row>
    <row r="89" spans="1:131" ht="26.25" hidden="1" customHeight="1">
      <c r="A89" s="224"/>
      <c r="B89" s="225"/>
      <c r="C89" s="225"/>
      <c r="D89" s="225"/>
      <c r="E89" s="225"/>
      <c r="F89" s="225"/>
      <c r="G89" s="225"/>
      <c r="H89" s="225"/>
      <c r="I89" s="225"/>
      <c r="J89" s="225"/>
      <c r="K89" s="225"/>
      <c r="L89" s="225"/>
      <c r="M89" s="225"/>
      <c r="N89" s="225"/>
      <c r="O89" s="225"/>
      <c r="P89" s="225"/>
      <c r="Q89" s="226"/>
      <c r="R89" s="226"/>
      <c r="S89" s="226"/>
      <c r="T89" s="226"/>
      <c r="U89" s="226"/>
      <c r="V89" s="226"/>
      <c r="W89" s="226"/>
      <c r="X89" s="226"/>
      <c r="Y89" s="226"/>
      <c r="Z89" s="226"/>
      <c r="AA89" s="226"/>
      <c r="AB89" s="226"/>
      <c r="AC89" s="226"/>
      <c r="AD89" s="226"/>
      <c r="AE89" s="226"/>
      <c r="AF89" s="226"/>
      <c r="AG89" s="226"/>
      <c r="AH89" s="226"/>
      <c r="AI89" s="226"/>
      <c r="AJ89" s="226"/>
      <c r="AK89" s="226"/>
      <c r="AL89" s="226"/>
      <c r="AM89" s="226"/>
      <c r="AN89" s="226"/>
      <c r="AO89" s="226"/>
      <c r="AP89" s="226"/>
      <c r="AQ89" s="226"/>
      <c r="AR89" s="226"/>
      <c r="AS89" s="226"/>
      <c r="AT89" s="226"/>
      <c r="AU89" s="226"/>
      <c r="AV89" s="226"/>
      <c r="AW89" s="226"/>
      <c r="AX89" s="226"/>
      <c r="AY89" s="226"/>
      <c r="AZ89" s="227"/>
      <c r="BA89" s="227"/>
      <c r="BB89" s="227"/>
      <c r="BC89" s="227"/>
      <c r="BD89" s="227"/>
      <c r="BE89" s="220"/>
      <c r="BF89" s="220"/>
      <c r="BG89" s="220"/>
      <c r="BH89" s="220"/>
      <c r="BI89" s="220"/>
      <c r="BJ89" s="220"/>
      <c r="BK89" s="220"/>
      <c r="BL89" s="220"/>
      <c r="BM89" s="220"/>
      <c r="BN89" s="220"/>
      <c r="BO89" s="220"/>
      <c r="BP89" s="220"/>
      <c r="BQ89" s="217">
        <v>83</v>
      </c>
      <c r="BR89" s="222"/>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09"/>
    </row>
    <row r="90" spans="1:131" ht="26.25" hidden="1" customHeight="1">
      <c r="A90" s="224"/>
      <c r="B90" s="225"/>
      <c r="C90" s="225"/>
      <c r="D90" s="225"/>
      <c r="E90" s="225"/>
      <c r="F90" s="225"/>
      <c r="G90" s="225"/>
      <c r="H90" s="225"/>
      <c r="I90" s="225"/>
      <c r="J90" s="225"/>
      <c r="K90" s="225"/>
      <c r="L90" s="225"/>
      <c r="M90" s="225"/>
      <c r="N90" s="225"/>
      <c r="O90" s="225"/>
      <c r="P90" s="225"/>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26"/>
      <c r="AN90" s="226"/>
      <c r="AO90" s="226"/>
      <c r="AP90" s="226"/>
      <c r="AQ90" s="226"/>
      <c r="AR90" s="226"/>
      <c r="AS90" s="226"/>
      <c r="AT90" s="226"/>
      <c r="AU90" s="226"/>
      <c r="AV90" s="226"/>
      <c r="AW90" s="226"/>
      <c r="AX90" s="226"/>
      <c r="AY90" s="226"/>
      <c r="AZ90" s="227"/>
      <c r="BA90" s="227"/>
      <c r="BB90" s="227"/>
      <c r="BC90" s="227"/>
      <c r="BD90" s="227"/>
      <c r="BE90" s="220"/>
      <c r="BF90" s="220"/>
      <c r="BG90" s="220"/>
      <c r="BH90" s="220"/>
      <c r="BI90" s="220"/>
      <c r="BJ90" s="220"/>
      <c r="BK90" s="220"/>
      <c r="BL90" s="220"/>
      <c r="BM90" s="220"/>
      <c r="BN90" s="220"/>
      <c r="BO90" s="220"/>
      <c r="BP90" s="220"/>
      <c r="BQ90" s="217">
        <v>84</v>
      </c>
      <c r="BR90" s="222"/>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09"/>
    </row>
    <row r="91" spans="1:131" ht="26.25" hidden="1" customHeight="1">
      <c r="A91" s="224"/>
      <c r="B91" s="225"/>
      <c r="C91" s="225"/>
      <c r="D91" s="225"/>
      <c r="E91" s="225"/>
      <c r="F91" s="225"/>
      <c r="G91" s="225"/>
      <c r="H91" s="225"/>
      <c r="I91" s="225"/>
      <c r="J91" s="225"/>
      <c r="K91" s="225"/>
      <c r="L91" s="225"/>
      <c r="M91" s="225"/>
      <c r="N91" s="225"/>
      <c r="O91" s="225"/>
      <c r="P91" s="225"/>
      <c r="Q91" s="226"/>
      <c r="R91" s="226"/>
      <c r="S91" s="226"/>
      <c r="T91" s="226"/>
      <c r="U91" s="226"/>
      <c r="V91" s="226"/>
      <c r="W91" s="226"/>
      <c r="X91" s="226"/>
      <c r="Y91" s="226"/>
      <c r="Z91" s="226"/>
      <c r="AA91" s="226"/>
      <c r="AB91" s="226"/>
      <c r="AC91" s="226"/>
      <c r="AD91" s="226"/>
      <c r="AE91" s="226"/>
      <c r="AF91" s="226"/>
      <c r="AG91" s="226"/>
      <c r="AH91" s="226"/>
      <c r="AI91" s="226"/>
      <c r="AJ91" s="226"/>
      <c r="AK91" s="226"/>
      <c r="AL91" s="226"/>
      <c r="AM91" s="226"/>
      <c r="AN91" s="226"/>
      <c r="AO91" s="226"/>
      <c r="AP91" s="226"/>
      <c r="AQ91" s="226"/>
      <c r="AR91" s="226"/>
      <c r="AS91" s="226"/>
      <c r="AT91" s="226"/>
      <c r="AU91" s="226"/>
      <c r="AV91" s="226"/>
      <c r="AW91" s="226"/>
      <c r="AX91" s="226"/>
      <c r="AY91" s="226"/>
      <c r="AZ91" s="227"/>
      <c r="BA91" s="227"/>
      <c r="BB91" s="227"/>
      <c r="BC91" s="227"/>
      <c r="BD91" s="227"/>
      <c r="BE91" s="220"/>
      <c r="BF91" s="220"/>
      <c r="BG91" s="220"/>
      <c r="BH91" s="220"/>
      <c r="BI91" s="220"/>
      <c r="BJ91" s="220"/>
      <c r="BK91" s="220"/>
      <c r="BL91" s="220"/>
      <c r="BM91" s="220"/>
      <c r="BN91" s="220"/>
      <c r="BO91" s="220"/>
      <c r="BP91" s="220"/>
      <c r="BQ91" s="217">
        <v>85</v>
      </c>
      <c r="BR91" s="222"/>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09"/>
    </row>
    <row r="92" spans="1:131" ht="26.25" hidden="1" customHeight="1">
      <c r="A92" s="224"/>
      <c r="B92" s="225"/>
      <c r="C92" s="225"/>
      <c r="D92" s="225"/>
      <c r="E92" s="225"/>
      <c r="F92" s="225"/>
      <c r="G92" s="225"/>
      <c r="H92" s="225"/>
      <c r="I92" s="225"/>
      <c r="J92" s="225"/>
      <c r="K92" s="225"/>
      <c r="L92" s="225"/>
      <c r="M92" s="225"/>
      <c r="N92" s="225"/>
      <c r="O92" s="225"/>
      <c r="P92" s="225"/>
      <c r="Q92" s="226"/>
      <c r="R92" s="226"/>
      <c r="S92" s="226"/>
      <c r="T92" s="226"/>
      <c r="U92" s="226"/>
      <c r="V92" s="226"/>
      <c r="W92" s="226"/>
      <c r="X92" s="226"/>
      <c r="Y92" s="226"/>
      <c r="Z92" s="226"/>
      <c r="AA92" s="226"/>
      <c r="AB92" s="226"/>
      <c r="AC92" s="226"/>
      <c r="AD92" s="226"/>
      <c r="AE92" s="226"/>
      <c r="AF92" s="226"/>
      <c r="AG92" s="226"/>
      <c r="AH92" s="226"/>
      <c r="AI92" s="226"/>
      <c r="AJ92" s="226"/>
      <c r="AK92" s="226"/>
      <c r="AL92" s="226"/>
      <c r="AM92" s="226"/>
      <c r="AN92" s="226"/>
      <c r="AO92" s="226"/>
      <c r="AP92" s="226"/>
      <c r="AQ92" s="226"/>
      <c r="AR92" s="226"/>
      <c r="AS92" s="226"/>
      <c r="AT92" s="226"/>
      <c r="AU92" s="226"/>
      <c r="AV92" s="226"/>
      <c r="AW92" s="226"/>
      <c r="AX92" s="226"/>
      <c r="AY92" s="226"/>
      <c r="AZ92" s="227"/>
      <c r="BA92" s="227"/>
      <c r="BB92" s="227"/>
      <c r="BC92" s="227"/>
      <c r="BD92" s="227"/>
      <c r="BE92" s="220"/>
      <c r="BF92" s="220"/>
      <c r="BG92" s="220"/>
      <c r="BH92" s="220"/>
      <c r="BI92" s="220"/>
      <c r="BJ92" s="220"/>
      <c r="BK92" s="220"/>
      <c r="BL92" s="220"/>
      <c r="BM92" s="220"/>
      <c r="BN92" s="220"/>
      <c r="BO92" s="220"/>
      <c r="BP92" s="220"/>
      <c r="BQ92" s="217">
        <v>86</v>
      </c>
      <c r="BR92" s="222"/>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09"/>
    </row>
    <row r="93" spans="1:131" ht="26.25" hidden="1" customHeight="1">
      <c r="A93" s="224"/>
      <c r="B93" s="225"/>
      <c r="C93" s="225"/>
      <c r="D93" s="225"/>
      <c r="E93" s="225"/>
      <c r="F93" s="225"/>
      <c r="G93" s="225"/>
      <c r="H93" s="225"/>
      <c r="I93" s="225"/>
      <c r="J93" s="225"/>
      <c r="K93" s="225"/>
      <c r="L93" s="225"/>
      <c r="M93" s="225"/>
      <c r="N93" s="225"/>
      <c r="O93" s="225"/>
      <c r="P93" s="225"/>
      <c r="Q93" s="226"/>
      <c r="R93" s="226"/>
      <c r="S93" s="226"/>
      <c r="T93" s="226"/>
      <c r="U93" s="226"/>
      <c r="V93" s="226"/>
      <c r="W93" s="226"/>
      <c r="X93" s="226"/>
      <c r="Y93" s="226"/>
      <c r="Z93" s="226"/>
      <c r="AA93" s="226"/>
      <c r="AB93" s="226"/>
      <c r="AC93" s="226"/>
      <c r="AD93" s="226"/>
      <c r="AE93" s="226"/>
      <c r="AF93" s="226"/>
      <c r="AG93" s="226"/>
      <c r="AH93" s="226"/>
      <c r="AI93" s="226"/>
      <c r="AJ93" s="226"/>
      <c r="AK93" s="226"/>
      <c r="AL93" s="226"/>
      <c r="AM93" s="226"/>
      <c r="AN93" s="226"/>
      <c r="AO93" s="226"/>
      <c r="AP93" s="226"/>
      <c r="AQ93" s="226"/>
      <c r="AR93" s="226"/>
      <c r="AS93" s="226"/>
      <c r="AT93" s="226"/>
      <c r="AU93" s="226"/>
      <c r="AV93" s="226"/>
      <c r="AW93" s="226"/>
      <c r="AX93" s="226"/>
      <c r="AY93" s="226"/>
      <c r="AZ93" s="227"/>
      <c r="BA93" s="227"/>
      <c r="BB93" s="227"/>
      <c r="BC93" s="227"/>
      <c r="BD93" s="227"/>
      <c r="BE93" s="220"/>
      <c r="BF93" s="220"/>
      <c r="BG93" s="220"/>
      <c r="BH93" s="220"/>
      <c r="BI93" s="220"/>
      <c r="BJ93" s="220"/>
      <c r="BK93" s="220"/>
      <c r="BL93" s="220"/>
      <c r="BM93" s="220"/>
      <c r="BN93" s="220"/>
      <c r="BO93" s="220"/>
      <c r="BP93" s="220"/>
      <c r="BQ93" s="217">
        <v>87</v>
      </c>
      <c r="BR93" s="222"/>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09"/>
    </row>
    <row r="94" spans="1:131" ht="26.25" hidden="1" customHeight="1">
      <c r="A94" s="224"/>
      <c r="B94" s="225"/>
      <c r="C94" s="225"/>
      <c r="D94" s="225"/>
      <c r="E94" s="225"/>
      <c r="F94" s="225"/>
      <c r="G94" s="225"/>
      <c r="H94" s="225"/>
      <c r="I94" s="225"/>
      <c r="J94" s="225"/>
      <c r="K94" s="225"/>
      <c r="L94" s="225"/>
      <c r="M94" s="225"/>
      <c r="N94" s="225"/>
      <c r="O94" s="225"/>
      <c r="P94" s="225"/>
      <c r="Q94" s="226"/>
      <c r="R94" s="226"/>
      <c r="S94" s="226"/>
      <c r="T94" s="226"/>
      <c r="U94" s="226"/>
      <c r="V94" s="226"/>
      <c r="W94" s="226"/>
      <c r="X94" s="226"/>
      <c r="Y94" s="226"/>
      <c r="Z94" s="226"/>
      <c r="AA94" s="226"/>
      <c r="AB94" s="226"/>
      <c r="AC94" s="226"/>
      <c r="AD94" s="226"/>
      <c r="AE94" s="226"/>
      <c r="AF94" s="226"/>
      <c r="AG94" s="226"/>
      <c r="AH94" s="226"/>
      <c r="AI94" s="226"/>
      <c r="AJ94" s="226"/>
      <c r="AK94" s="226"/>
      <c r="AL94" s="226"/>
      <c r="AM94" s="226"/>
      <c r="AN94" s="226"/>
      <c r="AO94" s="226"/>
      <c r="AP94" s="226"/>
      <c r="AQ94" s="226"/>
      <c r="AR94" s="226"/>
      <c r="AS94" s="226"/>
      <c r="AT94" s="226"/>
      <c r="AU94" s="226"/>
      <c r="AV94" s="226"/>
      <c r="AW94" s="226"/>
      <c r="AX94" s="226"/>
      <c r="AY94" s="226"/>
      <c r="AZ94" s="227"/>
      <c r="BA94" s="227"/>
      <c r="BB94" s="227"/>
      <c r="BC94" s="227"/>
      <c r="BD94" s="227"/>
      <c r="BE94" s="220"/>
      <c r="BF94" s="220"/>
      <c r="BG94" s="220"/>
      <c r="BH94" s="220"/>
      <c r="BI94" s="220"/>
      <c r="BJ94" s="220"/>
      <c r="BK94" s="220"/>
      <c r="BL94" s="220"/>
      <c r="BM94" s="220"/>
      <c r="BN94" s="220"/>
      <c r="BO94" s="220"/>
      <c r="BP94" s="220"/>
      <c r="BQ94" s="217">
        <v>88</v>
      </c>
      <c r="BR94" s="222"/>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09"/>
    </row>
    <row r="95" spans="1:131" ht="26.25" hidden="1" customHeight="1">
      <c r="A95" s="224"/>
      <c r="B95" s="225"/>
      <c r="C95" s="225"/>
      <c r="D95" s="225"/>
      <c r="E95" s="225"/>
      <c r="F95" s="225"/>
      <c r="G95" s="225"/>
      <c r="H95" s="225"/>
      <c r="I95" s="225"/>
      <c r="J95" s="225"/>
      <c r="K95" s="225"/>
      <c r="L95" s="225"/>
      <c r="M95" s="225"/>
      <c r="N95" s="225"/>
      <c r="O95" s="225"/>
      <c r="P95" s="225"/>
      <c r="Q95" s="226"/>
      <c r="R95" s="226"/>
      <c r="S95" s="226"/>
      <c r="T95" s="226"/>
      <c r="U95" s="226"/>
      <c r="V95" s="226"/>
      <c r="W95" s="226"/>
      <c r="X95" s="226"/>
      <c r="Y95" s="226"/>
      <c r="Z95" s="226"/>
      <c r="AA95" s="226"/>
      <c r="AB95" s="226"/>
      <c r="AC95" s="226"/>
      <c r="AD95" s="226"/>
      <c r="AE95" s="226"/>
      <c r="AF95" s="226"/>
      <c r="AG95" s="226"/>
      <c r="AH95" s="226"/>
      <c r="AI95" s="226"/>
      <c r="AJ95" s="226"/>
      <c r="AK95" s="226"/>
      <c r="AL95" s="226"/>
      <c r="AM95" s="226"/>
      <c r="AN95" s="226"/>
      <c r="AO95" s="226"/>
      <c r="AP95" s="226"/>
      <c r="AQ95" s="226"/>
      <c r="AR95" s="226"/>
      <c r="AS95" s="226"/>
      <c r="AT95" s="226"/>
      <c r="AU95" s="226"/>
      <c r="AV95" s="226"/>
      <c r="AW95" s="226"/>
      <c r="AX95" s="226"/>
      <c r="AY95" s="226"/>
      <c r="AZ95" s="227"/>
      <c r="BA95" s="227"/>
      <c r="BB95" s="227"/>
      <c r="BC95" s="227"/>
      <c r="BD95" s="227"/>
      <c r="BE95" s="220"/>
      <c r="BF95" s="220"/>
      <c r="BG95" s="220"/>
      <c r="BH95" s="220"/>
      <c r="BI95" s="220"/>
      <c r="BJ95" s="220"/>
      <c r="BK95" s="220"/>
      <c r="BL95" s="220"/>
      <c r="BM95" s="220"/>
      <c r="BN95" s="220"/>
      <c r="BO95" s="220"/>
      <c r="BP95" s="220"/>
      <c r="BQ95" s="217">
        <v>89</v>
      </c>
      <c r="BR95" s="222"/>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09"/>
    </row>
    <row r="96" spans="1:131" ht="26.25" hidden="1" customHeight="1">
      <c r="A96" s="224"/>
      <c r="B96" s="225"/>
      <c r="C96" s="225"/>
      <c r="D96" s="225"/>
      <c r="E96" s="225"/>
      <c r="F96" s="225"/>
      <c r="G96" s="225"/>
      <c r="H96" s="225"/>
      <c r="I96" s="225"/>
      <c r="J96" s="225"/>
      <c r="K96" s="225"/>
      <c r="L96" s="225"/>
      <c r="M96" s="225"/>
      <c r="N96" s="225"/>
      <c r="O96" s="225"/>
      <c r="P96" s="225"/>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226"/>
      <c r="AN96" s="226"/>
      <c r="AO96" s="226"/>
      <c r="AP96" s="226"/>
      <c r="AQ96" s="226"/>
      <c r="AR96" s="226"/>
      <c r="AS96" s="226"/>
      <c r="AT96" s="226"/>
      <c r="AU96" s="226"/>
      <c r="AV96" s="226"/>
      <c r="AW96" s="226"/>
      <c r="AX96" s="226"/>
      <c r="AY96" s="226"/>
      <c r="AZ96" s="227"/>
      <c r="BA96" s="227"/>
      <c r="BB96" s="227"/>
      <c r="BC96" s="227"/>
      <c r="BD96" s="227"/>
      <c r="BE96" s="220"/>
      <c r="BF96" s="220"/>
      <c r="BG96" s="220"/>
      <c r="BH96" s="220"/>
      <c r="BI96" s="220"/>
      <c r="BJ96" s="220"/>
      <c r="BK96" s="220"/>
      <c r="BL96" s="220"/>
      <c r="BM96" s="220"/>
      <c r="BN96" s="220"/>
      <c r="BO96" s="220"/>
      <c r="BP96" s="220"/>
      <c r="BQ96" s="217">
        <v>90</v>
      </c>
      <c r="BR96" s="222"/>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09"/>
    </row>
    <row r="97" spans="1:131" ht="26.25" hidden="1" customHeight="1">
      <c r="A97" s="224"/>
      <c r="B97" s="225"/>
      <c r="C97" s="225"/>
      <c r="D97" s="225"/>
      <c r="E97" s="225"/>
      <c r="F97" s="225"/>
      <c r="G97" s="225"/>
      <c r="H97" s="225"/>
      <c r="I97" s="225"/>
      <c r="J97" s="225"/>
      <c r="K97" s="225"/>
      <c r="L97" s="225"/>
      <c r="M97" s="225"/>
      <c r="N97" s="225"/>
      <c r="O97" s="225"/>
      <c r="P97" s="225"/>
      <c r="Q97" s="226"/>
      <c r="R97" s="226"/>
      <c r="S97" s="226"/>
      <c r="T97" s="226"/>
      <c r="U97" s="226"/>
      <c r="V97" s="226"/>
      <c r="W97" s="226"/>
      <c r="X97" s="226"/>
      <c r="Y97" s="226"/>
      <c r="Z97" s="226"/>
      <c r="AA97" s="226"/>
      <c r="AB97" s="226"/>
      <c r="AC97" s="226"/>
      <c r="AD97" s="226"/>
      <c r="AE97" s="226"/>
      <c r="AF97" s="226"/>
      <c r="AG97" s="226"/>
      <c r="AH97" s="226"/>
      <c r="AI97" s="226"/>
      <c r="AJ97" s="226"/>
      <c r="AK97" s="226"/>
      <c r="AL97" s="226"/>
      <c r="AM97" s="226"/>
      <c r="AN97" s="226"/>
      <c r="AO97" s="226"/>
      <c r="AP97" s="226"/>
      <c r="AQ97" s="226"/>
      <c r="AR97" s="226"/>
      <c r="AS97" s="226"/>
      <c r="AT97" s="226"/>
      <c r="AU97" s="226"/>
      <c r="AV97" s="226"/>
      <c r="AW97" s="226"/>
      <c r="AX97" s="226"/>
      <c r="AY97" s="226"/>
      <c r="AZ97" s="227"/>
      <c r="BA97" s="227"/>
      <c r="BB97" s="227"/>
      <c r="BC97" s="227"/>
      <c r="BD97" s="227"/>
      <c r="BE97" s="220"/>
      <c r="BF97" s="220"/>
      <c r="BG97" s="220"/>
      <c r="BH97" s="220"/>
      <c r="BI97" s="220"/>
      <c r="BJ97" s="220"/>
      <c r="BK97" s="220"/>
      <c r="BL97" s="220"/>
      <c r="BM97" s="220"/>
      <c r="BN97" s="220"/>
      <c r="BO97" s="220"/>
      <c r="BP97" s="220"/>
      <c r="BQ97" s="217">
        <v>91</v>
      </c>
      <c r="BR97" s="222"/>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09"/>
    </row>
    <row r="98" spans="1:131" ht="26.25" hidden="1" customHeight="1">
      <c r="A98" s="224"/>
      <c r="B98" s="225"/>
      <c r="C98" s="225"/>
      <c r="D98" s="225"/>
      <c r="E98" s="225"/>
      <c r="F98" s="225"/>
      <c r="G98" s="225"/>
      <c r="H98" s="225"/>
      <c r="I98" s="225"/>
      <c r="J98" s="225"/>
      <c r="K98" s="225"/>
      <c r="L98" s="225"/>
      <c r="M98" s="225"/>
      <c r="N98" s="225"/>
      <c r="O98" s="225"/>
      <c r="P98" s="225"/>
      <c r="Q98" s="226"/>
      <c r="R98" s="226"/>
      <c r="S98" s="226"/>
      <c r="T98" s="226"/>
      <c r="U98" s="226"/>
      <c r="V98" s="226"/>
      <c r="W98" s="226"/>
      <c r="X98" s="226"/>
      <c r="Y98" s="226"/>
      <c r="Z98" s="226"/>
      <c r="AA98" s="226"/>
      <c r="AB98" s="226"/>
      <c r="AC98" s="226"/>
      <c r="AD98" s="226"/>
      <c r="AE98" s="226"/>
      <c r="AF98" s="226"/>
      <c r="AG98" s="226"/>
      <c r="AH98" s="226"/>
      <c r="AI98" s="226"/>
      <c r="AJ98" s="226"/>
      <c r="AK98" s="226"/>
      <c r="AL98" s="226"/>
      <c r="AM98" s="226"/>
      <c r="AN98" s="226"/>
      <c r="AO98" s="226"/>
      <c r="AP98" s="226"/>
      <c r="AQ98" s="226"/>
      <c r="AR98" s="226"/>
      <c r="AS98" s="226"/>
      <c r="AT98" s="226"/>
      <c r="AU98" s="226"/>
      <c r="AV98" s="226"/>
      <c r="AW98" s="226"/>
      <c r="AX98" s="226"/>
      <c r="AY98" s="226"/>
      <c r="AZ98" s="227"/>
      <c r="BA98" s="227"/>
      <c r="BB98" s="227"/>
      <c r="BC98" s="227"/>
      <c r="BD98" s="227"/>
      <c r="BE98" s="220"/>
      <c r="BF98" s="220"/>
      <c r="BG98" s="220"/>
      <c r="BH98" s="220"/>
      <c r="BI98" s="220"/>
      <c r="BJ98" s="220"/>
      <c r="BK98" s="220"/>
      <c r="BL98" s="220"/>
      <c r="BM98" s="220"/>
      <c r="BN98" s="220"/>
      <c r="BO98" s="220"/>
      <c r="BP98" s="220"/>
      <c r="BQ98" s="217">
        <v>92</v>
      </c>
      <c r="BR98" s="222"/>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09"/>
    </row>
    <row r="99" spans="1:131" ht="26.25" hidden="1" customHeight="1">
      <c r="A99" s="224"/>
      <c r="B99" s="225"/>
      <c r="C99" s="225"/>
      <c r="D99" s="225"/>
      <c r="E99" s="225"/>
      <c r="F99" s="225"/>
      <c r="G99" s="225"/>
      <c r="H99" s="225"/>
      <c r="I99" s="225"/>
      <c r="J99" s="225"/>
      <c r="K99" s="225"/>
      <c r="L99" s="225"/>
      <c r="M99" s="225"/>
      <c r="N99" s="225"/>
      <c r="O99" s="225"/>
      <c r="P99" s="225"/>
      <c r="Q99" s="226"/>
      <c r="R99" s="226"/>
      <c r="S99" s="226"/>
      <c r="T99" s="226"/>
      <c r="U99" s="226"/>
      <c r="V99" s="226"/>
      <c r="W99" s="226"/>
      <c r="X99" s="226"/>
      <c r="Y99" s="226"/>
      <c r="Z99" s="226"/>
      <c r="AA99" s="226"/>
      <c r="AB99" s="226"/>
      <c r="AC99" s="226"/>
      <c r="AD99" s="226"/>
      <c r="AE99" s="226"/>
      <c r="AF99" s="226"/>
      <c r="AG99" s="226"/>
      <c r="AH99" s="226"/>
      <c r="AI99" s="226"/>
      <c r="AJ99" s="226"/>
      <c r="AK99" s="226"/>
      <c r="AL99" s="226"/>
      <c r="AM99" s="226"/>
      <c r="AN99" s="226"/>
      <c r="AO99" s="226"/>
      <c r="AP99" s="226"/>
      <c r="AQ99" s="226"/>
      <c r="AR99" s="226"/>
      <c r="AS99" s="226"/>
      <c r="AT99" s="226"/>
      <c r="AU99" s="226"/>
      <c r="AV99" s="226"/>
      <c r="AW99" s="226"/>
      <c r="AX99" s="226"/>
      <c r="AY99" s="226"/>
      <c r="AZ99" s="227"/>
      <c r="BA99" s="227"/>
      <c r="BB99" s="227"/>
      <c r="BC99" s="227"/>
      <c r="BD99" s="227"/>
      <c r="BE99" s="220"/>
      <c r="BF99" s="220"/>
      <c r="BG99" s="220"/>
      <c r="BH99" s="220"/>
      <c r="BI99" s="220"/>
      <c r="BJ99" s="220"/>
      <c r="BK99" s="220"/>
      <c r="BL99" s="220"/>
      <c r="BM99" s="220"/>
      <c r="BN99" s="220"/>
      <c r="BO99" s="220"/>
      <c r="BP99" s="220"/>
      <c r="BQ99" s="217">
        <v>93</v>
      </c>
      <c r="BR99" s="222"/>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09"/>
    </row>
    <row r="100" spans="1:131" ht="26.25" hidden="1" customHeight="1">
      <c r="A100" s="224"/>
      <c r="B100" s="225"/>
      <c r="C100" s="225"/>
      <c r="D100" s="225"/>
      <c r="E100" s="225"/>
      <c r="F100" s="225"/>
      <c r="G100" s="225"/>
      <c r="H100" s="225"/>
      <c r="I100" s="225"/>
      <c r="J100" s="225"/>
      <c r="K100" s="225"/>
      <c r="L100" s="225"/>
      <c r="M100" s="225"/>
      <c r="N100" s="225"/>
      <c r="O100" s="225"/>
      <c r="P100" s="225"/>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6"/>
      <c r="AQ100" s="226"/>
      <c r="AR100" s="226"/>
      <c r="AS100" s="226"/>
      <c r="AT100" s="226"/>
      <c r="AU100" s="226"/>
      <c r="AV100" s="226"/>
      <c r="AW100" s="226"/>
      <c r="AX100" s="226"/>
      <c r="AY100" s="226"/>
      <c r="AZ100" s="227"/>
      <c r="BA100" s="227"/>
      <c r="BB100" s="227"/>
      <c r="BC100" s="227"/>
      <c r="BD100" s="227"/>
      <c r="BE100" s="220"/>
      <c r="BF100" s="220"/>
      <c r="BG100" s="220"/>
      <c r="BH100" s="220"/>
      <c r="BI100" s="220"/>
      <c r="BJ100" s="220"/>
      <c r="BK100" s="220"/>
      <c r="BL100" s="220"/>
      <c r="BM100" s="220"/>
      <c r="BN100" s="220"/>
      <c r="BO100" s="220"/>
      <c r="BP100" s="220"/>
      <c r="BQ100" s="217">
        <v>94</v>
      </c>
      <c r="BR100" s="222"/>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09"/>
    </row>
    <row r="101" spans="1:131" ht="26.25" hidden="1" customHeight="1">
      <c r="A101" s="224"/>
      <c r="B101" s="225"/>
      <c r="C101" s="225"/>
      <c r="D101" s="225"/>
      <c r="E101" s="225"/>
      <c r="F101" s="225"/>
      <c r="G101" s="225"/>
      <c r="H101" s="225"/>
      <c r="I101" s="225"/>
      <c r="J101" s="225"/>
      <c r="K101" s="225"/>
      <c r="L101" s="225"/>
      <c r="M101" s="225"/>
      <c r="N101" s="225"/>
      <c r="O101" s="225"/>
      <c r="P101" s="225"/>
      <c r="Q101" s="226"/>
      <c r="R101" s="226"/>
      <c r="S101" s="226"/>
      <c r="T101" s="226"/>
      <c r="U101" s="226"/>
      <c r="V101" s="226"/>
      <c r="W101" s="226"/>
      <c r="X101" s="226"/>
      <c r="Y101" s="226"/>
      <c r="Z101" s="226"/>
      <c r="AA101" s="226"/>
      <c r="AB101" s="226"/>
      <c r="AC101" s="226"/>
      <c r="AD101" s="226"/>
      <c r="AE101" s="226"/>
      <c r="AF101" s="226"/>
      <c r="AG101" s="226"/>
      <c r="AH101" s="226"/>
      <c r="AI101" s="226"/>
      <c r="AJ101" s="226"/>
      <c r="AK101" s="226"/>
      <c r="AL101" s="226"/>
      <c r="AM101" s="226"/>
      <c r="AN101" s="226"/>
      <c r="AO101" s="226"/>
      <c r="AP101" s="226"/>
      <c r="AQ101" s="226"/>
      <c r="AR101" s="226"/>
      <c r="AS101" s="226"/>
      <c r="AT101" s="226"/>
      <c r="AU101" s="226"/>
      <c r="AV101" s="226"/>
      <c r="AW101" s="226"/>
      <c r="AX101" s="226"/>
      <c r="AY101" s="226"/>
      <c r="AZ101" s="227"/>
      <c r="BA101" s="227"/>
      <c r="BB101" s="227"/>
      <c r="BC101" s="227"/>
      <c r="BD101" s="227"/>
      <c r="BE101" s="220"/>
      <c r="BF101" s="220"/>
      <c r="BG101" s="220"/>
      <c r="BH101" s="220"/>
      <c r="BI101" s="220"/>
      <c r="BJ101" s="220"/>
      <c r="BK101" s="220"/>
      <c r="BL101" s="220"/>
      <c r="BM101" s="220"/>
      <c r="BN101" s="220"/>
      <c r="BO101" s="220"/>
      <c r="BP101" s="220"/>
      <c r="BQ101" s="217">
        <v>95</v>
      </c>
      <c r="BR101" s="222"/>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09"/>
    </row>
    <row r="102" spans="1:131" ht="26.25" customHeight="1" thickBot="1">
      <c r="A102" s="224"/>
      <c r="B102" s="225"/>
      <c r="C102" s="225"/>
      <c r="D102" s="225"/>
      <c r="E102" s="225"/>
      <c r="F102" s="225"/>
      <c r="G102" s="225"/>
      <c r="H102" s="225"/>
      <c r="I102" s="225"/>
      <c r="J102" s="225"/>
      <c r="K102" s="225"/>
      <c r="L102" s="225"/>
      <c r="M102" s="225"/>
      <c r="N102" s="225"/>
      <c r="O102" s="225"/>
      <c r="P102" s="225"/>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226"/>
      <c r="AL102" s="226"/>
      <c r="AM102" s="226"/>
      <c r="AN102" s="226"/>
      <c r="AO102" s="226"/>
      <c r="AP102" s="226"/>
      <c r="AQ102" s="226"/>
      <c r="AR102" s="226"/>
      <c r="AS102" s="226"/>
      <c r="AT102" s="226"/>
      <c r="AU102" s="226"/>
      <c r="AV102" s="226"/>
      <c r="AW102" s="226"/>
      <c r="AX102" s="226"/>
      <c r="AY102" s="226"/>
      <c r="AZ102" s="227"/>
      <c r="BA102" s="227"/>
      <c r="BB102" s="227"/>
      <c r="BC102" s="227"/>
      <c r="BD102" s="227"/>
      <c r="BE102" s="220"/>
      <c r="BF102" s="220"/>
      <c r="BG102" s="220"/>
      <c r="BH102" s="220"/>
      <c r="BI102" s="220"/>
      <c r="BJ102" s="220"/>
      <c r="BK102" s="220"/>
      <c r="BL102" s="220"/>
      <c r="BM102" s="220"/>
      <c r="BN102" s="220"/>
      <c r="BO102" s="220"/>
      <c r="BP102" s="220"/>
      <c r="BQ102" s="219" t="s">
        <v>388</v>
      </c>
      <c r="BR102" s="1002" t="s">
        <v>418</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09"/>
    </row>
    <row r="103" spans="1:131" ht="26.25" customHeight="1">
      <c r="A103" s="224"/>
      <c r="B103" s="225"/>
      <c r="C103" s="225"/>
      <c r="D103" s="225"/>
      <c r="E103" s="225"/>
      <c r="F103" s="225"/>
      <c r="G103" s="225"/>
      <c r="H103" s="225"/>
      <c r="I103" s="225"/>
      <c r="J103" s="225"/>
      <c r="K103" s="225"/>
      <c r="L103" s="225"/>
      <c r="M103" s="225"/>
      <c r="N103" s="225"/>
      <c r="O103" s="225"/>
      <c r="P103" s="225"/>
      <c r="Q103" s="226"/>
      <c r="R103" s="226"/>
      <c r="S103" s="226"/>
      <c r="T103" s="226"/>
      <c r="U103" s="226"/>
      <c r="V103" s="226"/>
      <c r="W103" s="226"/>
      <c r="X103" s="226"/>
      <c r="Y103" s="226"/>
      <c r="Z103" s="226"/>
      <c r="AA103" s="226"/>
      <c r="AB103" s="226"/>
      <c r="AC103" s="226"/>
      <c r="AD103" s="226"/>
      <c r="AE103" s="226"/>
      <c r="AF103" s="226"/>
      <c r="AG103" s="226"/>
      <c r="AH103" s="226"/>
      <c r="AI103" s="226"/>
      <c r="AJ103" s="226"/>
      <c r="AK103" s="226"/>
      <c r="AL103" s="226"/>
      <c r="AM103" s="226"/>
      <c r="AN103" s="226"/>
      <c r="AO103" s="226"/>
      <c r="AP103" s="226"/>
      <c r="AQ103" s="226"/>
      <c r="AR103" s="226"/>
      <c r="AS103" s="226"/>
      <c r="AT103" s="226"/>
      <c r="AU103" s="226"/>
      <c r="AV103" s="226"/>
      <c r="AW103" s="226"/>
      <c r="AX103" s="226"/>
      <c r="AY103" s="226"/>
      <c r="AZ103" s="227"/>
      <c r="BA103" s="227"/>
      <c r="BB103" s="227"/>
      <c r="BC103" s="227"/>
      <c r="BD103" s="227"/>
      <c r="BE103" s="220"/>
      <c r="BF103" s="220"/>
      <c r="BG103" s="220"/>
      <c r="BH103" s="220"/>
      <c r="BI103" s="220"/>
      <c r="BJ103" s="220"/>
      <c r="BK103" s="220"/>
      <c r="BL103" s="220"/>
      <c r="BM103" s="220"/>
      <c r="BN103" s="220"/>
      <c r="BO103" s="220"/>
      <c r="BP103" s="220"/>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09"/>
    </row>
    <row r="104" spans="1:131" ht="26.25" customHeight="1">
      <c r="A104" s="224"/>
      <c r="B104" s="225"/>
      <c r="C104" s="225"/>
      <c r="D104" s="225"/>
      <c r="E104" s="225"/>
      <c r="F104" s="225"/>
      <c r="G104" s="225"/>
      <c r="H104" s="225"/>
      <c r="I104" s="225"/>
      <c r="J104" s="225"/>
      <c r="K104" s="225"/>
      <c r="L104" s="225"/>
      <c r="M104" s="225"/>
      <c r="N104" s="225"/>
      <c r="O104" s="225"/>
      <c r="P104" s="225"/>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c r="AV104" s="226"/>
      <c r="AW104" s="226"/>
      <c r="AX104" s="226"/>
      <c r="AY104" s="226"/>
      <c r="AZ104" s="227"/>
      <c r="BA104" s="227"/>
      <c r="BB104" s="227"/>
      <c r="BC104" s="227"/>
      <c r="BD104" s="227"/>
      <c r="BE104" s="220"/>
      <c r="BF104" s="220"/>
      <c r="BG104" s="220"/>
      <c r="BH104" s="220"/>
      <c r="BI104" s="220"/>
      <c r="BJ104" s="220"/>
      <c r="BK104" s="220"/>
      <c r="BL104" s="220"/>
      <c r="BM104" s="220"/>
      <c r="BN104" s="220"/>
      <c r="BO104" s="220"/>
      <c r="BP104" s="220"/>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09"/>
    </row>
    <row r="105" spans="1:131" ht="11.25" customHeight="1">
      <c r="A105" s="220"/>
      <c r="B105" s="220"/>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0"/>
      <c r="AC105" s="220"/>
      <c r="AD105" s="220"/>
      <c r="AE105" s="220"/>
      <c r="AF105" s="220"/>
      <c r="AG105" s="220"/>
      <c r="AH105" s="220"/>
      <c r="AI105" s="220"/>
      <c r="AJ105" s="220"/>
      <c r="AK105" s="220"/>
      <c r="AL105" s="220"/>
      <c r="AM105" s="220"/>
      <c r="AN105" s="220"/>
      <c r="AO105" s="220"/>
      <c r="AP105" s="220"/>
      <c r="AQ105" s="220"/>
      <c r="AR105" s="220"/>
      <c r="AS105" s="220"/>
      <c r="AT105" s="220"/>
      <c r="AU105" s="220"/>
      <c r="AV105" s="220"/>
      <c r="AW105" s="220"/>
      <c r="AX105" s="220"/>
      <c r="AY105" s="220"/>
      <c r="AZ105" s="220"/>
      <c r="BA105" s="220"/>
      <c r="BB105" s="220"/>
      <c r="BC105" s="220"/>
      <c r="BD105" s="220"/>
      <c r="BE105" s="220"/>
      <c r="BF105" s="220"/>
      <c r="BG105" s="220"/>
      <c r="BH105" s="220"/>
      <c r="BI105" s="220"/>
      <c r="BJ105" s="220"/>
      <c r="BK105" s="220"/>
      <c r="BL105" s="220"/>
      <c r="BM105" s="220"/>
      <c r="BN105" s="220"/>
      <c r="BO105" s="220"/>
      <c r="BP105" s="220"/>
      <c r="BQ105" s="209"/>
      <c r="BR105" s="209"/>
      <c r="BS105" s="209"/>
      <c r="BT105" s="209"/>
      <c r="BU105" s="209"/>
      <c r="BV105" s="209"/>
      <c r="BW105" s="209"/>
      <c r="BX105" s="209"/>
      <c r="BY105" s="209"/>
      <c r="BZ105" s="209"/>
      <c r="CA105" s="209"/>
      <c r="CB105" s="209"/>
      <c r="CC105" s="209"/>
      <c r="CD105" s="209"/>
      <c r="CE105" s="209"/>
      <c r="CF105" s="209"/>
      <c r="CG105" s="209"/>
      <c r="CH105" s="209"/>
      <c r="CI105" s="209"/>
      <c r="CJ105" s="209"/>
      <c r="CK105" s="209"/>
      <c r="CL105" s="209"/>
      <c r="CM105" s="209"/>
      <c r="CN105" s="209"/>
      <c r="CO105" s="209"/>
      <c r="CP105" s="209"/>
      <c r="CQ105" s="209"/>
      <c r="CR105" s="209"/>
      <c r="CS105" s="209"/>
      <c r="CT105" s="209"/>
      <c r="CU105" s="209"/>
      <c r="CV105" s="209"/>
      <c r="CW105" s="209"/>
      <c r="CX105" s="209"/>
      <c r="CY105" s="209"/>
      <c r="CZ105" s="209"/>
      <c r="DA105" s="209"/>
      <c r="DB105" s="209"/>
      <c r="DC105" s="209"/>
      <c r="DD105" s="209"/>
      <c r="DE105" s="209"/>
      <c r="DF105" s="209"/>
      <c r="DG105" s="209"/>
      <c r="DH105" s="209"/>
      <c r="DI105" s="209"/>
      <c r="DJ105" s="209"/>
      <c r="DK105" s="209"/>
      <c r="DL105" s="209"/>
      <c r="DM105" s="209"/>
      <c r="DN105" s="209"/>
      <c r="DO105" s="209"/>
      <c r="DP105" s="209"/>
      <c r="DQ105" s="209"/>
      <c r="DR105" s="209"/>
      <c r="DS105" s="209"/>
      <c r="DT105" s="209"/>
      <c r="DU105" s="209"/>
      <c r="DV105" s="209"/>
      <c r="DW105" s="209"/>
      <c r="DX105" s="209"/>
      <c r="DY105" s="209"/>
      <c r="DZ105" s="209"/>
      <c r="EA105" s="209"/>
    </row>
    <row r="106" spans="1:131" ht="11.25" customHeight="1">
      <c r="A106" s="220"/>
      <c r="B106" s="220"/>
      <c r="C106" s="220"/>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c r="AA106" s="220"/>
      <c r="AB106" s="220"/>
      <c r="AC106" s="220"/>
      <c r="AD106" s="220"/>
      <c r="AE106" s="220"/>
      <c r="AF106" s="220"/>
      <c r="AG106" s="220"/>
      <c r="AH106" s="220"/>
      <c r="AI106" s="220"/>
      <c r="AJ106" s="220"/>
      <c r="AK106" s="220"/>
      <c r="AL106" s="220"/>
      <c r="AM106" s="220"/>
      <c r="AN106" s="220"/>
      <c r="AO106" s="220"/>
      <c r="AP106" s="220"/>
      <c r="AQ106" s="220"/>
      <c r="AR106" s="220"/>
      <c r="AS106" s="220"/>
      <c r="AT106" s="220"/>
      <c r="AU106" s="220"/>
      <c r="AV106" s="220"/>
      <c r="AW106" s="220"/>
      <c r="AX106" s="220"/>
      <c r="AY106" s="220"/>
      <c r="AZ106" s="220"/>
      <c r="BA106" s="220"/>
      <c r="BB106" s="220"/>
      <c r="BC106" s="220"/>
      <c r="BD106" s="220"/>
      <c r="BE106" s="220"/>
      <c r="BF106" s="220"/>
      <c r="BG106" s="220"/>
      <c r="BH106" s="220"/>
      <c r="BI106" s="220"/>
      <c r="BJ106" s="220"/>
      <c r="BK106" s="220"/>
      <c r="BL106" s="220"/>
      <c r="BM106" s="220"/>
      <c r="BN106" s="220"/>
      <c r="BO106" s="220"/>
      <c r="BP106" s="220"/>
      <c r="BQ106" s="209"/>
      <c r="BR106" s="209"/>
      <c r="BS106" s="209"/>
      <c r="BT106" s="209"/>
      <c r="BU106" s="209"/>
      <c r="BV106" s="209"/>
      <c r="BW106" s="209"/>
      <c r="BX106" s="209"/>
      <c r="BY106" s="209"/>
      <c r="BZ106" s="209"/>
      <c r="CA106" s="209"/>
      <c r="CB106" s="209"/>
      <c r="CC106" s="209"/>
      <c r="CD106" s="209"/>
      <c r="CE106" s="209"/>
      <c r="CF106" s="209"/>
      <c r="CG106" s="209"/>
      <c r="CH106" s="209"/>
      <c r="CI106" s="209"/>
      <c r="CJ106" s="209"/>
      <c r="CK106" s="209"/>
      <c r="CL106" s="209"/>
      <c r="CM106" s="209"/>
      <c r="CN106" s="209"/>
      <c r="CO106" s="209"/>
      <c r="CP106" s="209"/>
      <c r="CQ106" s="209"/>
      <c r="CR106" s="209"/>
      <c r="CS106" s="209"/>
      <c r="CT106" s="209"/>
      <c r="CU106" s="209"/>
      <c r="CV106" s="209"/>
      <c r="CW106" s="209"/>
      <c r="CX106" s="209"/>
      <c r="CY106" s="209"/>
      <c r="CZ106" s="209"/>
      <c r="DA106" s="209"/>
      <c r="DB106" s="209"/>
      <c r="DC106" s="209"/>
      <c r="DD106" s="209"/>
      <c r="DE106" s="209"/>
      <c r="DF106" s="209"/>
      <c r="DG106" s="209"/>
      <c r="DH106" s="209"/>
      <c r="DI106" s="209"/>
      <c r="DJ106" s="209"/>
      <c r="DK106" s="209"/>
      <c r="DL106" s="209"/>
      <c r="DM106" s="209"/>
      <c r="DN106" s="209"/>
      <c r="DO106" s="209"/>
      <c r="DP106" s="209"/>
      <c r="DQ106" s="209"/>
      <c r="DR106" s="209"/>
      <c r="DS106" s="209"/>
      <c r="DT106" s="209"/>
      <c r="DU106" s="209"/>
      <c r="DV106" s="209"/>
      <c r="DW106" s="209"/>
      <c r="DX106" s="209"/>
      <c r="DY106" s="209"/>
      <c r="DZ106" s="209"/>
      <c r="EA106" s="209"/>
    </row>
    <row r="107" spans="1:131" s="209" customFormat="1" ht="26.25" customHeight="1" thickBot="1">
      <c r="A107" s="228" t="s">
        <v>421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422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209" customFormat="1" ht="26.25" customHeight="1">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09" customFormat="1" ht="26.25" customHeight="1">
      <c r="A109" s="960" t="s">
        <v>425</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426</v>
      </c>
      <c r="AB109" s="961"/>
      <c r="AC109" s="961"/>
      <c r="AD109" s="961"/>
      <c r="AE109" s="962"/>
      <c r="AF109" s="963" t="s">
        <v>427</v>
      </c>
      <c r="AG109" s="961"/>
      <c r="AH109" s="961"/>
      <c r="AI109" s="961"/>
      <c r="AJ109" s="962"/>
      <c r="AK109" s="963" t="s">
        <v>303</v>
      </c>
      <c r="AL109" s="961"/>
      <c r="AM109" s="961"/>
      <c r="AN109" s="961"/>
      <c r="AO109" s="962"/>
      <c r="AP109" s="963" t="s">
        <v>428</v>
      </c>
      <c r="AQ109" s="961"/>
      <c r="AR109" s="961"/>
      <c r="AS109" s="961"/>
      <c r="AT109" s="994"/>
      <c r="AU109" s="960" t="s">
        <v>425</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426</v>
      </c>
      <c r="BR109" s="961"/>
      <c r="BS109" s="961"/>
      <c r="BT109" s="961"/>
      <c r="BU109" s="962"/>
      <c r="BV109" s="963" t="s">
        <v>427</v>
      </c>
      <c r="BW109" s="961"/>
      <c r="BX109" s="961"/>
      <c r="BY109" s="961"/>
      <c r="BZ109" s="962"/>
      <c r="CA109" s="963" t="s">
        <v>303</v>
      </c>
      <c r="CB109" s="961"/>
      <c r="CC109" s="961"/>
      <c r="CD109" s="961"/>
      <c r="CE109" s="962"/>
      <c r="CF109" s="1001" t="s">
        <v>428</v>
      </c>
      <c r="CG109" s="1001"/>
      <c r="CH109" s="1001"/>
      <c r="CI109" s="1001"/>
      <c r="CJ109" s="1001"/>
      <c r="CK109" s="963" t="s">
        <v>429</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426</v>
      </c>
      <c r="DH109" s="961"/>
      <c r="DI109" s="961"/>
      <c r="DJ109" s="961"/>
      <c r="DK109" s="962"/>
      <c r="DL109" s="963" t="s">
        <v>427</v>
      </c>
      <c r="DM109" s="961"/>
      <c r="DN109" s="961"/>
      <c r="DO109" s="961"/>
      <c r="DP109" s="962"/>
      <c r="DQ109" s="963" t="s">
        <v>303</v>
      </c>
      <c r="DR109" s="961"/>
      <c r="DS109" s="961"/>
      <c r="DT109" s="961"/>
      <c r="DU109" s="962"/>
      <c r="DV109" s="963" t="s">
        <v>428</v>
      </c>
      <c r="DW109" s="961"/>
      <c r="DX109" s="961"/>
      <c r="DY109" s="961"/>
      <c r="DZ109" s="994"/>
    </row>
    <row r="110" spans="1:131" s="209" customFormat="1" ht="26.25" customHeight="1">
      <c r="A110" s="872" t="s">
        <v>430</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824649</v>
      </c>
      <c r="AB110" s="954"/>
      <c r="AC110" s="954"/>
      <c r="AD110" s="954"/>
      <c r="AE110" s="955"/>
      <c r="AF110" s="956">
        <v>824331</v>
      </c>
      <c r="AG110" s="954"/>
      <c r="AH110" s="954"/>
      <c r="AI110" s="954"/>
      <c r="AJ110" s="955"/>
      <c r="AK110" s="956">
        <v>857956</v>
      </c>
      <c r="AL110" s="954"/>
      <c r="AM110" s="954"/>
      <c r="AN110" s="954"/>
      <c r="AO110" s="955"/>
      <c r="AP110" s="957">
        <v>22.2</v>
      </c>
      <c r="AQ110" s="958"/>
      <c r="AR110" s="958"/>
      <c r="AS110" s="958"/>
      <c r="AT110" s="959"/>
      <c r="AU110" s="995" t="s">
        <v>73</v>
      </c>
      <c r="AV110" s="996"/>
      <c r="AW110" s="996"/>
      <c r="AX110" s="996"/>
      <c r="AY110" s="996"/>
      <c r="AZ110" s="925" t="s">
        <v>431</v>
      </c>
      <c r="BA110" s="873"/>
      <c r="BB110" s="873"/>
      <c r="BC110" s="873"/>
      <c r="BD110" s="873"/>
      <c r="BE110" s="873"/>
      <c r="BF110" s="873"/>
      <c r="BG110" s="873"/>
      <c r="BH110" s="873"/>
      <c r="BI110" s="873"/>
      <c r="BJ110" s="873"/>
      <c r="BK110" s="873"/>
      <c r="BL110" s="873"/>
      <c r="BM110" s="873"/>
      <c r="BN110" s="873"/>
      <c r="BO110" s="873"/>
      <c r="BP110" s="874"/>
      <c r="BQ110" s="926">
        <v>8119973</v>
      </c>
      <c r="BR110" s="907"/>
      <c r="BS110" s="907"/>
      <c r="BT110" s="907"/>
      <c r="BU110" s="907"/>
      <c r="BV110" s="907">
        <v>8210920</v>
      </c>
      <c r="BW110" s="907"/>
      <c r="BX110" s="907"/>
      <c r="BY110" s="907"/>
      <c r="BZ110" s="907"/>
      <c r="CA110" s="907">
        <v>8052170</v>
      </c>
      <c r="CB110" s="907"/>
      <c r="CC110" s="907"/>
      <c r="CD110" s="907"/>
      <c r="CE110" s="907"/>
      <c r="CF110" s="931">
        <v>207.9</v>
      </c>
      <c r="CG110" s="932"/>
      <c r="CH110" s="932"/>
      <c r="CI110" s="932"/>
      <c r="CJ110" s="932"/>
      <c r="CK110" s="991" t="s">
        <v>432</v>
      </c>
      <c r="CL110" s="884"/>
      <c r="CM110" s="925" t="s">
        <v>433</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434</v>
      </c>
      <c r="DH110" s="907"/>
      <c r="DI110" s="907"/>
      <c r="DJ110" s="907"/>
      <c r="DK110" s="907"/>
      <c r="DL110" s="907" t="s">
        <v>434</v>
      </c>
      <c r="DM110" s="907"/>
      <c r="DN110" s="907"/>
      <c r="DO110" s="907"/>
      <c r="DP110" s="907"/>
      <c r="DQ110" s="907" t="s">
        <v>435</v>
      </c>
      <c r="DR110" s="907"/>
      <c r="DS110" s="907"/>
      <c r="DT110" s="907"/>
      <c r="DU110" s="907"/>
      <c r="DV110" s="908" t="s">
        <v>435</v>
      </c>
      <c r="DW110" s="908"/>
      <c r="DX110" s="908"/>
      <c r="DY110" s="908"/>
      <c r="DZ110" s="909"/>
    </row>
    <row r="111" spans="1:131" s="209" customFormat="1" ht="26.25" customHeight="1">
      <c r="A111" s="839" t="s">
        <v>436</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434</v>
      </c>
      <c r="AB111" s="984"/>
      <c r="AC111" s="984"/>
      <c r="AD111" s="984"/>
      <c r="AE111" s="985"/>
      <c r="AF111" s="986" t="s">
        <v>437</v>
      </c>
      <c r="AG111" s="984"/>
      <c r="AH111" s="984"/>
      <c r="AI111" s="984"/>
      <c r="AJ111" s="985"/>
      <c r="AK111" s="986" t="s">
        <v>434</v>
      </c>
      <c r="AL111" s="984"/>
      <c r="AM111" s="984"/>
      <c r="AN111" s="984"/>
      <c r="AO111" s="985"/>
      <c r="AP111" s="987" t="s">
        <v>438</v>
      </c>
      <c r="AQ111" s="988"/>
      <c r="AR111" s="988"/>
      <c r="AS111" s="988"/>
      <c r="AT111" s="989"/>
      <c r="AU111" s="997"/>
      <c r="AV111" s="998"/>
      <c r="AW111" s="998"/>
      <c r="AX111" s="998"/>
      <c r="AY111" s="998"/>
      <c r="AZ111" s="880" t="s">
        <v>439</v>
      </c>
      <c r="BA111" s="817"/>
      <c r="BB111" s="817"/>
      <c r="BC111" s="817"/>
      <c r="BD111" s="817"/>
      <c r="BE111" s="817"/>
      <c r="BF111" s="817"/>
      <c r="BG111" s="817"/>
      <c r="BH111" s="817"/>
      <c r="BI111" s="817"/>
      <c r="BJ111" s="817"/>
      <c r="BK111" s="817"/>
      <c r="BL111" s="817"/>
      <c r="BM111" s="817"/>
      <c r="BN111" s="817"/>
      <c r="BO111" s="817"/>
      <c r="BP111" s="818"/>
      <c r="BQ111" s="881" t="s">
        <v>434</v>
      </c>
      <c r="BR111" s="882"/>
      <c r="BS111" s="882"/>
      <c r="BT111" s="882"/>
      <c r="BU111" s="882"/>
      <c r="BV111" s="882" t="s">
        <v>435</v>
      </c>
      <c r="BW111" s="882"/>
      <c r="BX111" s="882"/>
      <c r="BY111" s="882"/>
      <c r="BZ111" s="882"/>
      <c r="CA111" s="882" t="s">
        <v>440</v>
      </c>
      <c r="CB111" s="882"/>
      <c r="CC111" s="882"/>
      <c r="CD111" s="882"/>
      <c r="CE111" s="882"/>
      <c r="CF111" s="940" t="s">
        <v>434</v>
      </c>
      <c r="CG111" s="941"/>
      <c r="CH111" s="941"/>
      <c r="CI111" s="941"/>
      <c r="CJ111" s="941"/>
      <c r="CK111" s="992"/>
      <c r="CL111" s="886"/>
      <c r="CM111" s="880" t="s">
        <v>441</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440</v>
      </c>
      <c r="DH111" s="882"/>
      <c r="DI111" s="882"/>
      <c r="DJ111" s="882"/>
      <c r="DK111" s="882"/>
      <c r="DL111" s="882" t="s">
        <v>440</v>
      </c>
      <c r="DM111" s="882"/>
      <c r="DN111" s="882"/>
      <c r="DO111" s="882"/>
      <c r="DP111" s="882"/>
      <c r="DQ111" s="882" t="s">
        <v>435</v>
      </c>
      <c r="DR111" s="882"/>
      <c r="DS111" s="882"/>
      <c r="DT111" s="882"/>
      <c r="DU111" s="882"/>
      <c r="DV111" s="859" t="s">
        <v>434</v>
      </c>
      <c r="DW111" s="859"/>
      <c r="DX111" s="859"/>
      <c r="DY111" s="859"/>
      <c r="DZ111" s="860"/>
    </row>
    <row r="112" spans="1:131" s="209" customFormat="1" ht="26.25" customHeight="1">
      <c r="A112" s="977" t="s">
        <v>442</v>
      </c>
      <c r="B112" s="978"/>
      <c r="C112" s="817" t="s">
        <v>443</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438</v>
      </c>
      <c r="AB112" s="845"/>
      <c r="AC112" s="845"/>
      <c r="AD112" s="845"/>
      <c r="AE112" s="846"/>
      <c r="AF112" s="847" t="s">
        <v>434</v>
      </c>
      <c r="AG112" s="845"/>
      <c r="AH112" s="845"/>
      <c r="AI112" s="845"/>
      <c r="AJ112" s="846"/>
      <c r="AK112" s="847" t="s">
        <v>438</v>
      </c>
      <c r="AL112" s="845"/>
      <c r="AM112" s="845"/>
      <c r="AN112" s="845"/>
      <c r="AO112" s="846"/>
      <c r="AP112" s="889" t="s">
        <v>437</v>
      </c>
      <c r="AQ112" s="890"/>
      <c r="AR112" s="890"/>
      <c r="AS112" s="890"/>
      <c r="AT112" s="891"/>
      <c r="AU112" s="997"/>
      <c r="AV112" s="998"/>
      <c r="AW112" s="998"/>
      <c r="AX112" s="998"/>
      <c r="AY112" s="998"/>
      <c r="AZ112" s="880" t="s">
        <v>444</v>
      </c>
      <c r="BA112" s="817"/>
      <c r="BB112" s="817"/>
      <c r="BC112" s="817"/>
      <c r="BD112" s="817"/>
      <c r="BE112" s="817"/>
      <c r="BF112" s="817"/>
      <c r="BG112" s="817"/>
      <c r="BH112" s="817"/>
      <c r="BI112" s="817"/>
      <c r="BJ112" s="817"/>
      <c r="BK112" s="817"/>
      <c r="BL112" s="817"/>
      <c r="BM112" s="817"/>
      <c r="BN112" s="817"/>
      <c r="BO112" s="817"/>
      <c r="BP112" s="818"/>
      <c r="BQ112" s="881">
        <v>527134</v>
      </c>
      <c r="BR112" s="882"/>
      <c r="BS112" s="882"/>
      <c r="BT112" s="882"/>
      <c r="BU112" s="882"/>
      <c r="BV112" s="882">
        <v>496981</v>
      </c>
      <c r="BW112" s="882"/>
      <c r="BX112" s="882"/>
      <c r="BY112" s="882"/>
      <c r="BZ112" s="882"/>
      <c r="CA112" s="882">
        <v>452951</v>
      </c>
      <c r="CB112" s="882"/>
      <c r="CC112" s="882"/>
      <c r="CD112" s="882"/>
      <c r="CE112" s="882"/>
      <c r="CF112" s="940">
        <v>11.7</v>
      </c>
      <c r="CG112" s="941"/>
      <c r="CH112" s="941"/>
      <c r="CI112" s="941"/>
      <c r="CJ112" s="941"/>
      <c r="CK112" s="992"/>
      <c r="CL112" s="886"/>
      <c r="CM112" s="880" t="s">
        <v>445</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440</v>
      </c>
      <c r="DH112" s="882"/>
      <c r="DI112" s="882"/>
      <c r="DJ112" s="882"/>
      <c r="DK112" s="882"/>
      <c r="DL112" s="882" t="s">
        <v>440</v>
      </c>
      <c r="DM112" s="882"/>
      <c r="DN112" s="882"/>
      <c r="DO112" s="882"/>
      <c r="DP112" s="882"/>
      <c r="DQ112" s="882" t="s">
        <v>437</v>
      </c>
      <c r="DR112" s="882"/>
      <c r="DS112" s="882"/>
      <c r="DT112" s="882"/>
      <c r="DU112" s="882"/>
      <c r="DV112" s="859" t="s">
        <v>434</v>
      </c>
      <c r="DW112" s="859"/>
      <c r="DX112" s="859"/>
      <c r="DY112" s="859"/>
      <c r="DZ112" s="860"/>
    </row>
    <row r="113" spans="1:130" s="209" customFormat="1" ht="26.25" customHeight="1">
      <c r="A113" s="979"/>
      <c r="B113" s="980"/>
      <c r="C113" s="817" t="s">
        <v>446</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42487</v>
      </c>
      <c r="AB113" s="984"/>
      <c r="AC113" s="984"/>
      <c r="AD113" s="984"/>
      <c r="AE113" s="985"/>
      <c r="AF113" s="986">
        <v>46712</v>
      </c>
      <c r="AG113" s="984"/>
      <c r="AH113" s="984"/>
      <c r="AI113" s="984"/>
      <c r="AJ113" s="985"/>
      <c r="AK113" s="986">
        <v>47628</v>
      </c>
      <c r="AL113" s="984"/>
      <c r="AM113" s="984"/>
      <c r="AN113" s="984"/>
      <c r="AO113" s="985"/>
      <c r="AP113" s="987">
        <v>1.2</v>
      </c>
      <c r="AQ113" s="988"/>
      <c r="AR113" s="988"/>
      <c r="AS113" s="988"/>
      <c r="AT113" s="989"/>
      <c r="AU113" s="997"/>
      <c r="AV113" s="998"/>
      <c r="AW113" s="998"/>
      <c r="AX113" s="998"/>
      <c r="AY113" s="998"/>
      <c r="AZ113" s="880" t="s">
        <v>447</v>
      </c>
      <c r="BA113" s="817"/>
      <c r="BB113" s="817"/>
      <c r="BC113" s="817"/>
      <c r="BD113" s="817"/>
      <c r="BE113" s="817"/>
      <c r="BF113" s="817"/>
      <c r="BG113" s="817"/>
      <c r="BH113" s="817"/>
      <c r="BI113" s="817"/>
      <c r="BJ113" s="817"/>
      <c r="BK113" s="817"/>
      <c r="BL113" s="817"/>
      <c r="BM113" s="817"/>
      <c r="BN113" s="817"/>
      <c r="BO113" s="817"/>
      <c r="BP113" s="818"/>
      <c r="BQ113" s="881">
        <v>26362</v>
      </c>
      <c r="BR113" s="882"/>
      <c r="BS113" s="882"/>
      <c r="BT113" s="882"/>
      <c r="BU113" s="882"/>
      <c r="BV113" s="882">
        <v>20062</v>
      </c>
      <c r="BW113" s="882"/>
      <c r="BX113" s="882"/>
      <c r="BY113" s="882"/>
      <c r="BZ113" s="882"/>
      <c r="CA113" s="882">
        <v>13762</v>
      </c>
      <c r="CB113" s="882"/>
      <c r="CC113" s="882"/>
      <c r="CD113" s="882"/>
      <c r="CE113" s="882"/>
      <c r="CF113" s="940">
        <v>0.4</v>
      </c>
      <c r="CG113" s="941"/>
      <c r="CH113" s="941"/>
      <c r="CI113" s="941"/>
      <c r="CJ113" s="941"/>
      <c r="CK113" s="992"/>
      <c r="CL113" s="886"/>
      <c r="CM113" s="880" t="s">
        <v>448</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434</v>
      </c>
      <c r="DH113" s="845"/>
      <c r="DI113" s="845"/>
      <c r="DJ113" s="845"/>
      <c r="DK113" s="846"/>
      <c r="DL113" s="847" t="s">
        <v>437</v>
      </c>
      <c r="DM113" s="845"/>
      <c r="DN113" s="845"/>
      <c r="DO113" s="845"/>
      <c r="DP113" s="846"/>
      <c r="DQ113" s="847" t="s">
        <v>437</v>
      </c>
      <c r="DR113" s="845"/>
      <c r="DS113" s="845"/>
      <c r="DT113" s="845"/>
      <c r="DU113" s="846"/>
      <c r="DV113" s="889" t="s">
        <v>435</v>
      </c>
      <c r="DW113" s="890"/>
      <c r="DX113" s="890"/>
      <c r="DY113" s="890"/>
      <c r="DZ113" s="891"/>
    </row>
    <row r="114" spans="1:130" s="209" customFormat="1" ht="26.25" customHeight="1">
      <c r="A114" s="979"/>
      <c r="B114" s="980"/>
      <c r="C114" s="817" t="s">
        <v>449</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4129</v>
      </c>
      <c r="AB114" s="845"/>
      <c r="AC114" s="845"/>
      <c r="AD114" s="845"/>
      <c r="AE114" s="846"/>
      <c r="AF114" s="847">
        <v>6328</v>
      </c>
      <c r="AG114" s="845"/>
      <c r="AH114" s="845"/>
      <c r="AI114" s="845"/>
      <c r="AJ114" s="846"/>
      <c r="AK114" s="847">
        <v>6317</v>
      </c>
      <c r="AL114" s="845"/>
      <c r="AM114" s="845"/>
      <c r="AN114" s="845"/>
      <c r="AO114" s="846"/>
      <c r="AP114" s="889">
        <v>0.2</v>
      </c>
      <c r="AQ114" s="890"/>
      <c r="AR114" s="890"/>
      <c r="AS114" s="890"/>
      <c r="AT114" s="891"/>
      <c r="AU114" s="997"/>
      <c r="AV114" s="998"/>
      <c r="AW114" s="998"/>
      <c r="AX114" s="998"/>
      <c r="AY114" s="998"/>
      <c r="AZ114" s="880" t="s">
        <v>450</v>
      </c>
      <c r="BA114" s="817"/>
      <c r="BB114" s="817"/>
      <c r="BC114" s="817"/>
      <c r="BD114" s="817"/>
      <c r="BE114" s="817"/>
      <c r="BF114" s="817"/>
      <c r="BG114" s="817"/>
      <c r="BH114" s="817"/>
      <c r="BI114" s="817"/>
      <c r="BJ114" s="817"/>
      <c r="BK114" s="817"/>
      <c r="BL114" s="817"/>
      <c r="BM114" s="817"/>
      <c r="BN114" s="817"/>
      <c r="BO114" s="817"/>
      <c r="BP114" s="818"/>
      <c r="BQ114" s="881">
        <v>1137689</v>
      </c>
      <c r="BR114" s="882"/>
      <c r="BS114" s="882"/>
      <c r="BT114" s="882"/>
      <c r="BU114" s="882"/>
      <c r="BV114" s="882">
        <v>1063239</v>
      </c>
      <c r="BW114" s="882"/>
      <c r="BX114" s="882"/>
      <c r="BY114" s="882"/>
      <c r="BZ114" s="882"/>
      <c r="CA114" s="882">
        <v>981986</v>
      </c>
      <c r="CB114" s="882"/>
      <c r="CC114" s="882"/>
      <c r="CD114" s="882"/>
      <c r="CE114" s="882"/>
      <c r="CF114" s="940">
        <v>25.4</v>
      </c>
      <c r="CG114" s="941"/>
      <c r="CH114" s="941"/>
      <c r="CI114" s="941"/>
      <c r="CJ114" s="941"/>
      <c r="CK114" s="992"/>
      <c r="CL114" s="886"/>
      <c r="CM114" s="880" t="s">
        <v>451</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437</v>
      </c>
      <c r="DH114" s="845"/>
      <c r="DI114" s="845"/>
      <c r="DJ114" s="845"/>
      <c r="DK114" s="846"/>
      <c r="DL114" s="847" t="s">
        <v>434</v>
      </c>
      <c r="DM114" s="845"/>
      <c r="DN114" s="845"/>
      <c r="DO114" s="845"/>
      <c r="DP114" s="846"/>
      <c r="DQ114" s="847" t="s">
        <v>440</v>
      </c>
      <c r="DR114" s="845"/>
      <c r="DS114" s="845"/>
      <c r="DT114" s="845"/>
      <c r="DU114" s="846"/>
      <c r="DV114" s="889" t="s">
        <v>452</v>
      </c>
      <c r="DW114" s="890"/>
      <c r="DX114" s="890"/>
      <c r="DY114" s="890"/>
      <c r="DZ114" s="891"/>
    </row>
    <row r="115" spans="1:130" s="209" customFormat="1" ht="26.25" customHeight="1">
      <c r="A115" s="979"/>
      <c r="B115" s="980"/>
      <c r="C115" s="817" t="s">
        <v>453</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438</v>
      </c>
      <c r="AB115" s="984"/>
      <c r="AC115" s="984"/>
      <c r="AD115" s="984"/>
      <c r="AE115" s="985"/>
      <c r="AF115" s="986" t="s">
        <v>440</v>
      </c>
      <c r="AG115" s="984"/>
      <c r="AH115" s="984"/>
      <c r="AI115" s="984"/>
      <c r="AJ115" s="985"/>
      <c r="AK115" s="986" t="s">
        <v>434</v>
      </c>
      <c r="AL115" s="984"/>
      <c r="AM115" s="984"/>
      <c r="AN115" s="984"/>
      <c r="AO115" s="985"/>
      <c r="AP115" s="987" t="s">
        <v>435</v>
      </c>
      <c r="AQ115" s="988"/>
      <c r="AR115" s="988"/>
      <c r="AS115" s="988"/>
      <c r="AT115" s="989"/>
      <c r="AU115" s="997"/>
      <c r="AV115" s="998"/>
      <c r="AW115" s="998"/>
      <c r="AX115" s="998"/>
      <c r="AY115" s="998"/>
      <c r="AZ115" s="880" t="s">
        <v>454</v>
      </c>
      <c r="BA115" s="817"/>
      <c r="BB115" s="817"/>
      <c r="BC115" s="817"/>
      <c r="BD115" s="817"/>
      <c r="BE115" s="817"/>
      <c r="BF115" s="817"/>
      <c r="BG115" s="817"/>
      <c r="BH115" s="817"/>
      <c r="BI115" s="817"/>
      <c r="BJ115" s="817"/>
      <c r="BK115" s="817"/>
      <c r="BL115" s="817"/>
      <c r="BM115" s="817"/>
      <c r="BN115" s="817"/>
      <c r="BO115" s="817"/>
      <c r="BP115" s="818"/>
      <c r="BQ115" s="881" t="s">
        <v>435</v>
      </c>
      <c r="BR115" s="882"/>
      <c r="BS115" s="882"/>
      <c r="BT115" s="882"/>
      <c r="BU115" s="882"/>
      <c r="BV115" s="882" t="s">
        <v>438</v>
      </c>
      <c r="BW115" s="882"/>
      <c r="BX115" s="882"/>
      <c r="BY115" s="882"/>
      <c r="BZ115" s="882"/>
      <c r="CA115" s="882" t="s">
        <v>440</v>
      </c>
      <c r="CB115" s="882"/>
      <c r="CC115" s="882"/>
      <c r="CD115" s="882"/>
      <c r="CE115" s="882"/>
      <c r="CF115" s="940" t="s">
        <v>437</v>
      </c>
      <c r="CG115" s="941"/>
      <c r="CH115" s="941"/>
      <c r="CI115" s="941"/>
      <c r="CJ115" s="941"/>
      <c r="CK115" s="992"/>
      <c r="CL115" s="886"/>
      <c r="CM115" s="880" t="s">
        <v>455</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437</v>
      </c>
      <c r="DH115" s="845"/>
      <c r="DI115" s="845"/>
      <c r="DJ115" s="845"/>
      <c r="DK115" s="846"/>
      <c r="DL115" s="847" t="s">
        <v>440</v>
      </c>
      <c r="DM115" s="845"/>
      <c r="DN115" s="845"/>
      <c r="DO115" s="845"/>
      <c r="DP115" s="846"/>
      <c r="DQ115" s="847" t="s">
        <v>434</v>
      </c>
      <c r="DR115" s="845"/>
      <c r="DS115" s="845"/>
      <c r="DT115" s="845"/>
      <c r="DU115" s="846"/>
      <c r="DV115" s="889" t="s">
        <v>434</v>
      </c>
      <c r="DW115" s="890"/>
      <c r="DX115" s="890"/>
      <c r="DY115" s="890"/>
      <c r="DZ115" s="891"/>
    </row>
    <row r="116" spans="1:130" s="209" customFormat="1" ht="26.25" customHeight="1">
      <c r="A116" s="981"/>
      <c r="B116" s="982"/>
      <c r="C116" s="904" t="s">
        <v>456</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434</v>
      </c>
      <c r="AB116" s="845"/>
      <c r="AC116" s="845"/>
      <c r="AD116" s="845"/>
      <c r="AE116" s="846"/>
      <c r="AF116" s="847" t="s">
        <v>438</v>
      </c>
      <c r="AG116" s="845"/>
      <c r="AH116" s="845"/>
      <c r="AI116" s="845"/>
      <c r="AJ116" s="846"/>
      <c r="AK116" s="847" t="s">
        <v>438</v>
      </c>
      <c r="AL116" s="845"/>
      <c r="AM116" s="845"/>
      <c r="AN116" s="845"/>
      <c r="AO116" s="846"/>
      <c r="AP116" s="889" t="s">
        <v>434</v>
      </c>
      <c r="AQ116" s="890"/>
      <c r="AR116" s="890"/>
      <c r="AS116" s="890"/>
      <c r="AT116" s="891"/>
      <c r="AU116" s="997"/>
      <c r="AV116" s="998"/>
      <c r="AW116" s="998"/>
      <c r="AX116" s="998"/>
      <c r="AY116" s="998"/>
      <c r="AZ116" s="974" t="s">
        <v>457</v>
      </c>
      <c r="BA116" s="975"/>
      <c r="BB116" s="975"/>
      <c r="BC116" s="975"/>
      <c r="BD116" s="975"/>
      <c r="BE116" s="975"/>
      <c r="BF116" s="975"/>
      <c r="BG116" s="975"/>
      <c r="BH116" s="975"/>
      <c r="BI116" s="975"/>
      <c r="BJ116" s="975"/>
      <c r="BK116" s="975"/>
      <c r="BL116" s="975"/>
      <c r="BM116" s="975"/>
      <c r="BN116" s="975"/>
      <c r="BO116" s="975"/>
      <c r="BP116" s="976"/>
      <c r="BQ116" s="881" t="s">
        <v>434</v>
      </c>
      <c r="BR116" s="882"/>
      <c r="BS116" s="882"/>
      <c r="BT116" s="882"/>
      <c r="BU116" s="882"/>
      <c r="BV116" s="882" t="s">
        <v>434</v>
      </c>
      <c r="BW116" s="882"/>
      <c r="BX116" s="882"/>
      <c r="BY116" s="882"/>
      <c r="BZ116" s="882"/>
      <c r="CA116" s="882" t="s">
        <v>440</v>
      </c>
      <c r="CB116" s="882"/>
      <c r="CC116" s="882"/>
      <c r="CD116" s="882"/>
      <c r="CE116" s="882"/>
      <c r="CF116" s="940" t="s">
        <v>437</v>
      </c>
      <c r="CG116" s="941"/>
      <c r="CH116" s="941"/>
      <c r="CI116" s="941"/>
      <c r="CJ116" s="941"/>
      <c r="CK116" s="992"/>
      <c r="CL116" s="886"/>
      <c r="CM116" s="880" t="s">
        <v>458</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438</v>
      </c>
      <c r="DH116" s="845"/>
      <c r="DI116" s="845"/>
      <c r="DJ116" s="845"/>
      <c r="DK116" s="846"/>
      <c r="DL116" s="847" t="s">
        <v>434</v>
      </c>
      <c r="DM116" s="845"/>
      <c r="DN116" s="845"/>
      <c r="DO116" s="845"/>
      <c r="DP116" s="846"/>
      <c r="DQ116" s="847" t="s">
        <v>435</v>
      </c>
      <c r="DR116" s="845"/>
      <c r="DS116" s="845"/>
      <c r="DT116" s="845"/>
      <c r="DU116" s="846"/>
      <c r="DV116" s="889" t="s">
        <v>440</v>
      </c>
      <c r="DW116" s="890"/>
      <c r="DX116" s="890"/>
      <c r="DY116" s="890"/>
      <c r="DZ116" s="891"/>
    </row>
    <row r="117" spans="1:130" s="209" customFormat="1" ht="26.25" customHeight="1">
      <c r="A117" s="960" t="s">
        <v>187</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459</v>
      </c>
      <c r="Z117" s="962"/>
      <c r="AA117" s="967">
        <v>871265</v>
      </c>
      <c r="AB117" s="968"/>
      <c r="AC117" s="968"/>
      <c r="AD117" s="968"/>
      <c r="AE117" s="969"/>
      <c r="AF117" s="970">
        <v>877371</v>
      </c>
      <c r="AG117" s="968"/>
      <c r="AH117" s="968"/>
      <c r="AI117" s="968"/>
      <c r="AJ117" s="969"/>
      <c r="AK117" s="970">
        <v>911901</v>
      </c>
      <c r="AL117" s="968"/>
      <c r="AM117" s="968"/>
      <c r="AN117" s="968"/>
      <c r="AO117" s="969"/>
      <c r="AP117" s="971"/>
      <c r="AQ117" s="972"/>
      <c r="AR117" s="972"/>
      <c r="AS117" s="972"/>
      <c r="AT117" s="973"/>
      <c r="AU117" s="997"/>
      <c r="AV117" s="998"/>
      <c r="AW117" s="998"/>
      <c r="AX117" s="998"/>
      <c r="AY117" s="998"/>
      <c r="AZ117" s="928" t="s">
        <v>460</v>
      </c>
      <c r="BA117" s="929"/>
      <c r="BB117" s="929"/>
      <c r="BC117" s="929"/>
      <c r="BD117" s="929"/>
      <c r="BE117" s="929"/>
      <c r="BF117" s="929"/>
      <c r="BG117" s="929"/>
      <c r="BH117" s="929"/>
      <c r="BI117" s="929"/>
      <c r="BJ117" s="929"/>
      <c r="BK117" s="929"/>
      <c r="BL117" s="929"/>
      <c r="BM117" s="929"/>
      <c r="BN117" s="929"/>
      <c r="BO117" s="929"/>
      <c r="BP117" s="930"/>
      <c r="BQ117" s="881" t="s">
        <v>440</v>
      </c>
      <c r="BR117" s="882"/>
      <c r="BS117" s="882"/>
      <c r="BT117" s="882"/>
      <c r="BU117" s="882"/>
      <c r="BV117" s="882" t="s">
        <v>440</v>
      </c>
      <c r="BW117" s="882"/>
      <c r="BX117" s="882"/>
      <c r="BY117" s="882"/>
      <c r="BZ117" s="882"/>
      <c r="CA117" s="882" t="s">
        <v>434</v>
      </c>
      <c r="CB117" s="882"/>
      <c r="CC117" s="882"/>
      <c r="CD117" s="882"/>
      <c r="CE117" s="882"/>
      <c r="CF117" s="940" t="s">
        <v>434</v>
      </c>
      <c r="CG117" s="941"/>
      <c r="CH117" s="941"/>
      <c r="CI117" s="941"/>
      <c r="CJ117" s="941"/>
      <c r="CK117" s="992"/>
      <c r="CL117" s="886"/>
      <c r="CM117" s="880" t="s">
        <v>461</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434</v>
      </c>
      <c r="DH117" s="845"/>
      <c r="DI117" s="845"/>
      <c r="DJ117" s="845"/>
      <c r="DK117" s="846"/>
      <c r="DL117" s="847" t="s">
        <v>435</v>
      </c>
      <c r="DM117" s="845"/>
      <c r="DN117" s="845"/>
      <c r="DO117" s="845"/>
      <c r="DP117" s="846"/>
      <c r="DQ117" s="847" t="s">
        <v>434</v>
      </c>
      <c r="DR117" s="845"/>
      <c r="DS117" s="845"/>
      <c r="DT117" s="845"/>
      <c r="DU117" s="846"/>
      <c r="DV117" s="889" t="s">
        <v>434</v>
      </c>
      <c r="DW117" s="890"/>
      <c r="DX117" s="890"/>
      <c r="DY117" s="890"/>
      <c r="DZ117" s="891"/>
    </row>
    <row r="118" spans="1:130" s="209" customFormat="1" ht="26.25" customHeight="1">
      <c r="A118" s="960" t="s">
        <v>429</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426</v>
      </c>
      <c r="AB118" s="961"/>
      <c r="AC118" s="961"/>
      <c r="AD118" s="961"/>
      <c r="AE118" s="962"/>
      <c r="AF118" s="963" t="s">
        <v>427</v>
      </c>
      <c r="AG118" s="961"/>
      <c r="AH118" s="961"/>
      <c r="AI118" s="961"/>
      <c r="AJ118" s="962"/>
      <c r="AK118" s="963" t="s">
        <v>303</v>
      </c>
      <c r="AL118" s="961"/>
      <c r="AM118" s="961"/>
      <c r="AN118" s="961"/>
      <c r="AO118" s="962"/>
      <c r="AP118" s="964" t="s">
        <v>428</v>
      </c>
      <c r="AQ118" s="965"/>
      <c r="AR118" s="965"/>
      <c r="AS118" s="965"/>
      <c r="AT118" s="966"/>
      <c r="AU118" s="997"/>
      <c r="AV118" s="998"/>
      <c r="AW118" s="998"/>
      <c r="AX118" s="998"/>
      <c r="AY118" s="998"/>
      <c r="AZ118" s="903" t="s">
        <v>462</v>
      </c>
      <c r="BA118" s="904"/>
      <c r="BB118" s="904"/>
      <c r="BC118" s="904"/>
      <c r="BD118" s="904"/>
      <c r="BE118" s="904"/>
      <c r="BF118" s="904"/>
      <c r="BG118" s="904"/>
      <c r="BH118" s="904"/>
      <c r="BI118" s="904"/>
      <c r="BJ118" s="904"/>
      <c r="BK118" s="904"/>
      <c r="BL118" s="904"/>
      <c r="BM118" s="904"/>
      <c r="BN118" s="904"/>
      <c r="BO118" s="904"/>
      <c r="BP118" s="905"/>
      <c r="BQ118" s="944" t="s">
        <v>435</v>
      </c>
      <c r="BR118" s="910"/>
      <c r="BS118" s="910"/>
      <c r="BT118" s="910"/>
      <c r="BU118" s="910"/>
      <c r="BV118" s="910" t="s">
        <v>434</v>
      </c>
      <c r="BW118" s="910"/>
      <c r="BX118" s="910"/>
      <c r="BY118" s="910"/>
      <c r="BZ118" s="910"/>
      <c r="CA118" s="910" t="s">
        <v>440</v>
      </c>
      <c r="CB118" s="910"/>
      <c r="CC118" s="910"/>
      <c r="CD118" s="910"/>
      <c r="CE118" s="910"/>
      <c r="CF118" s="940" t="s">
        <v>435</v>
      </c>
      <c r="CG118" s="941"/>
      <c r="CH118" s="941"/>
      <c r="CI118" s="941"/>
      <c r="CJ118" s="941"/>
      <c r="CK118" s="992"/>
      <c r="CL118" s="886"/>
      <c r="CM118" s="880" t="s">
        <v>463</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452</v>
      </c>
      <c r="DH118" s="845"/>
      <c r="DI118" s="845"/>
      <c r="DJ118" s="845"/>
      <c r="DK118" s="846"/>
      <c r="DL118" s="847" t="s">
        <v>452</v>
      </c>
      <c r="DM118" s="845"/>
      <c r="DN118" s="845"/>
      <c r="DO118" s="845"/>
      <c r="DP118" s="846"/>
      <c r="DQ118" s="847" t="s">
        <v>440</v>
      </c>
      <c r="DR118" s="845"/>
      <c r="DS118" s="845"/>
      <c r="DT118" s="845"/>
      <c r="DU118" s="846"/>
      <c r="DV118" s="889" t="s">
        <v>440</v>
      </c>
      <c r="DW118" s="890"/>
      <c r="DX118" s="890"/>
      <c r="DY118" s="890"/>
      <c r="DZ118" s="891"/>
    </row>
    <row r="119" spans="1:130" s="209" customFormat="1" ht="26.25" customHeight="1">
      <c r="A119" s="883" t="s">
        <v>432</v>
      </c>
      <c r="B119" s="884"/>
      <c r="C119" s="925" t="s">
        <v>433</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434</v>
      </c>
      <c r="AB119" s="954"/>
      <c r="AC119" s="954"/>
      <c r="AD119" s="954"/>
      <c r="AE119" s="955"/>
      <c r="AF119" s="956" t="s">
        <v>435</v>
      </c>
      <c r="AG119" s="954"/>
      <c r="AH119" s="954"/>
      <c r="AI119" s="954"/>
      <c r="AJ119" s="955"/>
      <c r="AK119" s="956" t="s">
        <v>435</v>
      </c>
      <c r="AL119" s="954"/>
      <c r="AM119" s="954"/>
      <c r="AN119" s="954"/>
      <c r="AO119" s="955"/>
      <c r="AP119" s="957" t="s">
        <v>440</v>
      </c>
      <c r="AQ119" s="958"/>
      <c r="AR119" s="958"/>
      <c r="AS119" s="958"/>
      <c r="AT119" s="959"/>
      <c r="AU119" s="999"/>
      <c r="AV119" s="1000"/>
      <c r="AW119" s="1000"/>
      <c r="AX119" s="1000"/>
      <c r="AY119" s="1000"/>
      <c r="AZ119" s="230" t="s">
        <v>187</v>
      </c>
      <c r="BA119" s="230"/>
      <c r="BB119" s="230"/>
      <c r="BC119" s="230"/>
      <c r="BD119" s="230"/>
      <c r="BE119" s="230"/>
      <c r="BF119" s="230"/>
      <c r="BG119" s="230"/>
      <c r="BH119" s="230"/>
      <c r="BI119" s="230"/>
      <c r="BJ119" s="230"/>
      <c r="BK119" s="230"/>
      <c r="BL119" s="230"/>
      <c r="BM119" s="230"/>
      <c r="BN119" s="230"/>
      <c r="BO119" s="942" t="s">
        <v>464</v>
      </c>
      <c r="BP119" s="943"/>
      <c r="BQ119" s="944">
        <v>9811158</v>
      </c>
      <c r="BR119" s="910"/>
      <c r="BS119" s="910"/>
      <c r="BT119" s="910"/>
      <c r="BU119" s="910"/>
      <c r="BV119" s="910">
        <v>9791202</v>
      </c>
      <c r="BW119" s="910"/>
      <c r="BX119" s="910"/>
      <c r="BY119" s="910"/>
      <c r="BZ119" s="910"/>
      <c r="CA119" s="910">
        <v>9500869</v>
      </c>
      <c r="CB119" s="910"/>
      <c r="CC119" s="910"/>
      <c r="CD119" s="910"/>
      <c r="CE119" s="910"/>
      <c r="CF119" s="813"/>
      <c r="CG119" s="814"/>
      <c r="CH119" s="814"/>
      <c r="CI119" s="814"/>
      <c r="CJ119" s="899"/>
      <c r="CK119" s="993"/>
      <c r="CL119" s="888"/>
      <c r="CM119" s="903" t="s">
        <v>465</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434</v>
      </c>
      <c r="DH119" s="829"/>
      <c r="DI119" s="829"/>
      <c r="DJ119" s="829"/>
      <c r="DK119" s="830"/>
      <c r="DL119" s="831" t="s">
        <v>434</v>
      </c>
      <c r="DM119" s="829"/>
      <c r="DN119" s="829"/>
      <c r="DO119" s="829"/>
      <c r="DP119" s="830"/>
      <c r="DQ119" s="831" t="s">
        <v>434</v>
      </c>
      <c r="DR119" s="829"/>
      <c r="DS119" s="829"/>
      <c r="DT119" s="829"/>
      <c r="DU119" s="830"/>
      <c r="DV119" s="913" t="s">
        <v>434</v>
      </c>
      <c r="DW119" s="914"/>
      <c r="DX119" s="914"/>
      <c r="DY119" s="914"/>
      <c r="DZ119" s="915"/>
    </row>
    <row r="120" spans="1:130" s="209" customFormat="1" ht="26.25" customHeight="1">
      <c r="A120" s="885"/>
      <c r="B120" s="886"/>
      <c r="C120" s="880" t="s">
        <v>441</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435</v>
      </c>
      <c r="AB120" s="845"/>
      <c r="AC120" s="845"/>
      <c r="AD120" s="845"/>
      <c r="AE120" s="846"/>
      <c r="AF120" s="847" t="s">
        <v>434</v>
      </c>
      <c r="AG120" s="845"/>
      <c r="AH120" s="845"/>
      <c r="AI120" s="845"/>
      <c r="AJ120" s="846"/>
      <c r="AK120" s="847" t="s">
        <v>440</v>
      </c>
      <c r="AL120" s="845"/>
      <c r="AM120" s="845"/>
      <c r="AN120" s="845"/>
      <c r="AO120" s="846"/>
      <c r="AP120" s="889" t="s">
        <v>440</v>
      </c>
      <c r="AQ120" s="890"/>
      <c r="AR120" s="890"/>
      <c r="AS120" s="890"/>
      <c r="AT120" s="891"/>
      <c r="AU120" s="945" t="s">
        <v>466</v>
      </c>
      <c r="AV120" s="946"/>
      <c r="AW120" s="946"/>
      <c r="AX120" s="946"/>
      <c r="AY120" s="947"/>
      <c r="AZ120" s="925" t="s">
        <v>467</v>
      </c>
      <c r="BA120" s="873"/>
      <c r="BB120" s="873"/>
      <c r="BC120" s="873"/>
      <c r="BD120" s="873"/>
      <c r="BE120" s="873"/>
      <c r="BF120" s="873"/>
      <c r="BG120" s="873"/>
      <c r="BH120" s="873"/>
      <c r="BI120" s="873"/>
      <c r="BJ120" s="873"/>
      <c r="BK120" s="873"/>
      <c r="BL120" s="873"/>
      <c r="BM120" s="873"/>
      <c r="BN120" s="873"/>
      <c r="BO120" s="873"/>
      <c r="BP120" s="874"/>
      <c r="BQ120" s="926">
        <v>2964764</v>
      </c>
      <c r="BR120" s="907"/>
      <c r="BS120" s="907"/>
      <c r="BT120" s="907"/>
      <c r="BU120" s="907"/>
      <c r="BV120" s="907">
        <v>3372386</v>
      </c>
      <c r="BW120" s="907"/>
      <c r="BX120" s="907"/>
      <c r="BY120" s="907"/>
      <c r="BZ120" s="907"/>
      <c r="CA120" s="907">
        <v>3900647</v>
      </c>
      <c r="CB120" s="907"/>
      <c r="CC120" s="907"/>
      <c r="CD120" s="907"/>
      <c r="CE120" s="907"/>
      <c r="CF120" s="931">
        <v>100.7</v>
      </c>
      <c r="CG120" s="932"/>
      <c r="CH120" s="932"/>
      <c r="CI120" s="932"/>
      <c r="CJ120" s="932"/>
      <c r="CK120" s="933" t="s">
        <v>468</v>
      </c>
      <c r="CL120" s="917"/>
      <c r="CM120" s="917"/>
      <c r="CN120" s="917"/>
      <c r="CO120" s="918"/>
      <c r="CP120" s="937" t="s">
        <v>469</v>
      </c>
      <c r="CQ120" s="938"/>
      <c r="CR120" s="938"/>
      <c r="CS120" s="938"/>
      <c r="CT120" s="938"/>
      <c r="CU120" s="938"/>
      <c r="CV120" s="938"/>
      <c r="CW120" s="938"/>
      <c r="CX120" s="938"/>
      <c r="CY120" s="938"/>
      <c r="CZ120" s="938"/>
      <c r="DA120" s="938"/>
      <c r="DB120" s="938"/>
      <c r="DC120" s="938"/>
      <c r="DD120" s="938"/>
      <c r="DE120" s="938"/>
      <c r="DF120" s="939"/>
      <c r="DG120" s="926">
        <v>527134</v>
      </c>
      <c r="DH120" s="907"/>
      <c r="DI120" s="907"/>
      <c r="DJ120" s="907"/>
      <c r="DK120" s="907"/>
      <c r="DL120" s="907">
        <v>496981</v>
      </c>
      <c r="DM120" s="907"/>
      <c r="DN120" s="907"/>
      <c r="DO120" s="907"/>
      <c r="DP120" s="907"/>
      <c r="DQ120" s="907">
        <v>452951</v>
      </c>
      <c r="DR120" s="907"/>
      <c r="DS120" s="907"/>
      <c r="DT120" s="907"/>
      <c r="DU120" s="907"/>
      <c r="DV120" s="908">
        <v>11.7</v>
      </c>
      <c r="DW120" s="908"/>
      <c r="DX120" s="908"/>
      <c r="DY120" s="908"/>
      <c r="DZ120" s="909"/>
    </row>
    <row r="121" spans="1:130" s="209" customFormat="1" ht="26.25" customHeight="1">
      <c r="A121" s="885"/>
      <c r="B121" s="886"/>
      <c r="C121" s="928" t="s">
        <v>470</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435</v>
      </c>
      <c r="AB121" s="845"/>
      <c r="AC121" s="845"/>
      <c r="AD121" s="845"/>
      <c r="AE121" s="846"/>
      <c r="AF121" s="847" t="s">
        <v>435</v>
      </c>
      <c r="AG121" s="845"/>
      <c r="AH121" s="845"/>
      <c r="AI121" s="845"/>
      <c r="AJ121" s="846"/>
      <c r="AK121" s="847" t="s">
        <v>434</v>
      </c>
      <c r="AL121" s="845"/>
      <c r="AM121" s="845"/>
      <c r="AN121" s="845"/>
      <c r="AO121" s="846"/>
      <c r="AP121" s="889" t="s">
        <v>435</v>
      </c>
      <c r="AQ121" s="890"/>
      <c r="AR121" s="890"/>
      <c r="AS121" s="890"/>
      <c r="AT121" s="891"/>
      <c r="AU121" s="948"/>
      <c r="AV121" s="949"/>
      <c r="AW121" s="949"/>
      <c r="AX121" s="949"/>
      <c r="AY121" s="950"/>
      <c r="AZ121" s="880" t="s">
        <v>471</v>
      </c>
      <c r="BA121" s="817"/>
      <c r="BB121" s="817"/>
      <c r="BC121" s="817"/>
      <c r="BD121" s="817"/>
      <c r="BE121" s="817"/>
      <c r="BF121" s="817"/>
      <c r="BG121" s="817"/>
      <c r="BH121" s="817"/>
      <c r="BI121" s="817"/>
      <c r="BJ121" s="817"/>
      <c r="BK121" s="817"/>
      <c r="BL121" s="817"/>
      <c r="BM121" s="817"/>
      <c r="BN121" s="817"/>
      <c r="BO121" s="817"/>
      <c r="BP121" s="818"/>
      <c r="BQ121" s="881">
        <v>123874</v>
      </c>
      <c r="BR121" s="882"/>
      <c r="BS121" s="882"/>
      <c r="BT121" s="882"/>
      <c r="BU121" s="882"/>
      <c r="BV121" s="882">
        <v>108770</v>
      </c>
      <c r="BW121" s="882"/>
      <c r="BX121" s="882"/>
      <c r="BY121" s="882"/>
      <c r="BZ121" s="882"/>
      <c r="CA121" s="882">
        <v>100070</v>
      </c>
      <c r="CB121" s="882"/>
      <c r="CC121" s="882"/>
      <c r="CD121" s="882"/>
      <c r="CE121" s="882"/>
      <c r="CF121" s="940">
        <v>2.6</v>
      </c>
      <c r="CG121" s="941"/>
      <c r="CH121" s="941"/>
      <c r="CI121" s="941"/>
      <c r="CJ121" s="941"/>
      <c r="CK121" s="934"/>
      <c r="CL121" s="920"/>
      <c r="CM121" s="920"/>
      <c r="CN121" s="920"/>
      <c r="CO121" s="921"/>
      <c r="CP121" s="900" t="s">
        <v>472</v>
      </c>
      <c r="CQ121" s="901"/>
      <c r="CR121" s="901"/>
      <c r="CS121" s="901"/>
      <c r="CT121" s="901"/>
      <c r="CU121" s="901"/>
      <c r="CV121" s="901"/>
      <c r="CW121" s="901"/>
      <c r="CX121" s="901"/>
      <c r="CY121" s="901"/>
      <c r="CZ121" s="901"/>
      <c r="DA121" s="901"/>
      <c r="DB121" s="901"/>
      <c r="DC121" s="901"/>
      <c r="DD121" s="901"/>
      <c r="DE121" s="901"/>
      <c r="DF121" s="902"/>
      <c r="DG121" s="881" t="s">
        <v>440</v>
      </c>
      <c r="DH121" s="882"/>
      <c r="DI121" s="882"/>
      <c r="DJ121" s="882"/>
      <c r="DK121" s="882"/>
      <c r="DL121" s="882" t="s">
        <v>434</v>
      </c>
      <c r="DM121" s="882"/>
      <c r="DN121" s="882"/>
      <c r="DO121" s="882"/>
      <c r="DP121" s="882"/>
      <c r="DQ121" s="882" t="s">
        <v>434</v>
      </c>
      <c r="DR121" s="882"/>
      <c r="DS121" s="882"/>
      <c r="DT121" s="882"/>
      <c r="DU121" s="882"/>
      <c r="DV121" s="859" t="s">
        <v>435</v>
      </c>
      <c r="DW121" s="859"/>
      <c r="DX121" s="859"/>
      <c r="DY121" s="859"/>
      <c r="DZ121" s="860"/>
    </row>
    <row r="122" spans="1:130" s="209" customFormat="1" ht="26.25" customHeight="1">
      <c r="A122" s="885"/>
      <c r="B122" s="886"/>
      <c r="C122" s="880" t="s">
        <v>451</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452</v>
      </c>
      <c r="AB122" s="845"/>
      <c r="AC122" s="845"/>
      <c r="AD122" s="845"/>
      <c r="AE122" s="846"/>
      <c r="AF122" s="847" t="s">
        <v>435</v>
      </c>
      <c r="AG122" s="845"/>
      <c r="AH122" s="845"/>
      <c r="AI122" s="845"/>
      <c r="AJ122" s="846"/>
      <c r="AK122" s="847" t="s">
        <v>434</v>
      </c>
      <c r="AL122" s="845"/>
      <c r="AM122" s="845"/>
      <c r="AN122" s="845"/>
      <c r="AO122" s="846"/>
      <c r="AP122" s="889" t="s">
        <v>434</v>
      </c>
      <c r="AQ122" s="890"/>
      <c r="AR122" s="890"/>
      <c r="AS122" s="890"/>
      <c r="AT122" s="891"/>
      <c r="AU122" s="948"/>
      <c r="AV122" s="949"/>
      <c r="AW122" s="949"/>
      <c r="AX122" s="949"/>
      <c r="AY122" s="950"/>
      <c r="AZ122" s="903" t="s">
        <v>473</v>
      </c>
      <c r="BA122" s="904"/>
      <c r="BB122" s="904"/>
      <c r="BC122" s="904"/>
      <c r="BD122" s="904"/>
      <c r="BE122" s="904"/>
      <c r="BF122" s="904"/>
      <c r="BG122" s="904"/>
      <c r="BH122" s="904"/>
      <c r="BI122" s="904"/>
      <c r="BJ122" s="904"/>
      <c r="BK122" s="904"/>
      <c r="BL122" s="904"/>
      <c r="BM122" s="904"/>
      <c r="BN122" s="904"/>
      <c r="BO122" s="904"/>
      <c r="BP122" s="905"/>
      <c r="BQ122" s="944">
        <v>5831534</v>
      </c>
      <c r="BR122" s="910"/>
      <c r="BS122" s="910"/>
      <c r="BT122" s="910"/>
      <c r="BU122" s="910"/>
      <c r="BV122" s="910">
        <v>5918358</v>
      </c>
      <c r="BW122" s="910"/>
      <c r="BX122" s="910"/>
      <c r="BY122" s="910"/>
      <c r="BZ122" s="910"/>
      <c r="CA122" s="910">
        <v>5607050</v>
      </c>
      <c r="CB122" s="910"/>
      <c r="CC122" s="910"/>
      <c r="CD122" s="910"/>
      <c r="CE122" s="910"/>
      <c r="CF122" s="911">
        <v>144.80000000000001</v>
      </c>
      <c r="CG122" s="912"/>
      <c r="CH122" s="912"/>
      <c r="CI122" s="912"/>
      <c r="CJ122" s="912"/>
      <c r="CK122" s="934"/>
      <c r="CL122" s="920"/>
      <c r="CM122" s="920"/>
      <c r="CN122" s="920"/>
      <c r="CO122" s="921"/>
      <c r="CP122" s="900" t="s">
        <v>474</v>
      </c>
      <c r="CQ122" s="901"/>
      <c r="CR122" s="901"/>
      <c r="CS122" s="901"/>
      <c r="CT122" s="901"/>
      <c r="CU122" s="901"/>
      <c r="CV122" s="901"/>
      <c r="CW122" s="901"/>
      <c r="CX122" s="901"/>
      <c r="CY122" s="901"/>
      <c r="CZ122" s="901"/>
      <c r="DA122" s="901"/>
      <c r="DB122" s="901"/>
      <c r="DC122" s="901"/>
      <c r="DD122" s="901"/>
      <c r="DE122" s="901"/>
      <c r="DF122" s="902"/>
      <c r="DG122" s="881" t="s">
        <v>435</v>
      </c>
      <c r="DH122" s="882"/>
      <c r="DI122" s="882"/>
      <c r="DJ122" s="882"/>
      <c r="DK122" s="882"/>
      <c r="DL122" s="882" t="s">
        <v>435</v>
      </c>
      <c r="DM122" s="882"/>
      <c r="DN122" s="882"/>
      <c r="DO122" s="882"/>
      <c r="DP122" s="882"/>
      <c r="DQ122" s="882" t="s">
        <v>440</v>
      </c>
      <c r="DR122" s="882"/>
      <c r="DS122" s="882"/>
      <c r="DT122" s="882"/>
      <c r="DU122" s="882"/>
      <c r="DV122" s="859" t="s">
        <v>440</v>
      </c>
      <c r="DW122" s="859"/>
      <c r="DX122" s="859"/>
      <c r="DY122" s="859"/>
      <c r="DZ122" s="860"/>
    </row>
    <row r="123" spans="1:130" s="209" customFormat="1" ht="26.25" customHeight="1">
      <c r="A123" s="885"/>
      <c r="B123" s="886"/>
      <c r="C123" s="880" t="s">
        <v>458</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435</v>
      </c>
      <c r="AB123" s="845"/>
      <c r="AC123" s="845"/>
      <c r="AD123" s="845"/>
      <c r="AE123" s="846"/>
      <c r="AF123" s="847" t="s">
        <v>435</v>
      </c>
      <c r="AG123" s="845"/>
      <c r="AH123" s="845"/>
      <c r="AI123" s="845"/>
      <c r="AJ123" s="846"/>
      <c r="AK123" s="847" t="s">
        <v>434</v>
      </c>
      <c r="AL123" s="845"/>
      <c r="AM123" s="845"/>
      <c r="AN123" s="845"/>
      <c r="AO123" s="846"/>
      <c r="AP123" s="889" t="s">
        <v>440</v>
      </c>
      <c r="AQ123" s="890"/>
      <c r="AR123" s="890"/>
      <c r="AS123" s="890"/>
      <c r="AT123" s="891"/>
      <c r="AU123" s="951"/>
      <c r="AV123" s="952"/>
      <c r="AW123" s="952"/>
      <c r="AX123" s="952"/>
      <c r="AY123" s="952"/>
      <c r="AZ123" s="230" t="s">
        <v>187</v>
      </c>
      <c r="BA123" s="230"/>
      <c r="BB123" s="230"/>
      <c r="BC123" s="230"/>
      <c r="BD123" s="230"/>
      <c r="BE123" s="230"/>
      <c r="BF123" s="230"/>
      <c r="BG123" s="230"/>
      <c r="BH123" s="230"/>
      <c r="BI123" s="230"/>
      <c r="BJ123" s="230"/>
      <c r="BK123" s="230"/>
      <c r="BL123" s="230"/>
      <c r="BM123" s="230"/>
      <c r="BN123" s="230"/>
      <c r="BO123" s="942" t="s">
        <v>475</v>
      </c>
      <c r="BP123" s="943"/>
      <c r="BQ123" s="897">
        <v>8920172</v>
      </c>
      <c r="BR123" s="898"/>
      <c r="BS123" s="898"/>
      <c r="BT123" s="898"/>
      <c r="BU123" s="898"/>
      <c r="BV123" s="898">
        <v>9399514</v>
      </c>
      <c r="BW123" s="898"/>
      <c r="BX123" s="898"/>
      <c r="BY123" s="898"/>
      <c r="BZ123" s="898"/>
      <c r="CA123" s="898">
        <v>9607767</v>
      </c>
      <c r="CB123" s="898"/>
      <c r="CC123" s="898"/>
      <c r="CD123" s="898"/>
      <c r="CE123" s="898"/>
      <c r="CF123" s="813"/>
      <c r="CG123" s="814"/>
      <c r="CH123" s="814"/>
      <c r="CI123" s="814"/>
      <c r="CJ123" s="899"/>
      <c r="CK123" s="934"/>
      <c r="CL123" s="920"/>
      <c r="CM123" s="920"/>
      <c r="CN123" s="920"/>
      <c r="CO123" s="921"/>
      <c r="CP123" s="900" t="s">
        <v>476</v>
      </c>
      <c r="CQ123" s="901"/>
      <c r="CR123" s="901"/>
      <c r="CS123" s="901"/>
      <c r="CT123" s="901"/>
      <c r="CU123" s="901"/>
      <c r="CV123" s="901"/>
      <c r="CW123" s="901"/>
      <c r="CX123" s="901"/>
      <c r="CY123" s="901"/>
      <c r="CZ123" s="901"/>
      <c r="DA123" s="901"/>
      <c r="DB123" s="901"/>
      <c r="DC123" s="901"/>
      <c r="DD123" s="901"/>
      <c r="DE123" s="901"/>
      <c r="DF123" s="902"/>
      <c r="DG123" s="844" t="s">
        <v>434</v>
      </c>
      <c r="DH123" s="845"/>
      <c r="DI123" s="845"/>
      <c r="DJ123" s="845"/>
      <c r="DK123" s="846"/>
      <c r="DL123" s="847" t="s">
        <v>435</v>
      </c>
      <c r="DM123" s="845"/>
      <c r="DN123" s="845"/>
      <c r="DO123" s="845"/>
      <c r="DP123" s="846"/>
      <c r="DQ123" s="847" t="s">
        <v>452</v>
      </c>
      <c r="DR123" s="845"/>
      <c r="DS123" s="845"/>
      <c r="DT123" s="845"/>
      <c r="DU123" s="846"/>
      <c r="DV123" s="889" t="s">
        <v>435</v>
      </c>
      <c r="DW123" s="890"/>
      <c r="DX123" s="890"/>
      <c r="DY123" s="890"/>
      <c r="DZ123" s="891"/>
    </row>
    <row r="124" spans="1:130" s="209" customFormat="1" ht="26.25" customHeight="1" thickBot="1">
      <c r="A124" s="885"/>
      <c r="B124" s="886"/>
      <c r="C124" s="880" t="s">
        <v>461</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452</v>
      </c>
      <c r="AB124" s="845"/>
      <c r="AC124" s="845"/>
      <c r="AD124" s="845"/>
      <c r="AE124" s="846"/>
      <c r="AF124" s="847" t="s">
        <v>435</v>
      </c>
      <c r="AG124" s="845"/>
      <c r="AH124" s="845"/>
      <c r="AI124" s="845"/>
      <c r="AJ124" s="846"/>
      <c r="AK124" s="847" t="s">
        <v>452</v>
      </c>
      <c r="AL124" s="845"/>
      <c r="AM124" s="845"/>
      <c r="AN124" s="845"/>
      <c r="AO124" s="846"/>
      <c r="AP124" s="889" t="s">
        <v>435</v>
      </c>
      <c r="AQ124" s="890"/>
      <c r="AR124" s="890"/>
      <c r="AS124" s="890"/>
      <c r="AT124" s="891"/>
      <c r="AU124" s="892" t="s">
        <v>477</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25.9</v>
      </c>
      <c r="BR124" s="896"/>
      <c r="BS124" s="896"/>
      <c r="BT124" s="896"/>
      <c r="BU124" s="896"/>
      <c r="BV124" s="896">
        <v>10.8</v>
      </c>
      <c r="BW124" s="896"/>
      <c r="BX124" s="896"/>
      <c r="BY124" s="896"/>
      <c r="BZ124" s="896"/>
      <c r="CA124" s="896" t="s">
        <v>452</v>
      </c>
      <c r="CB124" s="896"/>
      <c r="CC124" s="896"/>
      <c r="CD124" s="896"/>
      <c r="CE124" s="896"/>
      <c r="CF124" s="791"/>
      <c r="CG124" s="792"/>
      <c r="CH124" s="792"/>
      <c r="CI124" s="792"/>
      <c r="CJ124" s="927"/>
      <c r="CK124" s="935"/>
      <c r="CL124" s="935"/>
      <c r="CM124" s="935"/>
      <c r="CN124" s="935"/>
      <c r="CO124" s="936"/>
      <c r="CP124" s="900" t="s">
        <v>478</v>
      </c>
      <c r="CQ124" s="901"/>
      <c r="CR124" s="901"/>
      <c r="CS124" s="901"/>
      <c r="CT124" s="901"/>
      <c r="CU124" s="901"/>
      <c r="CV124" s="901"/>
      <c r="CW124" s="901"/>
      <c r="CX124" s="901"/>
      <c r="CY124" s="901"/>
      <c r="CZ124" s="901"/>
      <c r="DA124" s="901"/>
      <c r="DB124" s="901"/>
      <c r="DC124" s="901"/>
      <c r="DD124" s="901"/>
      <c r="DE124" s="901"/>
      <c r="DF124" s="902"/>
      <c r="DG124" s="828" t="s">
        <v>434</v>
      </c>
      <c r="DH124" s="829"/>
      <c r="DI124" s="829"/>
      <c r="DJ124" s="829"/>
      <c r="DK124" s="830"/>
      <c r="DL124" s="831" t="s">
        <v>434</v>
      </c>
      <c r="DM124" s="829"/>
      <c r="DN124" s="829"/>
      <c r="DO124" s="829"/>
      <c r="DP124" s="830"/>
      <c r="DQ124" s="831" t="s">
        <v>452</v>
      </c>
      <c r="DR124" s="829"/>
      <c r="DS124" s="829"/>
      <c r="DT124" s="829"/>
      <c r="DU124" s="830"/>
      <c r="DV124" s="913" t="s">
        <v>434</v>
      </c>
      <c r="DW124" s="914"/>
      <c r="DX124" s="914"/>
      <c r="DY124" s="914"/>
      <c r="DZ124" s="915"/>
    </row>
    <row r="125" spans="1:130" s="209" customFormat="1" ht="26.25" customHeight="1">
      <c r="A125" s="885"/>
      <c r="B125" s="886"/>
      <c r="C125" s="880" t="s">
        <v>463</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452</v>
      </c>
      <c r="AB125" s="845"/>
      <c r="AC125" s="845"/>
      <c r="AD125" s="845"/>
      <c r="AE125" s="846"/>
      <c r="AF125" s="847" t="s">
        <v>434</v>
      </c>
      <c r="AG125" s="845"/>
      <c r="AH125" s="845"/>
      <c r="AI125" s="845"/>
      <c r="AJ125" s="846"/>
      <c r="AK125" s="847" t="s">
        <v>434</v>
      </c>
      <c r="AL125" s="845"/>
      <c r="AM125" s="845"/>
      <c r="AN125" s="845"/>
      <c r="AO125" s="846"/>
      <c r="AP125" s="889" t="s">
        <v>434</v>
      </c>
      <c r="AQ125" s="890"/>
      <c r="AR125" s="890"/>
      <c r="AS125" s="890"/>
      <c r="AT125" s="891"/>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11"/>
      <c r="BR125" s="211"/>
      <c r="BS125" s="211"/>
      <c r="BT125" s="211"/>
      <c r="BU125" s="211"/>
      <c r="BV125" s="211"/>
      <c r="BW125" s="211"/>
      <c r="BX125" s="211"/>
      <c r="BY125" s="211"/>
      <c r="BZ125" s="211"/>
      <c r="CA125" s="211"/>
      <c r="CB125" s="211"/>
      <c r="CC125" s="211"/>
      <c r="CD125" s="211"/>
      <c r="CE125" s="211"/>
      <c r="CF125" s="211"/>
      <c r="CG125" s="211"/>
      <c r="CH125" s="211"/>
      <c r="CI125" s="211"/>
      <c r="CJ125" s="233"/>
      <c r="CK125" s="916" t="s">
        <v>479</v>
      </c>
      <c r="CL125" s="917"/>
      <c r="CM125" s="917"/>
      <c r="CN125" s="917"/>
      <c r="CO125" s="918"/>
      <c r="CP125" s="925" t="s">
        <v>480</v>
      </c>
      <c r="CQ125" s="873"/>
      <c r="CR125" s="873"/>
      <c r="CS125" s="873"/>
      <c r="CT125" s="873"/>
      <c r="CU125" s="873"/>
      <c r="CV125" s="873"/>
      <c r="CW125" s="873"/>
      <c r="CX125" s="873"/>
      <c r="CY125" s="873"/>
      <c r="CZ125" s="873"/>
      <c r="DA125" s="873"/>
      <c r="DB125" s="873"/>
      <c r="DC125" s="873"/>
      <c r="DD125" s="873"/>
      <c r="DE125" s="873"/>
      <c r="DF125" s="874"/>
      <c r="DG125" s="926" t="s">
        <v>434</v>
      </c>
      <c r="DH125" s="907"/>
      <c r="DI125" s="907"/>
      <c r="DJ125" s="907"/>
      <c r="DK125" s="907"/>
      <c r="DL125" s="907" t="s">
        <v>434</v>
      </c>
      <c r="DM125" s="907"/>
      <c r="DN125" s="907"/>
      <c r="DO125" s="907"/>
      <c r="DP125" s="907"/>
      <c r="DQ125" s="907" t="s">
        <v>434</v>
      </c>
      <c r="DR125" s="907"/>
      <c r="DS125" s="907"/>
      <c r="DT125" s="907"/>
      <c r="DU125" s="907"/>
      <c r="DV125" s="908" t="s">
        <v>452</v>
      </c>
      <c r="DW125" s="908"/>
      <c r="DX125" s="908"/>
      <c r="DY125" s="908"/>
      <c r="DZ125" s="909"/>
    </row>
    <row r="126" spans="1:130" s="209" customFormat="1" ht="26.25" customHeight="1" thickBot="1">
      <c r="A126" s="885"/>
      <c r="B126" s="886"/>
      <c r="C126" s="880" t="s">
        <v>465</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452</v>
      </c>
      <c r="AB126" s="845"/>
      <c r="AC126" s="845"/>
      <c r="AD126" s="845"/>
      <c r="AE126" s="846"/>
      <c r="AF126" s="847" t="s">
        <v>452</v>
      </c>
      <c r="AG126" s="845"/>
      <c r="AH126" s="845"/>
      <c r="AI126" s="845"/>
      <c r="AJ126" s="846"/>
      <c r="AK126" s="847" t="s">
        <v>434</v>
      </c>
      <c r="AL126" s="845"/>
      <c r="AM126" s="845"/>
      <c r="AN126" s="845"/>
      <c r="AO126" s="846"/>
      <c r="AP126" s="889" t="s">
        <v>434</v>
      </c>
      <c r="AQ126" s="890"/>
      <c r="AR126" s="890"/>
      <c r="AS126" s="890"/>
      <c r="AT126" s="89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c r="BV126" s="211"/>
      <c r="BW126" s="211"/>
      <c r="BX126" s="211"/>
      <c r="BY126" s="211"/>
      <c r="BZ126" s="211"/>
      <c r="CA126" s="211"/>
      <c r="CB126" s="211"/>
      <c r="CC126" s="211"/>
      <c r="CD126" s="234"/>
      <c r="CE126" s="234"/>
      <c r="CF126" s="234"/>
      <c r="CG126" s="211"/>
      <c r="CH126" s="211"/>
      <c r="CI126" s="211"/>
      <c r="CJ126" s="233"/>
      <c r="CK126" s="919"/>
      <c r="CL126" s="920"/>
      <c r="CM126" s="920"/>
      <c r="CN126" s="920"/>
      <c r="CO126" s="921"/>
      <c r="CP126" s="880" t="s">
        <v>481</v>
      </c>
      <c r="CQ126" s="817"/>
      <c r="CR126" s="817"/>
      <c r="CS126" s="817"/>
      <c r="CT126" s="817"/>
      <c r="CU126" s="817"/>
      <c r="CV126" s="817"/>
      <c r="CW126" s="817"/>
      <c r="CX126" s="817"/>
      <c r="CY126" s="817"/>
      <c r="CZ126" s="817"/>
      <c r="DA126" s="817"/>
      <c r="DB126" s="817"/>
      <c r="DC126" s="817"/>
      <c r="DD126" s="817"/>
      <c r="DE126" s="817"/>
      <c r="DF126" s="818"/>
      <c r="DG126" s="881" t="s">
        <v>434</v>
      </c>
      <c r="DH126" s="882"/>
      <c r="DI126" s="882"/>
      <c r="DJ126" s="882"/>
      <c r="DK126" s="882"/>
      <c r="DL126" s="882" t="s">
        <v>452</v>
      </c>
      <c r="DM126" s="882"/>
      <c r="DN126" s="882"/>
      <c r="DO126" s="882"/>
      <c r="DP126" s="882"/>
      <c r="DQ126" s="882" t="s">
        <v>434</v>
      </c>
      <c r="DR126" s="882"/>
      <c r="DS126" s="882"/>
      <c r="DT126" s="882"/>
      <c r="DU126" s="882"/>
      <c r="DV126" s="859" t="s">
        <v>434</v>
      </c>
      <c r="DW126" s="859"/>
      <c r="DX126" s="859"/>
      <c r="DY126" s="859"/>
      <c r="DZ126" s="860"/>
    </row>
    <row r="127" spans="1:130" s="209" customFormat="1" ht="26.25" customHeight="1">
      <c r="A127" s="887"/>
      <c r="B127" s="888"/>
      <c r="C127" s="903" t="s">
        <v>482</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434</v>
      </c>
      <c r="AB127" s="845"/>
      <c r="AC127" s="845"/>
      <c r="AD127" s="845"/>
      <c r="AE127" s="846"/>
      <c r="AF127" s="847" t="s">
        <v>434</v>
      </c>
      <c r="AG127" s="845"/>
      <c r="AH127" s="845"/>
      <c r="AI127" s="845"/>
      <c r="AJ127" s="846"/>
      <c r="AK127" s="847" t="s">
        <v>434</v>
      </c>
      <c r="AL127" s="845"/>
      <c r="AM127" s="845"/>
      <c r="AN127" s="845"/>
      <c r="AO127" s="846"/>
      <c r="AP127" s="889" t="s">
        <v>452</v>
      </c>
      <c r="AQ127" s="890"/>
      <c r="AR127" s="890"/>
      <c r="AS127" s="890"/>
      <c r="AT127" s="891"/>
      <c r="AU127" s="211"/>
      <c r="AV127" s="211"/>
      <c r="AW127" s="211"/>
      <c r="AX127" s="906" t="s">
        <v>483</v>
      </c>
      <c r="AY127" s="877"/>
      <c r="AZ127" s="877"/>
      <c r="BA127" s="877"/>
      <c r="BB127" s="877"/>
      <c r="BC127" s="877"/>
      <c r="BD127" s="877"/>
      <c r="BE127" s="878"/>
      <c r="BF127" s="876" t="s">
        <v>484</v>
      </c>
      <c r="BG127" s="877"/>
      <c r="BH127" s="877"/>
      <c r="BI127" s="877"/>
      <c r="BJ127" s="877"/>
      <c r="BK127" s="877"/>
      <c r="BL127" s="878"/>
      <c r="BM127" s="876" t="s">
        <v>485</v>
      </c>
      <c r="BN127" s="877"/>
      <c r="BO127" s="877"/>
      <c r="BP127" s="877"/>
      <c r="BQ127" s="877"/>
      <c r="BR127" s="877"/>
      <c r="BS127" s="878"/>
      <c r="BT127" s="876" t="s">
        <v>486</v>
      </c>
      <c r="BU127" s="877"/>
      <c r="BV127" s="877"/>
      <c r="BW127" s="877"/>
      <c r="BX127" s="877"/>
      <c r="BY127" s="877"/>
      <c r="BZ127" s="879"/>
      <c r="CA127" s="211"/>
      <c r="CB127" s="211"/>
      <c r="CC127" s="211"/>
      <c r="CD127" s="234"/>
      <c r="CE127" s="234"/>
      <c r="CF127" s="234"/>
      <c r="CG127" s="211"/>
      <c r="CH127" s="211"/>
      <c r="CI127" s="211"/>
      <c r="CJ127" s="233"/>
      <c r="CK127" s="919"/>
      <c r="CL127" s="920"/>
      <c r="CM127" s="920"/>
      <c r="CN127" s="920"/>
      <c r="CO127" s="921"/>
      <c r="CP127" s="880" t="s">
        <v>487</v>
      </c>
      <c r="CQ127" s="817"/>
      <c r="CR127" s="817"/>
      <c r="CS127" s="817"/>
      <c r="CT127" s="817"/>
      <c r="CU127" s="817"/>
      <c r="CV127" s="817"/>
      <c r="CW127" s="817"/>
      <c r="CX127" s="817"/>
      <c r="CY127" s="817"/>
      <c r="CZ127" s="817"/>
      <c r="DA127" s="817"/>
      <c r="DB127" s="817"/>
      <c r="DC127" s="817"/>
      <c r="DD127" s="817"/>
      <c r="DE127" s="817"/>
      <c r="DF127" s="818"/>
      <c r="DG127" s="881" t="s">
        <v>434</v>
      </c>
      <c r="DH127" s="882"/>
      <c r="DI127" s="882"/>
      <c r="DJ127" s="882"/>
      <c r="DK127" s="882"/>
      <c r="DL127" s="882" t="s">
        <v>434</v>
      </c>
      <c r="DM127" s="882"/>
      <c r="DN127" s="882"/>
      <c r="DO127" s="882"/>
      <c r="DP127" s="882"/>
      <c r="DQ127" s="882" t="s">
        <v>434</v>
      </c>
      <c r="DR127" s="882"/>
      <c r="DS127" s="882"/>
      <c r="DT127" s="882"/>
      <c r="DU127" s="882"/>
      <c r="DV127" s="859" t="s">
        <v>434</v>
      </c>
      <c r="DW127" s="859"/>
      <c r="DX127" s="859"/>
      <c r="DY127" s="859"/>
      <c r="DZ127" s="860"/>
    </row>
    <row r="128" spans="1:130" s="209" customFormat="1" ht="26.25" customHeight="1" thickBot="1">
      <c r="A128" s="861" t="s">
        <v>488</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489</v>
      </c>
      <c r="X128" s="863"/>
      <c r="Y128" s="863"/>
      <c r="Z128" s="864"/>
      <c r="AA128" s="865">
        <v>20526</v>
      </c>
      <c r="AB128" s="866"/>
      <c r="AC128" s="866"/>
      <c r="AD128" s="866"/>
      <c r="AE128" s="867"/>
      <c r="AF128" s="868">
        <v>16200</v>
      </c>
      <c r="AG128" s="866"/>
      <c r="AH128" s="866"/>
      <c r="AI128" s="866"/>
      <c r="AJ128" s="867"/>
      <c r="AK128" s="868">
        <v>9567</v>
      </c>
      <c r="AL128" s="866"/>
      <c r="AM128" s="866"/>
      <c r="AN128" s="866"/>
      <c r="AO128" s="867"/>
      <c r="AP128" s="869"/>
      <c r="AQ128" s="870"/>
      <c r="AR128" s="870"/>
      <c r="AS128" s="870"/>
      <c r="AT128" s="871"/>
      <c r="AU128" s="211"/>
      <c r="AV128" s="211"/>
      <c r="AW128" s="211"/>
      <c r="AX128" s="872" t="s">
        <v>490</v>
      </c>
      <c r="AY128" s="873"/>
      <c r="AZ128" s="873"/>
      <c r="BA128" s="873"/>
      <c r="BB128" s="873"/>
      <c r="BC128" s="873"/>
      <c r="BD128" s="873"/>
      <c r="BE128" s="874"/>
      <c r="BF128" s="851" t="s">
        <v>452</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34"/>
      <c r="CB128" s="234"/>
      <c r="CC128" s="234"/>
      <c r="CD128" s="234"/>
      <c r="CE128" s="234"/>
      <c r="CF128" s="234"/>
      <c r="CG128" s="211"/>
      <c r="CH128" s="211"/>
      <c r="CI128" s="211"/>
      <c r="CJ128" s="233"/>
      <c r="CK128" s="922"/>
      <c r="CL128" s="923"/>
      <c r="CM128" s="923"/>
      <c r="CN128" s="923"/>
      <c r="CO128" s="924"/>
      <c r="CP128" s="854" t="s">
        <v>491</v>
      </c>
      <c r="CQ128" s="795"/>
      <c r="CR128" s="795"/>
      <c r="CS128" s="795"/>
      <c r="CT128" s="795"/>
      <c r="CU128" s="795"/>
      <c r="CV128" s="795"/>
      <c r="CW128" s="795"/>
      <c r="CX128" s="795"/>
      <c r="CY128" s="795"/>
      <c r="CZ128" s="795"/>
      <c r="DA128" s="795"/>
      <c r="DB128" s="795"/>
      <c r="DC128" s="795"/>
      <c r="DD128" s="795"/>
      <c r="DE128" s="795"/>
      <c r="DF128" s="796"/>
      <c r="DG128" s="855" t="s">
        <v>492</v>
      </c>
      <c r="DH128" s="856"/>
      <c r="DI128" s="856"/>
      <c r="DJ128" s="856"/>
      <c r="DK128" s="856"/>
      <c r="DL128" s="856" t="s">
        <v>493</v>
      </c>
      <c r="DM128" s="856"/>
      <c r="DN128" s="856"/>
      <c r="DO128" s="856"/>
      <c r="DP128" s="856"/>
      <c r="DQ128" s="856" t="s">
        <v>494</v>
      </c>
      <c r="DR128" s="856"/>
      <c r="DS128" s="856"/>
      <c r="DT128" s="856"/>
      <c r="DU128" s="856"/>
      <c r="DV128" s="857" t="s">
        <v>495</v>
      </c>
      <c r="DW128" s="857"/>
      <c r="DX128" s="857"/>
      <c r="DY128" s="857"/>
      <c r="DZ128" s="858"/>
    </row>
    <row r="129" spans="1:131" s="209" customFormat="1" ht="26.25" customHeight="1">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496</v>
      </c>
      <c r="X129" s="842"/>
      <c r="Y129" s="842"/>
      <c r="Z129" s="843"/>
      <c r="AA129" s="844">
        <v>3988367</v>
      </c>
      <c r="AB129" s="845"/>
      <c r="AC129" s="845"/>
      <c r="AD129" s="845"/>
      <c r="AE129" s="846"/>
      <c r="AF129" s="847">
        <v>4153086</v>
      </c>
      <c r="AG129" s="845"/>
      <c r="AH129" s="845"/>
      <c r="AI129" s="845"/>
      <c r="AJ129" s="846"/>
      <c r="AK129" s="847">
        <v>4455398</v>
      </c>
      <c r="AL129" s="845"/>
      <c r="AM129" s="845"/>
      <c r="AN129" s="845"/>
      <c r="AO129" s="846"/>
      <c r="AP129" s="848"/>
      <c r="AQ129" s="849"/>
      <c r="AR129" s="849"/>
      <c r="AS129" s="849"/>
      <c r="AT129" s="850"/>
      <c r="AU129" s="212"/>
      <c r="AV129" s="212"/>
      <c r="AW129" s="212"/>
      <c r="AX129" s="816" t="s">
        <v>497</v>
      </c>
      <c r="AY129" s="817"/>
      <c r="AZ129" s="817"/>
      <c r="BA129" s="817"/>
      <c r="BB129" s="817"/>
      <c r="BC129" s="817"/>
      <c r="BD129" s="817"/>
      <c r="BE129" s="818"/>
      <c r="BF129" s="835" t="s">
        <v>438</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35"/>
      <c r="CB129" s="235"/>
      <c r="CC129" s="235"/>
      <c r="CD129" s="235"/>
      <c r="CE129" s="235"/>
      <c r="CF129" s="235"/>
      <c r="CG129" s="235"/>
      <c r="CH129" s="235"/>
      <c r="CI129" s="235"/>
      <c r="CJ129" s="235"/>
      <c r="CK129" s="235"/>
      <c r="CL129" s="235"/>
      <c r="CM129" s="235"/>
      <c r="CN129" s="235"/>
      <c r="CO129" s="235"/>
      <c r="CP129" s="235"/>
      <c r="CQ129" s="235"/>
      <c r="CR129" s="235"/>
      <c r="CS129" s="235"/>
      <c r="CT129" s="235"/>
      <c r="CU129" s="235"/>
      <c r="CV129" s="235"/>
      <c r="CW129" s="235"/>
      <c r="CX129" s="235"/>
      <c r="CY129" s="235"/>
      <c r="CZ129" s="235"/>
      <c r="DA129" s="235"/>
      <c r="DB129" s="235"/>
      <c r="DC129" s="235"/>
      <c r="DD129" s="235"/>
      <c r="DE129" s="235"/>
      <c r="DF129" s="235"/>
      <c r="DG129" s="235"/>
      <c r="DH129" s="235"/>
      <c r="DI129" s="235"/>
      <c r="DJ129" s="235"/>
      <c r="DK129" s="235"/>
      <c r="DL129" s="235"/>
      <c r="DM129" s="235"/>
      <c r="DN129" s="235"/>
      <c r="DO129" s="235"/>
      <c r="DP129" s="212"/>
      <c r="DQ129" s="212"/>
      <c r="DR129" s="212"/>
      <c r="DS129" s="212"/>
      <c r="DT129" s="212"/>
      <c r="DU129" s="212"/>
      <c r="DV129" s="212"/>
      <c r="DW129" s="212"/>
      <c r="DX129" s="212"/>
      <c r="DY129" s="212"/>
      <c r="DZ129" s="212"/>
    </row>
    <row r="130" spans="1:131" s="209" customFormat="1" ht="26.25" customHeight="1">
      <c r="A130" s="839" t="s">
        <v>498</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499</v>
      </c>
      <c r="X130" s="842"/>
      <c r="Y130" s="842"/>
      <c r="Z130" s="843"/>
      <c r="AA130" s="844">
        <v>552505</v>
      </c>
      <c r="AB130" s="845"/>
      <c r="AC130" s="845"/>
      <c r="AD130" s="845"/>
      <c r="AE130" s="846"/>
      <c r="AF130" s="847">
        <v>548772</v>
      </c>
      <c r="AG130" s="845"/>
      <c r="AH130" s="845"/>
      <c r="AI130" s="845"/>
      <c r="AJ130" s="846"/>
      <c r="AK130" s="847">
        <v>582719</v>
      </c>
      <c r="AL130" s="845"/>
      <c r="AM130" s="845"/>
      <c r="AN130" s="845"/>
      <c r="AO130" s="846"/>
      <c r="AP130" s="848"/>
      <c r="AQ130" s="849"/>
      <c r="AR130" s="849"/>
      <c r="AS130" s="849"/>
      <c r="AT130" s="850"/>
      <c r="AU130" s="212"/>
      <c r="AV130" s="212"/>
      <c r="AW130" s="212"/>
      <c r="AX130" s="816" t="s">
        <v>500</v>
      </c>
      <c r="AY130" s="817"/>
      <c r="AZ130" s="817"/>
      <c r="BA130" s="817"/>
      <c r="BB130" s="817"/>
      <c r="BC130" s="817"/>
      <c r="BD130" s="817"/>
      <c r="BE130" s="818"/>
      <c r="BF130" s="819">
        <v>8.5</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35"/>
      <c r="CB130" s="235"/>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c r="DD130" s="235"/>
      <c r="DE130" s="235"/>
      <c r="DF130" s="235"/>
      <c r="DG130" s="235"/>
      <c r="DH130" s="235"/>
      <c r="DI130" s="235"/>
      <c r="DJ130" s="235"/>
      <c r="DK130" s="235"/>
      <c r="DL130" s="235"/>
      <c r="DM130" s="235"/>
      <c r="DN130" s="235"/>
      <c r="DO130" s="235"/>
      <c r="DP130" s="212"/>
      <c r="DQ130" s="212"/>
      <c r="DR130" s="212"/>
      <c r="DS130" s="212"/>
      <c r="DT130" s="212"/>
      <c r="DU130" s="212"/>
      <c r="DV130" s="212"/>
      <c r="DW130" s="212"/>
      <c r="DX130" s="212"/>
      <c r="DY130" s="212"/>
      <c r="DZ130" s="212"/>
    </row>
    <row r="131" spans="1:131" s="209" customFormat="1" ht="26.25" customHeight="1" thickBot="1">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501</v>
      </c>
      <c r="X131" s="826"/>
      <c r="Y131" s="826"/>
      <c r="Z131" s="827"/>
      <c r="AA131" s="828">
        <v>3435862</v>
      </c>
      <c r="AB131" s="829"/>
      <c r="AC131" s="829"/>
      <c r="AD131" s="829"/>
      <c r="AE131" s="830"/>
      <c r="AF131" s="831">
        <v>3604314</v>
      </c>
      <c r="AG131" s="829"/>
      <c r="AH131" s="829"/>
      <c r="AI131" s="829"/>
      <c r="AJ131" s="830"/>
      <c r="AK131" s="831">
        <v>3872679</v>
      </c>
      <c r="AL131" s="829"/>
      <c r="AM131" s="829"/>
      <c r="AN131" s="829"/>
      <c r="AO131" s="830"/>
      <c r="AP131" s="832"/>
      <c r="AQ131" s="833"/>
      <c r="AR131" s="833"/>
      <c r="AS131" s="833"/>
      <c r="AT131" s="834"/>
      <c r="AU131" s="212"/>
      <c r="AV131" s="212"/>
      <c r="AW131" s="212"/>
      <c r="AX131" s="794" t="s">
        <v>502</v>
      </c>
      <c r="AY131" s="795"/>
      <c r="AZ131" s="795"/>
      <c r="BA131" s="795"/>
      <c r="BB131" s="795"/>
      <c r="BC131" s="795"/>
      <c r="BD131" s="795"/>
      <c r="BE131" s="796"/>
      <c r="BF131" s="797" t="s">
        <v>438</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35"/>
      <c r="CB131" s="235"/>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c r="DD131" s="235"/>
      <c r="DE131" s="235"/>
      <c r="DF131" s="235"/>
      <c r="DG131" s="235"/>
      <c r="DH131" s="235"/>
      <c r="DI131" s="235"/>
      <c r="DJ131" s="235"/>
      <c r="DK131" s="235"/>
      <c r="DL131" s="235"/>
      <c r="DM131" s="235"/>
      <c r="DN131" s="235"/>
      <c r="DO131" s="235"/>
      <c r="DP131" s="212"/>
      <c r="DQ131" s="212"/>
      <c r="DR131" s="212"/>
      <c r="DS131" s="212"/>
      <c r="DT131" s="212"/>
      <c r="DU131" s="212"/>
      <c r="DV131" s="212"/>
      <c r="DW131" s="212"/>
      <c r="DX131" s="212"/>
      <c r="DY131" s="212"/>
      <c r="DZ131" s="212"/>
    </row>
    <row r="132" spans="1:131" s="209" customFormat="1" ht="26.25" customHeight="1">
      <c r="A132" s="803" t="s">
        <v>503</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504</v>
      </c>
      <c r="W132" s="807"/>
      <c r="X132" s="807"/>
      <c r="Y132" s="807"/>
      <c r="Z132" s="808"/>
      <c r="AA132" s="809">
        <v>8.6800342970000006</v>
      </c>
      <c r="AB132" s="810"/>
      <c r="AC132" s="810"/>
      <c r="AD132" s="810"/>
      <c r="AE132" s="811"/>
      <c r="AF132" s="812">
        <v>8.6673636090000006</v>
      </c>
      <c r="AG132" s="810"/>
      <c r="AH132" s="810"/>
      <c r="AI132" s="810"/>
      <c r="AJ132" s="811"/>
      <c r="AK132" s="812">
        <v>8.2530723560000006</v>
      </c>
      <c r="AL132" s="810"/>
      <c r="AM132" s="810"/>
      <c r="AN132" s="810"/>
      <c r="AO132" s="811"/>
      <c r="AP132" s="813"/>
      <c r="AQ132" s="814"/>
      <c r="AR132" s="814"/>
      <c r="AS132" s="814"/>
      <c r="AT132" s="815"/>
      <c r="AU132" s="236"/>
      <c r="AV132" s="212"/>
      <c r="AW132" s="212"/>
      <c r="AX132" s="212"/>
      <c r="AY132" s="212"/>
      <c r="AZ132" s="212"/>
      <c r="BA132" s="212"/>
      <c r="BB132" s="212"/>
      <c r="BC132" s="212"/>
      <c r="BD132" s="212"/>
      <c r="BE132" s="212"/>
      <c r="BF132" s="212"/>
      <c r="BG132" s="212"/>
      <c r="BH132" s="212"/>
      <c r="BI132" s="212"/>
      <c r="BJ132" s="212"/>
      <c r="BK132" s="212"/>
      <c r="BL132" s="212"/>
      <c r="BM132" s="212"/>
      <c r="BN132" s="212"/>
      <c r="BO132" s="212"/>
      <c r="BP132" s="212"/>
      <c r="BQ132" s="212"/>
      <c r="BR132" s="212"/>
      <c r="BS132" s="213"/>
      <c r="BT132" s="212"/>
      <c r="BU132" s="212"/>
      <c r="BV132" s="212"/>
      <c r="BW132" s="212"/>
      <c r="BX132" s="212"/>
      <c r="BY132" s="212"/>
      <c r="BZ132" s="212"/>
      <c r="CA132" s="235"/>
      <c r="CB132" s="235"/>
      <c r="CC132" s="235"/>
      <c r="CD132" s="235"/>
      <c r="CE132" s="235"/>
      <c r="CF132" s="235"/>
      <c r="CG132" s="235"/>
      <c r="CH132" s="235"/>
      <c r="CI132" s="235"/>
      <c r="CJ132" s="235"/>
      <c r="CK132" s="235"/>
      <c r="CL132" s="235"/>
      <c r="CM132" s="235"/>
      <c r="CN132" s="235"/>
      <c r="CO132" s="235"/>
      <c r="CP132" s="235"/>
      <c r="CQ132" s="235"/>
      <c r="CR132" s="235"/>
      <c r="CS132" s="235"/>
      <c r="CT132" s="235"/>
      <c r="CU132" s="235"/>
      <c r="CV132" s="235"/>
      <c r="CW132" s="235"/>
      <c r="CX132" s="235"/>
      <c r="CY132" s="235"/>
      <c r="CZ132" s="235"/>
      <c r="DA132" s="235"/>
      <c r="DB132" s="235"/>
      <c r="DC132" s="235"/>
      <c r="DD132" s="235"/>
      <c r="DE132" s="235"/>
      <c r="DF132" s="235"/>
      <c r="DG132" s="235"/>
      <c r="DH132" s="235"/>
      <c r="DI132" s="235"/>
      <c r="DJ132" s="235"/>
      <c r="DK132" s="235"/>
      <c r="DL132" s="235"/>
      <c r="DM132" s="235"/>
      <c r="DN132" s="235"/>
      <c r="DO132" s="235"/>
      <c r="DP132" s="212"/>
      <c r="DQ132" s="212"/>
      <c r="DR132" s="212"/>
      <c r="DS132" s="212"/>
      <c r="DT132" s="212"/>
      <c r="DU132" s="212"/>
      <c r="DV132" s="212"/>
      <c r="DW132" s="212"/>
      <c r="DX132" s="212"/>
      <c r="DY132" s="212"/>
      <c r="DZ132" s="212"/>
    </row>
    <row r="133" spans="1:131" s="209" customFormat="1" ht="26.25" customHeight="1" thickBot="1">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505</v>
      </c>
      <c r="W133" s="786"/>
      <c r="X133" s="786"/>
      <c r="Y133" s="786"/>
      <c r="Z133" s="787"/>
      <c r="AA133" s="788">
        <v>8.1999999999999993</v>
      </c>
      <c r="AB133" s="789"/>
      <c r="AC133" s="789"/>
      <c r="AD133" s="789"/>
      <c r="AE133" s="790"/>
      <c r="AF133" s="788">
        <v>8.3000000000000007</v>
      </c>
      <c r="AG133" s="789"/>
      <c r="AH133" s="789"/>
      <c r="AI133" s="789"/>
      <c r="AJ133" s="790"/>
      <c r="AK133" s="788">
        <v>8.5</v>
      </c>
      <c r="AL133" s="789"/>
      <c r="AM133" s="789"/>
      <c r="AN133" s="789"/>
      <c r="AO133" s="790"/>
      <c r="AP133" s="791"/>
      <c r="AQ133" s="792"/>
      <c r="AR133" s="792"/>
      <c r="AS133" s="792"/>
      <c r="AT133" s="793"/>
      <c r="AU133" s="212"/>
      <c r="AV133" s="212"/>
      <c r="AW133" s="212"/>
      <c r="AX133" s="212"/>
      <c r="AY133" s="212"/>
      <c r="AZ133" s="212"/>
      <c r="BA133" s="212"/>
      <c r="BB133" s="212"/>
      <c r="BC133" s="212"/>
      <c r="BD133" s="212"/>
      <c r="BE133" s="212"/>
      <c r="BF133" s="212"/>
      <c r="BG133" s="212"/>
      <c r="BH133" s="212"/>
      <c r="BI133" s="212"/>
      <c r="BJ133" s="212"/>
      <c r="BK133" s="212"/>
      <c r="BL133" s="212"/>
      <c r="BM133" s="212"/>
      <c r="BN133" s="235"/>
      <c r="BO133" s="235"/>
      <c r="BP133" s="235"/>
      <c r="BQ133" s="235"/>
      <c r="BR133" s="235"/>
      <c r="BS133" s="235"/>
      <c r="BT133" s="235"/>
      <c r="BU133" s="235"/>
      <c r="BV133" s="235"/>
      <c r="BW133" s="235"/>
      <c r="BX133" s="235"/>
      <c r="BY133" s="235"/>
      <c r="BZ133" s="235"/>
      <c r="CA133" s="235"/>
      <c r="CB133" s="235"/>
      <c r="CC133" s="235"/>
      <c r="CD133" s="235"/>
      <c r="CE133" s="235"/>
      <c r="CF133" s="235"/>
      <c r="CG133" s="235"/>
      <c r="CH133" s="235"/>
      <c r="CI133" s="235"/>
      <c r="CJ133" s="235"/>
      <c r="CK133" s="235"/>
      <c r="CL133" s="235"/>
      <c r="CM133" s="235"/>
      <c r="CN133" s="235"/>
      <c r="CO133" s="235"/>
      <c r="CP133" s="235"/>
      <c r="CQ133" s="235"/>
      <c r="CR133" s="235"/>
      <c r="CS133" s="235"/>
      <c r="CT133" s="235"/>
      <c r="CU133" s="235"/>
      <c r="CV133" s="235"/>
      <c r="CW133" s="235"/>
      <c r="CX133" s="235"/>
      <c r="CY133" s="235"/>
      <c r="CZ133" s="235"/>
      <c r="DA133" s="235"/>
      <c r="DB133" s="235"/>
      <c r="DC133" s="235"/>
      <c r="DD133" s="235"/>
      <c r="DE133" s="235"/>
      <c r="DF133" s="235"/>
      <c r="DG133" s="235"/>
      <c r="DH133" s="235"/>
      <c r="DI133" s="235"/>
      <c r="DJ133" s="235"/>
      <c r="DK133" s="235"/>
      <c r="DL133" s="235"/>
      <c r="DM133" s="235"/>
      <c r="DN133" s="235"/>
      <c r="DO133" s="235"/>
      <c r="DP133" s="212"/>
      <c r="DQ133" s="212"/>
      <c r="DR133" s="212"/>
      <c r="DS133" s="212"/>
      <c r="DT133" s="212"/>
      <c r="DU133" s="212"/>
      <c r="DV133" s="212"/>
      <c r="DW133" s="212"/>
      <c r="DX133" s="212"/>
      <c r="DY133" s="212"/>
      <c r="DZ133" s="212"/>
    </row>
    <row r="134" spans="1:131" ht="11.25" customHeight="1">
      <c r="A134" s="237"/>
      <c r="B134" s="237"/>
      <c r="C134" s="237"/>
      <c r="D134" s="237"/>
      <c r="E134" s="237"/>
      <c r="F134" s="237"/>
      <c r="G134" s="237"/>
      <c r="H134" s="237"/>
      <c r="I134" s="237"/>
      <c r="J134" s="237"/>
      <c r="K134" s="237"/>
      <c r="L134" s="237"/>
      <c r="M134" s="237"/>
      <c r="N134" s="237"/>
      <c r="O134" s="237"/>
      <c r="P134" s="237"/>
      <c r="Q134" s="237"/>
      <c r="R134" s="237"/>
      <c r="S134" s="237"/>
      <c r="T134" s="237"/>
      <c r="U134" s="237"/>
      <c r="V134" s="237"/>
      <c r="W134" s="237"/>
      <c r="X134" s="237"/>
      <c r="Y134" s="237"/>
      <c r="Z134" s="237"/>
      <c r="AA134" s="237"/>
      <c r="AB134" s="237"/>
      <c r="AC134" s="237"/>
      <c r="AD134" s="237"/>
      <c r="AE134" s="237"/>
      <c r="AF134" s="237"/>
      <c r="AG134" s="237"/>
      <c r="AH134" s="237"/>
      <c r="AI134" s="237"/>
      <c r="AJ134" s="237"/>
      <c r="AK134" s="237"/>
      <c r="AL134" s="237"/>
      <c r="AM134" s="237"/>
      <c r="AN134" s="237"/>
      <c r="AO134" s="237"/>
      <c r="AP134" s="237"/>
      <c r="AQ134" s="237"/>
      <c r="AR134" s="237"/>
      <c r="AS134" s="237"/>
      <c r="AT134" s="237"/>
      <c r="AU134" s="212"/>
      <c r="AV134" s="212"/>
      <c r="AW134" s="212"/>
      <c r="AX134" s="212"/>
      <c r="AY134" s="212"/>
      <c r="AZ134" s="212"/>
      <c r="BA134" s="212"/>
      <c r="BB134" s="212"/>
      <c r="BC134" s="212"/>
      <c r="BD134" s="212"/>
      <c r="BE134" s="212"/>
      <c r="BF134" s="212"/>
      <c r="BG134" s="212"/>
      <c r="BH134" s="212"/>
      <c r="BI134" s="212"/>
      <c r="BJ134" s="212"/>
      <c r="BK134" s="212"/>
      <c r="BL134" s="212"/>
      <c r="BM134" s="212"/>
      <c r="BN134" s="235"/>
      <c r="BO134" s="235"/>
      <c r="BP134" s="235"/>
      <c r="BQ134" s="235"/>
      <c r="BR134" s="235"/>
      <c r="BS134" s="235"/>
      <c r="BT134" s="235"/>
      <c r="BU134" s="235"/>
      <c r="BV134" s="235"/>
      <c r="BW134" s="235"/>
      <c r="BX134" s="235"/>
      <c r="BY134" s="235"/>
      <c r="BZ134" s="235"/>
      <c r="CA134" s="235"/>
      <c r="CB134" s="235"/>
      <c r="CC134" s="235"/>
      <c r="CD134" s="235"/>
      <c r="CE134" s="235"/>
      <c r="CF134" s="235"/>
      <c r="CG134" s="235"/>
      <c r="CH134" s="235"/>
      <c r="CI134" s="235"/>
      <c r="CJ134" s="235"/>
      <c r="CK134" s="235"/>
      <c r="CL134" s="235"/>
      <c r="CM134" s="235"/>
      <c r="CN134" s="235"/>
      <c r="CO134" s="235"/>
      <c r="CP134" s="235"/>
      <c r="CQ134" s="235"/>
      <c r="CR134" s="235"/>
      <c r="CS134" s="235"/>
      <c r="CT134" s="235"/>
      <c r="CU134" s="235"/>
      <c r="CV134" s="235"/>
      <c r="CW134" s="235"/>
      <c r="CX134" s="235"/>
      <c r="CY134" s="235"/>
      <c r="CZ134" s="235"/>
      <c r="DA134" s="235"/>
      <c r="DB134" s="235"/>
      <c r="DC134" s="235"/>
      <c r="DD134" s="235"/>
      <c r="DE134" s="235"/>
      <c r="DF134" s="235"/>
      <c r="DG134" s="235"/>
      <c r="DH134" s="235"/>
      <c r="DI134" s="235"/>
      <c r="DJ134" s="235"/>
      <c r="DK134" s="235"/>
      <c r="DL134" s="235"/>
      <c r="DM134" s="235"/>
      <c r="DN134" s="235"/>
      <c r="DO134" s="235"/>
      <c r="DP134" s="212"/>
      <c r="DQ134" s="212"/>
      <c r="DR134" s="212"/>
      <c r="DS134" s="212"/>
      <c r="DT134" s="212"/>
      <c r="DU134" s="212"/>
      <c r="DV134" s="212"/>
      <c r="DW134" s="212"/>
      <c r="DX134" s="212"/>
      <c r="DY134" s="212"/>
      <c r="DZ134" s="212"/>
      <c r="EA134" s="209"/>
    </row>
    <row r="135" spans="1:131" ht="14.25" hidden="1">
      <c r="AU135" s="237"/>
      <c r="AV135" s="237"/>
      <c r="AW135" s="237"/>
      <c r="AX135" s="237"/>
      <c r="AY135" s="237"/>
      <c r="AZ135" s="237"/>
      <c r="BA135" s="237"/>
      <c r="BB135" s="237"/>
      <c r="BC135" s="237"/>
      <c r="BD135" s="237"/>
      <c r="BE135" s="237"/>
      <c r="BF135" s="237"/>
      <c r="BG135" s="237"/>
      <c r="BH135" s="237"/>
      <c r="BI135" s="237"/>
      <c r="BJ135" s="237"/>
      <c r="BK135" s="237"/>
      <c r="BL135" s="237"/>
      <c r="BM135" s="237"/>
      <c r="BN135" s="237"/>
      <c r="BO135" s="237"/>
      <c r="BP135" s="237"/>
      <c r="BQ135" s="237"/>
      <c r="BR135" s="237"/>
      <c r="BS135" s="237"/>
      <c r="BT135" s="237"/>
      <c r="BU135" s="237"/>
      <c r="BV135" s="237"/>
      <c r="BW135" s="237"/>
      <c r="BX135" s="237"/>
      <c r="BY135" s="237"/>
      <c r="BZ135" s="237"/>
      <c r="CA135" s="237"/>
      <c r="CB135" s="237"/>
      <c r="CC135" s="237"/>
      <c r="CD135" s="237"/>
      <c r="CE135" s="237"/>
      <c r="CF135" s="237"/>
      <c r="CG135" s="237"/>
      <c r="CH135" s="237"/>
      <c r="CI135" s="237"/>
      <c r="CJ135" s="237"/>
      <c r="CK135" s="237"/>
      <c r="CL135" s="237"/>
      <c r="CM135" s="237"/>
      <c r="CN135" s="237"/>
      <c r="CO135" s="237"/>
      <c r="CP135" s="237"/>
      <c r="CQ135" s="237"/>
      <c r="CR135" s="237"/>
      <c r="CS135" s="237"/>
      <c r="CT135" s="237"/>
      <c r="CU135" s="237"/>
      <c r="CV135" s="237"/>
      <c r="CW135" s="237"/>
      <c r="CX135" s="237"/>
      <c r="CY135" s="237"/>
      <c r="CZ135" s="237"/>
      <c r="DA135" s="237"/>
      <c r="DB135" s="237"/>
      <c r="DC135" s="237"/>
      <c r="DD135" s="237"/>
      <c r="DE135" s="237"/>
      <c r="DF135" s="237"/>
      <c r="DG135" s="237"/>
      <c r="DH135" s="237"/>
      <c r="DI135" s="237"/>
      <c r="DJ135" s="237"/>
      <c r="DK135" s="237"/>
      <c r="DL135" s="237"/>
      <c r="DM135" s="237"/>
      <c r="DN135" s="237"/>
      <c r="DO135" s="237"/>
      <c r="DP135" s="237"/>
      <c r="DQ135" s="237"/>
      <c r="DR135" s="237"/>
      <c r="DS135" s="237"/>
      <c r="DT135" s="237"/>
      <c r="DU135" s="237"/>
      <c r="DV135" s="237"/>
      <c r="DW135" s="237"/>
      <c r="DX135" s="237"/>
      <c r="DY135" s="237"/>
      <c r="DZ135" s="237"/>
    </row>
  </sheetData>
  <sheetProtection algorithmName="SHA-512" hashValue="ctkqVaQi9Xb7hOtDfdCDdfBmkq/DLYTPlG5ovMNUlGkhA/WKmR3QIjTPfXe0Ug7y7FSnmcAoFz4NNXsA5woSYA==" saltValue="ADW/morEhKVZrG61Xe2Kv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39" customWidth="1"/>
    <col min="121" max="121" width="0" style="238" hidden="1" customWidth="1"/>
    <col min="122" max="16384" width="9" style="238" hidden="1"/>
  </cols>
  <sheetData>
    <row r="1" spans="1:120">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8"/>
    </row>
    <row r="2" spans="1:120"/>
    <row r="3" spans="1:120"/>
    <row r="4" spans="1:120"/>
    <row r="5" spans="1:120"/>
    <row r="6" spans="1:120"/>
    <row r="7" spans="1:120"/>
    <row r="8" spans="1:120"/>
    <row r="9" spans="1:120"/>
    <row r="10" spans="1:120"/>
    <row r="11" spans="1:120"/>
    <row r="12" spans="1:120"/>
    <row r="13" spans="1:120"/>
    <row r="14" spans="1:120"/>
    <row r="15" spans="1:120"/>
    <row r="16" spans="1:120">
      <c r="DP16" s="238"/>
    </row>
    <row r="17" spans="119:120">
      <c r="DP17" s="238"/>
    </row>
    <row r="18" spans="119:120"/>
    <row r="19" spans="119:120"/>
    <row r="20" spans="119:120">
      <c r="DO20" s="238"/>
      <c r="DP20" s="238"/>
    </row>
    <row r="21" spans="119:120">
      <c r="DP21" s="238"/>
    </row>
    <row r="22" spans="119:120"/>
    <row r="23" spans="119:120">
      <c r="DO23" s="238"/>
      <c r="DP23" s="238"/>
    </row>
    <row r="24" spans="119:120">
      <c r="DP24" s="238"/>
    </row>
    <row r="25" spans="119:120">
      <c r="DP25" s="238"/>
    </row>
    <row r="26" spans="119:120">
      <c r="DO26" s="238"/>
      <c r="DP26" s="238"/>
    </row>
    <row r="27" spans="119:120"/>
    <row r="28" spans="119:120">
      <c r="DO28" s="238"/>
      <c r="DP28" s="238"/>
    </row>
    <row r="29" spans="119:120">
      <c r="DP29" s="238"/>
    </row>
    <row r="30" spans="119:120"/>
    <row r="31" spans="119:120">
      <c r="DO31" s="238"/>
      <c r="DP31" s="238"/>
    </row>
    <row r="32" spans="119:120"/>
    <row r="33" spans="98:120">
      <c r="DO33" s="238"/>
      <c r="DP33" s="238"/>
    </row>
    <row r="34" spans="98:120">
      <c r="DM34" s="238"/>
    </row>
    <row r="35" spans="98:120">
      <c r="CT35" s="238"/>
      <c r="CU35" s="238"/>
      <c r="CV35" s="238"/>
      <c r="CY35" s="238"/>
      <c r="CZ35" s="238"/>
      <c r="DA35" s="238"/>
      <c r="DD35" s="238"/>
      <c r="DE35" s="238"/>
      <c r="DF35" s="238"/>
      <c r="DI35" s="238"/>
      <c r="DJ35" s="238"/>
      <c r="DK35" s="238"/>
      <c r="DM35" s="238"/>
      <c r="DN35" s="238"/>
      <c r="DO35" s="238"/>
      <c r="DP35" s="238"/>
    </row>
    <row r="36" spans="98:120"/>
    <row r="37" spans="98:120">
      <c r="CW37" s="238"/>
      <c r="DB37" s="238"/>
      <c r="DG37" s="238"/>
      <c r="DL37" s="238"/>
      <c r="DP37" s="238"/>
    </row>
    <row r="38" spans="98:120">
      <c r="CT38" s="238"/>
      <c r="CU38" s="238"/>
      <c r="CV38" s="238"/>
      <c r="CW38" s="238"/>
      <c r="CY38" s="238"/>
      <c r="CZ38" s="238"/>
      <c r="DA38" s="238"/>
      <c r="DB38" s="238"/>
      <c r="DD38" s="238"/>
      <c r="DE38" s="238"/>
      <c r="DF38" s="238"/>
      <c r="DG38" s="238"/>
      <c r="DI38" s="238"/>
      <c r="DJ38" s="238"/>
      <c r="DK38" s="238"/>
      <c r="DL38" s="238"/>
      <c r="DN38" s="238"/>
      <c r="DO38" s="238"/>
      <c r="DP38" s="238"/>
    </row>
    <row r="39" spans="98:120"/>
    <row r="40" spans="98:120"/>
    <row r="41" spans="98:120"/>
    <row r="42" spans="98:120"/>
    <row r="43" spans="98:120"/>
    <row r="44" spans="98:120"/>
    <row r="45" spans="98:120"/>
    <row r="46" spans="98:120"/>
    <row r="47" spans="98:120"/>
    <row r="48" spans="98:120"/>
    <row r="49" spans="22:120">
      <c r="DN49" s="238"/>
      <c r="DO49" s="238"/>
      <c r="DP49" s="23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38"/>
      <c r="CS63" s="238"/>
      <c r="CX63" s="238"/>
      <c r="DC63" s="238"/>
      <c r="DH63" s="238"/>
    </row>
    <row r="64" spans="22:120">
      <c r="V64" s="238"/>
    </row>
    <row r="65" spans="15:120">
      <c r="X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8"/>
      <c r="AY65" s="238"/>
      <c r="AZ65" s="238"/>
      <c r="BA65" s="238"/>
      <c r="BB65" s="238"/>
      <c r="BC65" s="238"/>
      <c r="BD65" s="238"/>
      <c r="BE65" s="238"/>
      <c r="BF65" s="238"/>
      <c r="BG65" s="238"/>
      <c r="BH65" s="238"/>
      <c r="BI65" s="238"/>
      <c r="BJ65" s="238"/>
      <c r="BK65" s="238"/>
      <c r="BL65" s="238"/>
      <c r="BM65" s="238"/>
      <c r="BN65" s="238"/>
      <c r="BO65" s="238"/>
      <c r="BP65" s="238"/>
      <c r="BQ65" s="238"/>
      <c r="BR65" s="238"/>
      <c r="BS65" s="238"/>
      <c r="BT65" s="238"/>
      <c r="BU65" s="238"/>
      <c r="BV65" s="238"/>
      <c r="BW65" s="238"/>
      <c r="BX65" s="238"/>
      <c r="BY65" s="238"/>
      <c r="BZ65" s="238"/>
      <c r="CA65" s="238"/>
      <c r="CB65" s="238"/>
      <c r="CC65" s="238"/>
      <c r="CD65" s="238"/>
      <c r="CE65" s="238"/>
      <c r="CF65" s="238"/>
      <c r="CG65" s="238"/>
      <c r="CH65" s="238"/>
      <c r="CI65" s="238"/>
      <c r="CJ65" s="238"/>
      <c r="CK65" s="238"/>
      <c r="CL65" s="238"/>
      <c r="CM65" s="238"/>
      <c r="CN65" s="238"/>
      <c r="CO65" s="238"/>
      <c r="CP65" s="238"/>
      <c r="CQ65" s="238"/>
      <c r="CR65" s="238"/>
      <c r="CU65" s="238"/>
      <c r="CZ65" s="238"/>
      <c r="DE65" s="238"/>
      <c r="DJ65" s="238"/>
    </row>
    <row r="66" spans="15:120">
      <c r="Q66" s="238"/>
      <c r="S66" s="238"/>
      <c r="U66" s="238"/>
      <c r="DM66" s="238"/>
    </row>
    <row r="67" spans="15:120">
      <c r="O67" s="238"/>
      <c r="P67" s="238"/>
      <c r="R67" s="238"/>
      <c r="T67" s="238"/>
      <c r="Y67" s="238"/>
      <c r="CT67" s="238"/>
      <c r="CV67" s="238"/>
      <c r="CW67" s="238"/>
      <c r="CY67" s="238"/>
      <c r="DA67" s="238"/>
      <c r="DB67" s="238"/>
      <c r="DD67" s="238"/>
      <c r="DF67" s="238"/>
      <c r="DG67" s="238"/>
      <c r="DI67" s="238"/>
      <c r="DK67" s="238"/>
      <c r="DL67" s="238"/>
      <c r="DN67" s="238"/>
      <c r="DO67" s="238"/>
      <c r="DP67" s="238"/>
    </row>
    <row r="68" spans="15:120"/>
    <row r="69" spans="15:120"/>
    <row r="70" spans="15:120"/>
    <row r="71" spans="15:120"/>
    <row r="72" spans="15:120">
      <c r="DP72" s="238"/>
    </row>
    <row r="73" spans="15:120">
      <c r="DP73" s="23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38"/>
      <c r="CX96" s="238"/>
      <c r="DC96" s="238"/>
      <c r="DH96" s="238"/>
    </row>
    <row r="97" spans="24:120">
      <c r="CS97" s="238"/>
      <c r="CX97" s="238"/>
      <c r="DC97" s="238"/>
      <c r="DH97" s="238"/>
      <c r="DP97" s="239" t="s">
        <v>506</v>
      </c>
    </row>
    <row r="98" spans="24:120" hidden="1">
      <c r="CS98" s="238"/>
      <c r="CX98" s="238"/>
      <c r="DC98" s="238"/>
      <c r="DH98" s="238"/>
    </row>
    <row r="99" spans="24:120" hidden="1">
      <c r="CS99" s="238"/>
      <c r="CX99" s="238"/>
      <c r="DC99" s="238"/>
      <c r="DH99" s="238"/>
    </row>
    <row r="101" spans="24:120" ht="12" hidden="1" customHeight="1">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8"/>
      <c r="BA101" s="238"/>
      <c r="BB101" s="238"/>
      <c r="BC101" s="238"/>
      <c r="BD101" s="238"/>
      <c r="BE101" s="238"/>
      <c r="BF101" s="238"/>
      <c r="BG101" s="238"/>
      <c r="BH101" s="238"/>
      <c r="BI101" s="238"/>
      <c r="BJ101" s="238"/>
      <c r="BK101" s="238"/>
      <c r="BL101" s="238"/>
      <c r="BM101" s="238"/>
      <c r="BN101" s="238"/>
      <c r="BO101" s="238"/>
      <c r="BP101" s="238"/>
      <c r="BQ101" s="238"/>
      <c r="BR101" s="238"/>
      <c r="BS101" s="238"/>
      <c r="BT101" s="238"/>
      <c r="BU101" s="238"/>
      <c r="BV101" s="238"/>
      <c r="BW101" s="238"/>
      <c r="BX101" s="238"/>
      <c r="BY101" s="238"/>
      <c r="BZ101" s="238"/>
      <c r="CA101" s="238"/>
      <c r="CB101" s="238"/>
      <c r="CC101" s="238"/>
      <c r="CD101" s="238"/>
      <c r="CE101" s="238"/>
      <c r="CF101" s="238"/>
      <c r="CG101" s="238"/>
      <c r="CH101" s="238"/>
      <c r="CI101" s="238"/>
      <c r="CJ101" s="238"/>
      <c r="CK101" s="238"/>
      <c r="CL101" s="238"/>
      <c r="CM101" s="238"/>
      <c r="CN101" s="238"/>
      <c r="CO101" s="238"/>
      <c r="CP101" s="238"/>
      <c r="CQ101" s="238"/>
      <c r="CR101" s="238"/>
      <c r="CU101" s="238"/>
      <c r="CZ101" s="238"/>
      <c r="DE101" s="238"/>
      <c r="DJ101" s="238"/>
    </row>
    <row r="102" spans="24:120" ht="1.5" hidden="1" customHeight="1">
      <c r="CU102" s="238"/>
      <c r="CZ102" s="238"/>
      <c r="DE102" s="238"/>
      <c r="DJ102" s="238"/>
      <c r="DM102" s="238"/>
    </row>
    <row r="103" spans="24:120" hidden="1">
      <c r="CT103" s="238"/>
      <c r="CV103" s="238"/>
      <c r="CW103" s="238"/>
      <c r="CY103" s="238"/>
      <c r="DA103" s="238"/>
      <c r="DB103" s="238"/>
      <c r="DD103" s="238"/>
      <c r="DF103" s="238"/>
      <c r="DG103" s="238"/>
      <c r="DI103" s="238"/>
      <c r="DK103" s="238"/>
      <c r="DL103" s="238"/>
      <c r="DM103" s="238"/>
      <c r="DN103" s="238"/>
      <c r="DO103" s="238"/>
      <c r="DP103" s="238"/>
    </row>
    <row r="104" spans="24:120" hidden="1">
      <c r="CV104" s="238"/>
      <c r="CW104" s="238"/>
      <c r="DA104" s="238"/>
      <c r="DB104" s="238"/>
      <c r="DF104" s="238"/>
      <c r="DG104" s="238"/>
      <c r="DK104" s="238"/>
      <c r="DL104" s="238"/>
      <c r="DN104" s="238"/>
      <c r="DO104" s="238"/>
      <c r="DP104" s="238"/>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cols>
    <col min="1" max="116" width="2.625" style="239" customWidth="1"/>
    <col min="117" max="16384" width="9" style="238" hidden="1"/>
  </cols>
  <sheetData>
    <row r="1" spans="2:116">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row>
    <row r="2" spans="2:116"/>
    <row r="3" spans="2:116"/>
    <row r="4" spans="2:116">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c r="DA4" s="238"/>
      <c r="DB4" s="238"/>
      <c r="DC4" s="238"/>
      <c r="DD4" s="238"/>
      <c r="DE4" s="238"/>
      <c r="DF4" s="238"/>
      <c r="DG4" s="238"/>
      <c r="DH4" s="238"/>
      <c r="DI4" s="238"/>
      <c r="DJ4" s="238"/>
      <c r="DK4" s="238"/>
      <c r="DL4" s="238"/>
    </row>
    <row r="5" spans="2:116">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8"/>
      <c r="DC5" s="238"/>
      <c r="DD5" s="238"/>
      <c r="DE5" s="238"/>
      <c r="DF5" s="238"/>
      <c r="DG5" s="238"/>
      <c r="DH5" s="238"/>
      <c r="DI5" s="238"/>
      <c r="DJ5" s="238"/>
      <c r="DK5" s="238"/>
      <c r="DL5" s="238"/>
    </row>
    <row r="6" spans="2:116"/>
    <row r="7" spans="2:116"/>
    <row r="8" spans="2:116"/>
    <row r="9" spans="2:116"/>
    <row r="10" spans="2:116"/>
    <row r="11" spans="2:116"/>
    <row r="12" spans="2:116"/>
    <row r="13" spans="2:116"/>
    <row r="14" spans="2:116"/>
    <row r="15" spans="2:116"/>
    <row r="16" spans="2:116"/>
    <row r="17" spans="9:116"/>
    <row r="18" spans="9:116">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38"/>
      <c r="CG18" s="238"/>
      <c r="CH18" s="238"/>
      <c r="CI18" s="238"/>
      <c r="CJ18" s="238"/>
      <c r="CK18" s="238"/>
      <c r="CL18" s="238"/>
      <c r="CM18" s="238"/>
      <c r="CN18" s="238"/>
      <c r="CO18" s="238"/>
      <c r="CP18" s="238"/>
      <c r="CQ18" s="238"/>
      <c r="CR18" s="238"/>
      <c r="CS18" s="238"/>
      <c r="CT18" s="238"/>
      <c r="CU18" s="238"/>
      <c r="CV18" s="238"/>
      <c r="CW18" s="238"/>
      <c r="CX18" s="238"/>
      <c r="CY18" s="238"/>
      <c r="CZ18" s="238"/>
      <c r="DA18" s="238"/>
      <c r="DB18" s="238"/>
      <c r="DC18" s="238"/>
      <c r="DD18" s="238"/>
      <c r="DE18" s="238"/>
      <c r="DF18" s="238"/>
      <c r="DG18" s="238"/>
      <c r="DH18" s="238"/>
      <c r="DI18" s="238"/>
      <c r="DJ18" s="238"/>
      <c r="DK18" s="238"/>
      <c r="DL18" s="238"/>
    </row>
    <row r="19" spans="9:116"/>
    <row r="20" spans="9:116"/>
    <row r="21" spans="9:116">
      <c r="DL21" s="238"/>
    </row>
    <row r="22" spans="9:116">
      <c r="DI22" s="238"/>
      <c r="DJ22" s="238"/>
      <c r="DK22" s="238"/>
      <c r="DL22" s="238"/>
    </row>
    <row r="23" spans="9:116">
      <c r="CY23" s="238"/>
      <c r="CZ23" s="238"/>
      <c r="DA23" s="238"/>
      <c r="DB23" s="238"/>
      <c r="DC23" s="238"/>
      <c r="DD23" s="238"/>
      <c r="DE23" s="238"/>
      <c r="DF23" s="238"/>
      <c r="DG23" s="238"/>
      <c r="DH23" s="238"/>
      <c r="DI23" s="238"/>
      <c r="DJ23" s="238"/>
      <c r="DK23" s="238"/>
      <c r="DL23" s="238"/>
    </row>
    <row r="24" spans="9:116"/>
    <row r="25" spans="9:116"/>
    <row r="26" spans="9:116"/>
    <row r="27" spans="9:116"/>
    <row r="28" spans="9:116"/>
    <row r="29" spans="9:116"/>
    <row r="30" spans="9:116"/>
    <row r="31" spans="9:116"/>
    <row r="32" spans="9:116"/>
    <row r="33" spans="15:116"/>
    <row r="34" spans="15:116"/>
    <row r="35" spans="15:116">
      <c r="CZ35" s="238"/>
      <c r="DA35" s="238"/>
      <c r="DB35" s="238"/>
      <c r="DC35" s="238"/>
      <c r="DD35" s="238"/>
      <c r="DE35" s="238"/>
      <c r="DF35" s="238"/>
      <c r="DG35" s="238"/>
      <c r="DH35" s="238"/>
      <c r="DI35" s="238"/>
      <c r="DJ35" s="238"/>
      <c r="DK35" s="238"/>
      <c r="DL35" s="238"/>
    </row>
    <row r="36" spans="15:116"/>
    <row r="37" spans="15:116">
      <c r="DL37" s="238"/>
    </row>
    <row r="38" spans="15:116">
      <c r="DI38" s="238"/>
      <c r="DJ38" s="238"/>
      <c r="DK38" s="238"/>
      <c r="DL38" s="238"/>
    </row>
    <row r="39" spans="15:116"/>
    <row r="40" spans="15:116"/>
    <row r="41" spans="15:116"/>
    <row r="42" spans="15:116"/>
    <row r="43" spans="15:116">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8"/>
      <c r="BW43" s="238"/>
      <c r="BX43" s="238"/>
      <c r="BY43" s="238"/>
      <c r="BZ43" s="238"/>
      <c r="CA43" s="238"/>
      <c r="CB43" s="238"/>
      <c r="CC43" s="238"/>
      <c r="CD43" s="238"/>
      <c r="CE43" s="238"/>
      <c r="CF43" s="238"/>
      <c r="CG43" s="238"/>
      <c r="CH43" s="238"/>
      <c r="CI43" s="238"/>
      <c r="CJ43" s="238"/>
      <c r="CK43" s="238"/>
      <c r="CL43" s="238"/>
      <c r="CM43" s="238"/>
      <c r="CN43" s="238"/>
      <c r="CO43" s="238"/>
      <c r="CP43" s="238"/>
      <c r="CQ43" s="238"/>
      <c r="CR43" s="238"/>
      <c r="CS43" s="238"/>
      <c r="CT43" s="238"/>
      <c r="CU43" s="238"/>
      <c r="CV43" s="238"/>
      <c r="CW43" s="238"/>
      <c r="CX43" s="238"/>
      <c r="CY43" s="238"/>
      <c r="CZ43" s="238"/>
      <c r="DA43" s="238"/>
      <c r="DB43" s="238"/>
      <c r="DC43" s="238"/>
      <c r="DD43" s="238"/>
      <c r="DE43" s="238"/>
      <c r="DF43" s="238"/>
      <c r="DG43" s="238"/>
      <c r="DH43" s="238"/>
      <c r="DI43" s="238"/>
      <c r="DJ43" s="238"/>
      <c r="DK43" s="238"/>
      <c r="DL43" s="238"/>
    </row>
    <row r="44" spans="15:116">
      <c r="DL44" s="238"/>
    </row>
    <row r="45" spans="15:116"/>
    <row r="46" spans="15:116">
      <c r="DA46" s="238"/>
      <c r="DB46" s="238"/>
      <c r="DC46" s="238"/>
      <c r="DD46" s="238"/>
      <c r="DE46" s="238"/>
      <c r="DF46" s="238"/>
      <c r="DG46" s="238"/>
      <c r="DH46" s="238"/>
      <c r="DI46" s="238"/>
      <c r="DJ46" s="238"/>
      <c r="DK46" s="238"/>
      <c r="DL46" s="238"/>
    </row>
    <row r="47" spans="15:116"/>
    <row r="48" spans="15:116"/>
    <row r="49" spans="104:116"/>
    <row r="50" spans="104:116">
      <c r="CZ50" s="238"/>
      <c r="DA50" s="238"/>
      <c r="DB50" s="238"/>
      <c r="DC50" s="238"/>
      <c r="DD50" s="238"/>
      <c r="DE50" s="238"/>
      <c r="DF50" s="238"/>
      <c r="DG50" s="238"/>
      <c r="DH50" s="238"/>
      <c r="DI50" s="238"/>
      <c r="DJ50" s="238"/>
      <c r="DK50" s="238"/>
      <c r="DL50" s="238"/>
    </row>
    <row r="51" spans="104:116"/>
    <row r="52" spans="104:116"/>
    <row r="53" spans="104:116">
      <c r="DL53" s="238"/>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38"/>
      <c r="DD67" s="238"/>
      <c r="DE67" s="238"/>
      <c r="DF67" s="238"/>
      <c r="DG67" s="238"/>
      <c r="DH67" s="238"/>
      <c r="DI67" s="238"/>
      <c r="DJ67" s="238"/>
      <c r="DK67" s="238"/>
      <c r="DL67" s="238"/>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9pfKPcBxurlVMv2g8LDFG18Xys5L+5pC7zkwRn5Wdn722N/yQG5yC5x7PbTBDRlBqM8jrrY7JqhUefzkxy93/A==" saltValue="8mgxtOzZi7W1qIx6pIjZ2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cols>
    <col min="1" max="36" width="2.5" style="240" customWidth="1"/>
    <col min="37" max="44" width="17" style="240" customWidth="1"/>
    <col min="45" max="45" width="6.125" style="247" customWidth="1"/>
    <col min="46" max="46" width="3" style="245" customWidth="1"/>
    <col min="47" max="47" width="19.125" style="240" hidden="1" customWidth="1"/>
    <col min="48" max="52" width="12.625" style="240" hidden="1" customWidth="1"/>
    <col min="53" max="16384" width="8.625" style="240" hidden="1"/>
  </cols>
  <sheetData>
    <row r="1" spans="1:46">
      <c r="AS1" s="241"/>
      <c r="AT1" s="241"/>
    </row>
    <row r="2" spans="1:46">
      <c r="AS2" s="241"/>
      <c r="AT2" s="241"/>
    </row>
    <row r="3" spans="1:46">
      <c r="AS3" s="241"/>
      <c r="AT3" s="241"/>
    </row>
    <row r="4" spans="1:46">
      <c r="AS4" s="241"/>
      <c r="AT4" s="241"/>
    </row>
    <row r="5" spans="1:46" ht="17.25">
      <c r="A5" s="242" t="s">
        <v>507</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4"/>
    </row>
    <row r="6" spans="1:46">
      <c r="A6" s="245"/>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6" t="s">
        <v>508</v>
      </c>
      <c r="AL6" s="246"/>
      <c r="AM6" s="246"/>
      <c r="AN6" s="246"/>
      <c r="AO6" s="241"/>
      <c r="AP6" s="241"/>
      <c r="AQ6" s="241"/>
      <c r="AR6" s="241"/>
    </row>
    <row r="7" spans="1:46" ht="13.5" customHeight="1">
      <c r="A7" s="245"/>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8"/>
      <c r="AL7" s="249"/>
      <c r="AM7" s="249"/>
      <c r="AN7" s="250"/>
      <c r="AO7" s="1183" t="s">
        <v>509</v>
      </c>
      <c r="AP7" s="251"/>
      <c r="AQ7" s="252" t="s">
        <v>510</v>
      </c>
      <c r="AR7" s="253"/>
    </row>
    <row r="8" spans="1:46">
      <c r="A8" s="245"/>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54"/>
      <c r="AL8" s="255"/>
      <c r="AM8" s="255"/>
      <c r="AN8" s="256"/>
      <c r="AO8" s="1184"/>
      <c r="AP8" s="257" t="s">
        <v>511</v>
      </c>
      <c r="AQ8" s="258" t="s">
        <v>512</v>
      </c>
      <c r="AR8" s="259" t="s">
        <v>513</v>
      </c>
    </row>
    <row r="9" spans="1:46">
      <c r="A9" s="245"/>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1195" t="s">
        <v>514</v>
      </c>
      <c r="AL9" s="1196"/>
      <c r="AM9" s="1196"/>
      <c r="AN9" s="1197"/>
      <c r="AO9" s="260">
        <v>1320613</v>
      </c>
      <c r="AP9" s="260">
        <v>148902</v>
      </c>
      <c r="AQ9" s="261">
        <v>138005</v>
      </c>
      <c r="AR9" s="262">
        <v>7.9</v>
      </c>
    </row>
    <row r="10" spans="1:46" ht="13.5" customHeight="1">
      <c r="A10" s="245"/>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1195" t="s">
        <v>515</v>
      </c>
      <c r="AL10" s="1196"/>
      <c r="AM10" s="1196"/>
      <c r="AN10" s="1197"/>
      <c r="AO10" s="263">
        <v>238978</v>
      </c>
      <c r="AP10" s="263">
        <v>26945</v>
      </c>
      <c r="AQ10" s="264">
        <v>18944</v>
      </c>
      <c r="AR10" s="265">
        <v>42.2</v>
      </c>
    </row>
    <row r="11" spans="1:46" ht="13.5" customHeight="1">
      <c r="A11" s="245"/>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1195" t="s">
        <v>516</v>
      </c>
      <c r="AL11" s="1196"/>
      <c r="AM11" s="1196"/>
      <c r="AN11" s="1197"/>
      <c r="AO11" s="263" t="s">
        <v>517</v>
      </c>
      <c r="AP11" s="263" t="s">
        <v>517</v>
      </c>
      <c r="AQ11" s="264">
        <v>1141</v>
      </c>
      <c r="AR11" s="265" t="s">
        <v>517</v>
      </c>
    </row>
    <row r="12" spans="1:46" ht="13.5" customHeight="1">
      <c r="A12" s="245"/>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1195" t="s">
        <v>518</v>
      </c>
      <c r="AL12" s="1196"/>
      <c r="AM12" s="1196"/>
      <c r="AN12" s="1197"/>
      <c r="AO12" s="263" t="s">
        <v>517</v>
      </c>
      <c r="AP12" s="263" t="s">
        <v>517</v>
      </c>
      <c r="AQ12" s="264" t="s">
        <v>517</v>
      </c>
      <c r="AR12" s="265" t="s">
        <v>517</v>
      </c>
    </row>
    <row r="13" spans="1:46" ht="13.5" customHeight="1">
      <c r="A13" s="245"/>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1195" t="s">
        <v>519</v>
      </c>
      <c r="AL13" s="1196"/>
      <c r="AM13" s="1196"/>
      <c r="AN13" s="1197"/>
      <c r="AO13" s="263">
        <v>68346</v>
      </c>
      <c r="AP13" s="263">
        <v>7706</v>
      </c>
      <c r="AQ13" s="264">
        <v>5446</v>
      </c>
      <c r="AR13" s="265">
        <v>41.5</v>
      </c>
    </row>
    <row r="14" spans="1:46" ht="13.5" customHeight="1">
      <c r="A14" s="245"/>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1195" t="s">
        <v>520</v>
      </c>
      <c r="AL14" s="1196"/>
      <c r="AM14" s="1196"/>
      <c r="AN14" s="1197"/>
      <c r="AO14" s="263">
        <v>100486</v>
      </c>
      <c r="AP14" s="263">
        <v>11330</v>
      </c>
      <c r="AQ14" s="264">
        <v>2970</v>
      </c>
      <c r="AR14" s="265">
        <v>281.5</v>
      </c>
    </row>
    <row r="15" spans="1:46" ht="13.5" customHeight="1">
      <c r="A15" s="245"/>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1198" t="s">
        <v>521</v>
      </c>
      <c r="AL15" s="1199"/>
      <c r="AM15" s="1199"/>
      <c r="AN15" s="1200"/>
      <c r="AO15" s="263">
        <v>-159306</v>
      </c>
      <c r="AP15" s="263">
        <v>-17962</v>
      </c>
      <c r="AQ15" s="264">
        <v>-11906</v>
      </c>
      <c r="AR15" s="265">
        <v>50.9</v>
      </c>
    </row>
    <row r="16" spans="1:46">
      <c r="A16" s="245"/>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1198" t="s">
        <v>187</v>
      </c>
      <c r="AL16" s="1199"/>
      <c r="AM16" s="1199"/>
      <c r="AN16" s="1200"/>
      <c r="AO16" s="263">
        <v>1569117</v>
      </c>
      <c r="AP16" s="263">
        <v>176922</v>
      </c>
      <c r="AQ16" s="264">
        <v>154600</v>
      </c>
      <c r="AR16" s="265">
        <v>14.4</v>
      </c>
    </row>
    <row r="17" spans="1:46">
      <c r="A17" s="245"/>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66"/>
    </row>
    <row r="18" spans="1:46">
      <c r="A18" s="245"/>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67"/>
      <c r="AR18" s="267"/>
    </row>
    <row r="19" spans="1:46">
      <c r="A19" s="245"/>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t="s">
        <v>522</v>
      </c>
      <c r="AL19" s="241"/>
      <c r="AM19" s="241"/>
      <c r="AN19" s="241"/>
      <c r="AO19" s="241"/>
      <c r="AP19" s="241"/>
      <c r="AQ19" s="241"/>
      <c r="AR19" s="241"/>
    </row>
    <row r="20" spans="1:46">
      <c r="A20" s="245"/>
      <c r="B20" s="241"/>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68"/>
      <c r="AL20" s="269"/>
      <c r="AM20" s="269"/>
      <c r="AN20" s="270"/>
      <c r="AO20" s="271" t="s">
        <v>523</v>
      </c>
      <c r="AP20" s="272" t="s">
        <v>524</v>
      </c>
      <c r="AQ20" s="273" t="s">
        <v>525</v>
      </c>
      <c r="AR20" s="274"/>
    </row>
    <row r="21" spans="1:46" s="280" customFormat="1">
      <c r="A21" s="275"/>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1201" t="s">
        <v>526</v>
      </c>
      <c r="AL21" s="1202"/>
      <c r="AM21" s="1202"/>
      <c r="AN21" s="1203"/>
      <c r="AO21" s="276">
        <v>14.55</v>
      </c>
      <c r="AP21" s="277">
        <v>13.81</v>
      </c>
      <c r="AQ21" s="278">
        <v>0.74</v>
      </c>
      <c r="AR21" s="246"/>
      <c r="AS21" s="279"/>
      <c r="AT21" s="275"/>
    </row>
    <row r="22" spans="1:46" s="280" customFormat="1">
      <c r="A22" s="275"/>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1201" t="s">
        <v>527</v>
      </c>
      <c r="AL22" s="1202"/>
      <c r="AM22" s="1202"/>
      <c r="AN22" s="1203"/>
      <c r="AO22" s="281">
        <v>96.2</v>
      </c>
      <c r="AP22" s="282">
        <v>95.5</v>
      </c>
      <c r="AQ22" s="283">
        <v>0.7</v>
      </c>
      <c r="AR22" s="267"/>
      <c r="AS22" s="279"/>
      <c r="AT22" s="275"/>
    </row>
    <row r="23" spans="1:46" s="280" customFormat="1">
      <c r="A23" s="275"/>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67"/>
      <c r="AQ23" s="267"/>
      <c r="AR23" s="267"/>
      <c r="AS23" s="279"/>
      <c r="AT23" s="275"/>
    </row>
    <row r="24" spans="1:46" s="280" customFormat="1">
      <c r="A24" s="275"/>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67"/>
      <c r="AQ24" s="267"/>
      <c r="AR24" s="267"/>
      <c r="AS24" s="279"/>
      <c r="AT24" s="275"/>
    </row>
    <row r="25" spans="1:46" s="280" customFormat="1">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6"/>
      <c r="AR25" s="286"/>
      <c r="AS25" s="287"/>
      <c r="AT25" s="275"/>
    </row>
    <row r="26" spans="1:46" s="280" customFormat="1">
      <c r="A26" s="1194" t="s">
        <v>528</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46"/>
    </row>
    <row r="27" spans="1:46">
      <c r="A27" s="288"/>
      <c r="AO27" s="241"/>
      <c r="AP27" s="241"/>
      <c r="AQ27" s="241"/>
      <c r="AR27" s="241"/>
      <c r="AS27" s="241"/>
      <c r="AT27" s="241"/>
    </row>
    <row r="28" spans="1:46" ht="17.25">
      <c r="A28" s="242" t="s">
        <v>529</v>
      </c>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89"/>
    </row>
    <row r="29" spans="1:46">
      <c r="A29" s="245"/>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6" t="s">
        <v>530</v>
      </c>
      <c r="AL29" s="246"/>
      <c r="AM29" s="246"/>
      <c r="AN29" s="246"/>
      <c r="AO29" s="241"/>
      <c r="AP29" s="241"/>
      <c r="AQ29" s="241"/>
      <c r="AR29" s="241"/>
      <c r="AS29" s="290"/>
    </row>
    <row r="30" spans="1:46" ht="13.5" customHeight="1">
      <c r="A30" s="245"/>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8"/>
      <c r="AL30" s="249"/>
      <c r="AM30" s="249"/>
      <c r="AN30" s="250"/>
      <c r="AO30" s="1183" t="s">
        <v>509</v>
      </c>
      <c r="AP30" s="251"/>
      <c r="AQ30" s="252" t="s">
        <v>510</v>
      </c>
      <c r="AR30" s="253"/>
    </row>
    <row r="31" spans="1:46">
      <c r="A31" s="245"/>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54"/>
      <c r="AL31" s="255"/>
      <c r="AM31" s="255"/>
      <c r="AN31" s="256"/>
      <c r="AO31" s="1184"/>
      <c r="AP31" s="257" t="s">
        <v>511</v>
      </c>
      <c r="AQ31" s="258" t="s">
        <v>512</v>
      </c>
      <c r="AR31" s="259" t="s">
        <v>513</v>
      </c>
    </row>
    <row r="32" spans="1:46" ht="27" customHeight="1">
      <c r="A32" s="245"/>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1185" t="s">
        <v>531</v>
      </c>
      <c r="AL32" s="1186"/>
      <c r="AM32" s="1186"/>
      <c r="AN32" s="1187"/>
      <c r="AO32" s="291">
        <v>857956</v>
      </c>
      <c r="AP32" s="291">
        <v>96736</v>
      </c>
      <c r="AQ32" s="292">
        <v>81359</v>
      </c>
      <c r="AR32" s="293">
        <v>18.899999999999999</v>
      </c>
    </row>
    <row r="33" spans="1:46" ht="13.5" customHeight="1">
      <c r="A33" s="245"/>
      <c r="B33" s="24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1185" t="s">
        <v>532</v>
      </c>
      <c r="AL33" s="1186"/>
      <c r="AM33" s="1186"/>
      <c r="AN33" s="1187"/>
      <c r="AO33" s="291" t="s">
        <v>517</v>
      </c>
      <c r="AP33" s="291" t="s">
        <v>517</v>
      </c>
      <c r="AQ33" s="292" t="s">
        <v>517</v>
      </c>
      <c r="AR33" s="293" t="s">
        <v>517</v>
      </c>
    </row>
    <row r="34" spans="1:46" ht="27" customHeight="1">
      <c r="A34" s="245"/>
      <c r="B34" s="24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1185" t="s">
        <v>533</v>
      </c>
      <c r="AL34" s="1186"/>
      <c r="AM34" s="1186"/>
      <c r="AN34" s="1187"/>
      <c r="AO34" s="291" t="s">
        <v>517</v>
      </c>
      <c r="AP34" s="291" t="s">
        <v>517</v>
      </c>
      <c r="AQ34" s="292" t="s">
        <v>517</v>
      </c>
      <c r="AR34" s="293" t="s">
        <v>517</v>
      </c>
    </row>
    <row r="35" spans="1:46" ht="27" customHeight="1">
      <c r="A35" s="245"/>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1185" t="s">
        <v>534</v>
      </c>
      <c r="AL35" s="1186"/>
      <c r="AM35" s="1186"/>
      <c r="AN35" s="1187"/>
      <c r="AO35" s="291">
        <v>47628</v>
      </c>
      <c r="AP35" s="291">
        <v>5370</v>
      </c>
      <c r="AQ35" s="292">
        <v>18647</v>
      </c>
      <c r="AR35" s="293">
        <v>-71.2</v>
      </c>
    </row>
    <row r="36" spans="1:46" ht="27" customHeight="1">
      <c r="A36" s="245"/>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1185" t="s">
        <v>535</v>
      </c>
      <c r="AL36" s="1186"/>
      <c r="AM36" s="1186"/>
      <c r="AN36" s="1187"/>
      <c r="AO36" s="291">
        <v>6317</v>
      </c>
      <c r="AP36" s="291">
        <v>712</v>
      </c>
      <c r="AQ36" s="292">
        <v>4480</v>
      </c>
      <c r="AR36" s="293">
        <v>-84.1</v>
      </c>
    </row>
    <row r="37" spans="1:46" ht="13.5" customHeight="1">
      <c r="A37" s="245"/>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1185" t="s">
        <v>536</v>
      </c>
      <c r="AL37" s="1186"/>
      <c r="AM37" s="1186"/>
      <c r="AN37" s="1187"/>
      <c r="AO37" s="291" t="s">
        <v>517</v>
      </c>
      <c r="AP37" s="291" t="s">
        <v>517</v>
      </c>
      <c r="AQ37" s="292">
        <v>815</v>
      </c>
      <c r="AR37" s="293" t="s">
        <v>517</v>
      </c>
    </row>
    <row r="38" spans="1:46" ht="27" customHeight="1">
      <c r="A38" s="245"/>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1188" t="s">
        <v>537</v>
      </c>
      <c r="AL38" s="1189"/>
      <c r="AM38" s="1189"/>
      <c r="AN38" s="1190"/>
      <c r="AO38" s="294" t="s">
        <v>517</v>
      </c>
      <c r="AP38" s="294" t="s">
        <v>517</v>
      </c>
      <c r="AQ38" s="295">
        <v>14</v>
      </c>
      <c r="AR38" s="283" t="s">
        <v>517</v>
      </c>
      <c r="AS38" s="290"/>
    </row>
    <row r="39" spans="1:46">
      <c r="A39" s="245"/>
      <c r="B39" s="241"/>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1188" t="s">
        <v>538</v>
      </c>
      <c r="AL39" s="1189"/>
      <c r="AM39" s="1189"/>
      <c r="AN39" s="1190"/>
      <c r="AO39" s="291">
        <v>-9567</v>
      </c>
      <c r="AP39" s="291">
        <v>-1079</v>
      </c>
      <c r="AQ39" s="292">
        <v>-4008</v>
      </c>
      <c r="AR39" s="293">
        <v>-73.099999999999994</v>
      </c>
      <c r="AS39" s="290"/>
    </row>
    <row r="40" spans="1:46" ht="27" customHeight="1">
      <c r="A40" s="245"/>
      <c r="B40" s="241"/>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1185" t="s">
        <v>539</v>
      </c>
      <c r="AL40" s="1186"/>
      <c r="AM40" s="1186"/>
      <c r="AN40" s="1187"/>
      <c r="AO40" s="291">
        <v>-582719</v>
      </c>
      <c r="AP40" s="291">
        <v>-65703</v>
      </c>
      <c r="AQ40" s="292">
        <v>-68941</v>
      </c>
      <c r="AR40" s="293">
        <v>-4.7</v>
      </c>
      <c r="AS40" s="290"/>
    </row>
    <row r="41" spans="1:46">
      <c r="A41" s="245"/>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1191" t="s">
        <v>296</v>
      </c>
      <c r="AL41" s="1192"/>
      <c r="AM41" s="1192"/>
      <c r="AN41" s="1193"/>
      <c r="AO41" s="291">
        <v>319615</v>
      </c>
      <c r="AP41" s="291">
        <v>36037</v>
      </c>
      <c r="AQ41" s="292">
        <v>32367</v>
      </c>
      <c r="AR41" s="293">
        <v>11.3</v>
      </c>
      <c r="AS41" s="290"/>
    </row>
    <row r="42" spans="1:46">
      <c r="A42" s="245"/>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96" t="s">
        <v>540</v>
      </c>
      <c r="AL42" s="241"/>
      <c r="AM42" s="241"/>
      <c r="AN42" s="241"/>
      <c r="AO42" s="241"/>
      <c r="AP42" s="241"/>
      <c r="AQ42" s="267"/>
      <c r="AR42" s="267"/>
      <c r="AS42" s="290"/>
    </row>
    <row r="43" spans="1:46">
      <c r="A43" s="245"/>
      <c r="B43" s="241"/>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97"/>
      <c r="AQ43" s="267"/>
      <c r="AR43" s="241"/>
      <c r="AS43" s="290"/>
    </row>
    <row r="44" spans="1:46">
      <c r="A44" s="245"/>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67"/>
      <c r="AR44" s="241"/>
    </row>
    <row r="45" spans="1:46">
      <c r="A45" s="243"/>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98"/>
      <c r="AR45" s="243"/>
      <c r="AS45" s="243"/>
      <c r="AT45" s="241"/>
    </row>
    <row r="46" spans="1:46">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1"/>
    </row>
    <row r="47" spans="1:46" ht="17.25" customHeight="1">
      <c r="A47" s="300" t="s">
        <v>541</v>
      </c>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row>
    <row r="48" spans="1:46">
      <c r="A48" s="245"/>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301" t="s">
        <v>542</v>
      </c>
      <c r="AL48" s="301"/>
      <c r="AM48" s="301"/>
      <c r="AN48" s="301"/>
      <c r="AO48" s="301"/>
      <c r="AP48" s="301"/>
      <c r="AQ48" s="302"/>
      <c r="AR48" s="301"/>
    </row>
    <row r="49" spans="1:44" ht="13.5" customHeight="1">
      <c r="A49" s="245"/>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303"/>
      <c r="AL49" s="304"/>
      <c r="AM49" s="1178" t="s">
        <v>509</v>
      </c>
      <c r="AN49" s="1180" t="s">
        <v>543</v>
      </c>
      <c r="AO49" s="1181"/>
      <c r="AP49" s="1181"/>
      <c r="AQ49" s="1181"/>
      <c r="AR49" s="1182"/>
    </row>
    <row r="50" spans="1:44">
      <c r="A50" s="245"/>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305"/>
      <c r="AL50" s="306"/>
      <c r="AM50" s="1179"/>
      <c r="AN50" s="307" t="s">
        <v>544</v>
      </c>
      <c r="AO50" s="308" t="s">
        <v>545</v>
      </c>
      <c r="AP50" s="309" t="s">
        <v>546</v>
      </c>
      <c r="AQ50" s="310" t="s">
        <v>547</v>
      </c>
      <c r="AR50" s="311" t="s">
        <v>548</v>
      </c>
    </row>
    <row r="51" spans="1:44">
      <c r="A51" s="245"/>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303" t="s">
        <v>549</v>
      </c>
      <c r="AL51" s="304"/>
      <c r="AM51" s="312">
        <v>1396802</v>
      </c>
      <c r="AN51" s="313">
        <v>144791</v>
      </c>
      <c r="AO51" s="314">
        <v>10.5</v>
      </c>
      <c r="AP51" s="315">
        <v>82993</v>
      </c>
      <c r="AQ51" s="316">
        <v>5.2</v>
      </c>
      <c r="AR51" s="317">
        <v>5.3</v>
      </c>
    </row>
    <row r="52" spans="1:44">
      <c r="A52" s="245"/>
      <c r="B52" s="241"/>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318"/>
      <c r="AL52" s="319" t="s">
        <v>550</v>
      </c>
      <c r="AM52" s="320">
        <v>762166</v>
      </c>
      <c r="AN52" s="321">
        <v>79005</v>
      </c>
      <c r="AO52" s="322">
        <v>-9.1999999999999993</v>
      </c>
      <c r="AP52" s="323">
        <v>46787</v>
      </c>
      <c r="AQ52" s="324">
        <v>-4.9000000000000004</v>
      </c>
      <c r="AR52" s="325">
        <v>-4.3</v>
      </c>
    </row>
    <row r="53" spans="1:44">
      <c r="A53" s="245"/>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303" t="s">
        <v>551</v>
      </c>
      <c r="AL53" s="304"/>
      <c r="AM53" s="312">
        <v>1208069</v>
      </c>
      <c r="AN53" s="313">
        <v>128532</v>
      </c>
      <c r="AO53" s="314">
        <v>-11.2</v>
      </c>
      <c r="AP53" s="315">
        <v>108252</v>
      </c>
      <c r="AQ53" s="316">
        <v>30.4</v>
      </c>
      <c r="AR53" s="317">
        <v>-41.6</v>
      </c>
    </row>
    <row r="54" spans="1:44">
      <c r="A54" s="245"/>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318"/>
      <c r="AL54" s="319" t="s">
        <v>550</v>
      </c>
      <c r="AM54" s="320">
        <v>895396</v>
      </c>
      <c r="AN54" s="321">
        <v>95265</v>
      </c>
      <c r="AO54" s="322">
        <v>20.6</v>
      </c>
      <c r="AP54" s="323">
        <v>50321</v>
      </c>
      <c r="AQ54" s="324">
        <v>7.6</v>
      </c>
      <c r="AR54" s="325">
        <v>13</v>
      </c>
    </row>
    <row r="55" spans="1:44">
      <c r="A55" s="245"/>
      <c r="B55" s="24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303" t="s">
        <v>552</v>
      </c>
      <c r="AL55" s="304"/>
      <c r="AM55" s="312">
        <v>924745</v>
      </c>
      <c r="AN55" s="313">
        <v>100603</v>
      </c>
      <c r="AO55" s="314">
        <v>-21.7</v>
      </c>
      <c r="AP55" s="315">
        <v>93492</v>
      </c>
      <c r="AQ55" s="316">
        <v>-13.6</v>
      </c>
      <c r="AR55" s="317">
        <v>-8.1</v>
      </c>
    </row>
    <row r="56" spans="1:44">
      <c r="A56" s="245"/>
      <c r="B56" s="241"/>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318"/>
      <c r="AL56" s="319" t="s">
        <v>550</v>
      </c>
      <c r="AM56" s="320">
        <v>522719</v>
      </c>
      <c r="AN56" s="321">
        <v>56867</v>
      </c>
      <c r="AO56" s="322">
        <v>-40.299999999999997</v>
      </c>
      <c r="AP56" s="323">
        <v>53316</v>
      </c>
      <c r="AQ56" s="324">
        <v>6</v>
      </c>
      <c r="AR56" s="325">
        <v>-46.3</v>
      </c>
    </row>
    <row r="57" spans="1:44">
      <c r="A57" s="245"/>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303" t="s">
        <v>553</v>
      </c>
      <c r="AL57" s="304"/>
      <c r="AM57" s="312">
        <v>1581108</v>
      </c>
      <c r="AN57" s="313">
        <v>175581</v>
      </c>
      <c r="AO57" s="314">
        <v>74.5</v>
      </c>
      <c r="AP57" s="315">
        <v>126525</v>
      </c>
      <c r="AQ57" s="316">
        <v>35.299999999999997</v>
      </c>
      <c r="AR57" s="317">
        <v>39.200000000000003</v>
      </c>
    </row>
    <row r="58" spans="1:44">
      <c r="A58" s="245"/>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318"/>
      <c r="AL58" s="319" t="s">
        <v>550</v>
      </c>
      <c r="AM58" s="320">
        <v>1070551</v>
      </c>
      <c r="AN58" s="321">
        <v>118884</v>
      </c>
      <c r="AO58" s="322">
        <v>109.1</v>
      </c>
      <c r="AP58" s="323">
        <v>67052</v>
      </c>
      <c r="AQ58" s="324">
        <v>25.8</v>
      </c>
      <c r="AR58" s="325">
        <v>83.3</v>
      </c>
    </row>
    <row r="59" spans="1:44">
      <c r="A59" s="245"/>
      <c r="B59" s="241"/>
      <c r="C59" s="241"/>
      <c r="D59" s="241"/>
      <c r="E59" s="241"/>
      <c r="F59" s="241"/>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303" t="s">
        <v>554</v>
      </c>
      <c r="AL59" s="304"/>
      <c r="AM59" s="312">
        <v>3536476</v>
      </c>
      <c r="AN59" s="313">
        <v>398746</v>
      </c>
      <c r="AO59" s="314">
        <v>127.1</v>
      </c>
      <c r="AP59" s="315">
        <v>138402</v>
      </c>
      <c r="AQ59" s="316">
        <v>9.4</v>
      </c>
      <c r="AR59" s="317">
        <v>117.7</v>
      </c>
    </row>
    <row r="60" spans="1:44">
      <c r="A60" s="245"/>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318"/>
      <c r="AL60" s="319" t="s">
        <v>550</v>
      </c>
      <c r="AM60" s="320">
        <v>645546</v>
      </c>
      <c r="AN60" s="321">
        <v>72787</v>
      </c>
      <c r="AO60" s="322">
        <v>-38.799999999999997</v>
      </c>
      <c r="AP60" s="323">
        <v>70652</v>
      </c>
      <c r="AQ60" s="324">
        <v>5.4</v>
      </c>
      <c r="AR60" s="325">
        <v>-44.2</v>
      </c>
    </row>
    <row r="61" spans="1:44">
      <c r="A61" s="245"/>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303" t="s">
        <v>555</v>
      </c>
      <c r="AL61" s="326"/>
      <c r="AM61" s="327">
        <v>1729440</v>
      </c>
      <c r="AN61" s="328">
        <v>189651</v>
      </c>
      <c r="AO61" s="329">
        <v>35.799999999999997</v>
      </c>
      <c r="AP61" s="330">
        <v>109933</v>
      </c>
      <c r="AQ61" s="331">
        <v>13.3</v>
      </c>
      <c r="AR61" s="317">
        <v>22.5</v>
      </c>
    </row>
    <row r="62" spans="1:44">
      <c r="A62" s="245"/>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318"/>
      <c r="AL62" s="319" t="s">
        <v>550</v>
      </c>
      <c r="AM62" s="320">
        <v>779276</v>
      </c>
      <c r="AN62" s="321">
        <v>84562</v>
      </c>
      <c r="AO62" s="322">
        <v>8.3000000000000007</v>
      </c>
      <c r="AP62" s="323">
        <v>57626</v>
      </c>
      <c r="AQ62" s="324">
        <v>8</v>
      </c>
      <c r="AR62" s="325">
        <v>0.3</v>
      </c>
    </row>
    <row r="63" spans="1:44">
      <c r="A63" s="245"/>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row>
    <row r="64" spans="1:44">
      <c r="A64" s="245"/>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row>
    <row r="65" spans="1:46">
      <c r="A65" s="245"/>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row>
    <row r="66" spans="1:46">
      <c r="A66" s="332"/>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33"/>
    </row>
    <row r="67" spans="1:46" ht="13.5" hidden="1" customHeight="1">
      <c r="AK67" s="241"/>
      <c r="AL67" s="241"/>
      <c r="AM67" s="241"/>
      <c r="AN67" s="241"/>
      <c r="AO67" s="241"/>
      <c r="AP67" s="241"/>
      <c r="AQ67" s="241"/>
      <c r="AR67" s="241"/>
      <c r="AS67" s="241"/>
      <c r="AT67" s="241"/>
    </row>
    <row r="68" spans="1:46" ht="13.5" hidden="1" customHeight="1">
      <c r="AK68" s="241"/>
      <c r="AL68" s="241"/>
      <c r="AM68" s="241"/>
      <c r="AN68" s="241"/>
      <c r="AO68" s="241"/>
      <c r="AP68" s="241"/>
      <c r="AQ68" s="241"/>
      <c r="AR68" s="241"/>
    </row>
    <row r="69" spans="1:46" ht="13.5" hidden="1" customHeight="1">
      <c r="AK69" s="241"/>
      <c r="AL69" s="241"/>
      <c r="AM69" s="241"/>
      <c r="AN69" s="241"/>
      <c r="AO69" s="241"/>
      <c r="AP69" s="241"/>
      <c r="AQ69" s="241"/>
      <c r="AR69" s="241"/>
    </row>
    <row r="70" spans="1:46" hidden="1">
      <c r="AK70" s="241"/>
      <c r="AL70" s="241"/>
      <c r="AM70" s="241"/>
      <c r="AN70" s="241"/>
      <c r="AO70" s="241"/>
      <c r="AP70" s="241"/>
      <c r="AQ70" s="241"/>
      <c r="AR70" s="241"/>
    </row>
    <row r="71" spans="1:46" hidden="1">
      <c r="AK71" s="241"/>
      <c r="AL71" s="241"/>
      <c r="AM71" s="241"/>
      <c r="AN71" s="241"/>
      <c r="AO71" s="241"/>
      <c r="AP71" s="241"/>
      <c r="AQ71" s="241"/>
      <c r="AR71" s="241"/>
    </row>
    <row r="72" spans="1:46" hidden="1">
      <c r="AK72" s="241"/>
      <c r="AL72" s="241"/>
      <c r="AM72" s="241"/>
      <c r="AN72" s="241"/>
      <c r="AO72" s="241"/>
      <c r="AP72" s="241"/>
      <c r="AQ72" s="241"/>
      <c r="AR72" s="241"/>
    </row>
    <row r="73" spans="1:46" hidden="1">
      <c r="AK73" s="241"/>
      <c r="AL73" s="241"/>
      <c r="AM73" s="241"/>
      <c r="AN73" s="241"/>
      <c r="AO73" s="241"/>
      <c r="AP73" s="241"/>
      <c r="AQ73" s="241"/>
      <c r="AR73" s="241"/>
    </row>
  </sheetData>
  <sheetProtection algorithmName="SHA-512" hashValue="mWV+ta0Gxu9ZG2UVvnxVcKI/Hb+YI+bb0zK///1lIL1uOi1IK8gbQvhxT1hRP8vBlwLRjfLr3zsp+Gh9+srjpQ==" saltValue="nV9ghXs5HAjfeuqI8v6TA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239" customWidth="1"/>
    <col min="126" max="16384" width="9" style="238" hidden="1"/>
  </cols>
  <sheetData>
    <row r="1" spans="2:125" ht="13.5" customHeight="1">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8"/>
      <c r="DQ1" s="238"/>
      <c r="DR1" s="238"/>
      <c r="DS1" s="238"/>
      <c r="DT1" s="238"/>
      <c r="DU1" s="238"/>
    </row>
    <row r="2" spans="2:125">
      <c r="B2" s="238"/>
      <c r="DG2" s="238"/>
    </row>
    <row r="3" spans="2:125">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H3" s="238"/>
      <c r="DI3" s="238"/>
      <c r="DJ3" s="238"/>
      <c r="DK3" s="238"/>
      <c r="DL3" s="238"/>
      <c r="DM3" s="238"/>
      <c r="DN3" s="238"/>
      <c r="DO3" s="238"/>
      <c r="DP3" s="238"/>
      <c r="DQ3" s="238"/>
      <c r="DR3" s="238"/>
      <c r="DS3" s="238"/>
      <c r="DT3" s="238"/>
      <c r="DU3" s="238"/>
    </row>
    <row r="4" spans="2:125"/>
    <row r="5" spans="2:125"/>
    <row r="6" spans="2:125"/>
    <row r="7" spans="2:125"/>
    <row r="8" spans="2:125"/>
    <row r="9" spans="2:125">
      <c r="DU9" s="238"/>
    </row>
    <row r="10" spans="2:125"/>
    <row r="11" spans="2:125"/>
    <row r="12" spans="2:125"/>
    <row r="13" spans="2:125"/>
    <row r="14" spans="2:125"/>
    <row r="15" spans="2:125"/>
    <row r="16" spans="2:125"/>
    <row r="17" spans="125:125">
      <c r="DU17" s="238"/>
    </row>
    <row r="18" spans="125:125"/>
    <row r="19" spans="125:125"/>
    <row r="20" spans="125:125">
      <c r="DU20" s="238"/>
    </row>
    <row r="21" spans="125:125">
      <c r="DU21" s="238"/>
    </row>
    <row r="22" spans="125:125"/>
    <row r="23" spans="125:125"/>
    <row r="24" spans="125:125"/>
    <row r="25" spans="125:125"/>
    <row r="26" spans="125:125"/>
    <row r="27" spans="125:125"/>
    <row r="28" spans="125:125">
      <c r="DU28" s="238"/>
    </row>
    <row r="29" spans="125:125"/>
    <row r="30" spans="125:125"/>
    <row r="31" spans="125:125"/>
    <row r="32" spans="125:125"/>
    <row r="33" spans="2:125">
      <c r="B33" s="238"/>
      <c r="G33" s="238"/>
      <c r="I33" s="238"/>
    </row>
    <row r="34" spans="2:125">
      <c r="C34" s="238"/>
      <c r="P34" s="238"/>
      <c r="DE34" s="238"/>
      <c r="DH34" s="238"/>
    </row>
    <row r="35" spans="2:125">
      <c r="D35" s="238"/>
      <c r="E35" s="238"/>
      <c r="DG35" s="238"/>
      <c r="DJ35" s="238"/>
      <c r="DP35" s="238"/>
      <c r="DQ35" s="238"/>
      <c r="DR35" s="238"/>
      <c r="DS35" s="238"/>
      <c r="DT35" s="238"/>
      <c r="DU35" s="238"/>
    </row>
    <row r="36" spans="2:125">
      <c r="F36" s="238"/>
      <c r="H36" s="238"/>
      <c r="J36" s="238"/>
      <c r="K36" s="238"/>
      <c r="L36" s="238"/>
      <c r="M36" s="238"/>
      <c r="N36" s="238"/>
      <c r="O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8"/>
      <c r="BR36" s="238"/>
      <c r="BS36" s="238"/>
      <c r="BT36" s="238"/>
      <c r="BU36" s="238"/>
      <c r="BV36" s="238"/>
      <c r="BW36" s="238"/>
      <c r="BX36" s="238"/>
      <c r="BY36" s="238"/>
      <c r="BZ36" s="238"/>
      <c r="CA36" s="238"/>
      <c r="CB36" s="238"/>
      <c r="CC36" s="238"/>
      <c r="CD36" s="238"/>
      <c r="CE36" s="238"/>
      <c r="CF36" s="238"/>
      <c r="CG36" s="238"/>
      <c r="CH36" s="238"/>
      <c r="CI36" s="238"/>
      <c r="CJ36" s="238"/>
      <c r="CK36" s="238"/>
      <c r="CL36" s="238"/>
      <c r="CM36" s="238"/>
      <c r="CN36" s="238"/>
      <c r="CO36" s="238"/>
      <c r="CP36" s="238"/>
      <c r="CQ36" s="238"/>
      <c r="CR36" s="238"/>
      <c r="CS36" s="238"/>
      <c r="CT36" s="238"/>
      <c r="CU36" s="238"/>
      <c r="CV36" s="238"/>
      <c r="CW36" s="238"/>
      <c r="CX36" s="238"/>
      <c r="CY36" s="238"/>
      <c r="CZ36" s="238"/>
      <c r="DA36" s="238"/>
      <c r="DB36" s="238"/>
      <c r="DC36" s="238"/>
      <c r="DD36" s="238"/>
      <c r="DF36" s="238"/>
      <c r="DI36" s="238"/>
      <c r="DK36" s="238"/>
      <c r="DL36" s="238"/>
      <c r="DM36" s="238"/>
      <c r="DN36" s="238"/>
      <c r="DO36" s="238"/>
      <c r="DP36" s="238"/>
      <c r="DQ36" s="238"/>
      <c r="DR36" s="238"/>
      <c r="DS36" s="238"/>
      <c r="DT36" s="238"/>
      <c r="DU36" s="238"/>
    </row>
    <row r="37" spans="2:125">
      <c r="DU37" s="238"/>
    </row>
    <row r="38" spans="2:125">
      <c r="DT38" s="238"/>
      <c r="DU38" s="238"/>
    </row>
    <row r="39" spans="2:125"/>
    <row r="40" spans="2:125">
      <c r="DH40" s="238"/>
    </row>
    <row r="41" spans="2:125">
      <c r="DE41" s="238"/>
    </row>
    <row r="42" spans="2:125">
      <c r="DG42" s="238"/>
      <c r="DJ42" s="238"/>
    </row>
    <row r="43" spans="2:125">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8"/>
      <c r="BW43" s="238"/>
      <c r="BX43" s="238"/>
      <c r="BY43" s="238"/>
      <c r="BZ43" s="238"/>
      <c r="CA43" s="238"/>
      <c r="CB43" s="238"/>
      <c r="CC43" s="238"/>
      <c r="CD43" s="238"/>
      <c r="CE43" s="238"/>
      <c r="CF43" s="238"/>
      <c r="CG43" s="238"/>
      <c r="CH43" s="238"/>
      <c r="CI43" s="238"/>
      <c r="CJ43" s="238"/>
      <c r="CK43" s="238"/>
      <c r="CL43" s="238"/>
      <c r="CM43" s="238"/>
      <c r="CN43" s="238"/>
      <c r="CO43" s="238"/>
      <c r="CP43" s="238"/>
      <c r="CQ43" s="238"/>
      <c r="CR43" s="238"/>
      <c r="CS43" s="238"/>
      <c r="CT43" s="238"/>
      <c r="CU43" s="238"/>
      <c r="CV43" s="238"/>
      <c r="CW43" s="238"/>
      <c r="CX43" s="238"/>
      <c r="CY43" s="238"/>
      <c r="CZ43" s="238"/>
      <c r="DA43" s="238"/>
      <c r="DB43" s="238"/>
      <c r="DC43" s="238"/>
      <c r="DD43" s="238"/>
      <c r="DF43" s="238"/>
      <c r="DI43" s="238"/>
      <c r="DK43" s="238"/>
      <c r="DL43" s="238"/>
      <c r="DM43" s="238"/>
      <c r="DN43" s="238"/>
      <c r="DO43" s="238"/>
      <c r="DP43" s="238"/>
      <c r="DQ43" s="238"/>
      <c r="DR43" s="238"/>
      <c r="DS43" s="238"/>
      <c r="DT43" s="238"/>
      <c r="DU43" s="238"/>
    </row>
    <row r="44" spans="2:125">
      <c r="DU44" s="238"/>
    </row>
    <row r="45" spans="2:125"/>
    <row r="46" spans="2:125"/>
    <row r="47" spans="2:125"/>
    <row r="48" spans="2:125">
      <c r="DT48" s="238"/>
      <c r="DU48" s="238"/>
    </row>
    <row r="49" spans="120:125">
      <c r="DU49" s="238"/>
    </row>
    <row r="50" spans="120:125">
      <c r="DU50" s="238"/>
    </row>
    <row r="51" spans="120:125">
      <c r="DP51" s="238"/>
      <c r="DQ51" s="238"/>
      <c r="DR51" s="238"/>
      <c r="DS51" s="238"/>
      <c r="DT51" s="238"/>
      <c r="DU51" s="238"/>
    </row>
    <row r="52" spans="120:125"/>
    <row r="53" spans="120:125"/>
    <row r="54" spans="120:125">
      <c r="DU54" s="238"/>
    </row>
    <row r="55" spans="120:125"/>
    <row r="56" spans="120:125"/>
    <row r="57" spans="120:125"/>
    <row r="58" spans="120:125">
      <c r="DU58" s="238"/>
    </row>
    <row r="59" spans="120:125"/>
    <row r="60" spans="120:125"/>
    <row r="61" spans="120:125"/>
    <row r="62" spans="120:125"/>
    <row r="63" spans="120:125">
      <c r="DU63" s="238"/>
    </row>
    <row r="64" spans="120:125">
      <c r="DT64" s="238"/>
      <c r="DU64" s="238"/>
    </row>
    <row r="65" spans="123:125"/>
    <row r="66" spans="123:125"/>
    <row r="67" spans="123:125"/>
    <row r="68" spans="123:125"/>
    <row r="69" spans="123:125">
      <c r="DS69" s="238"/>
      <c r="DT69" s="238"/>
      <c r="DU69" s="238"/>
    </row>
    <row r="70" spans="123:125"/>
    <row r="71" spans="123:125"/>
    <row r="72" spans="123:125"/>
    <row r="73" spans="123:125"/>
    <row r="74" spans="123:125"/>
    <row r="75" spans="123:125"/>
    <row r="76" spans="123:125"/>
    <row r="77" spans="123:125"/>
    <row r="78" spans="123:125"/>
    <row r="79" spans="123:125"/>
    <row r="80" spans="123:125"/>
    <row r="81" spans="116:125"/>
    <row r="82" spans="116:125">
      <c r="DL82" s="238"/>
    </row>
    <row r="83" spans="116:125">
      <c r="DM83" s="238"/>
      <c r="DN83" s="238"/>
      <c r="DO83" s="238"/>
      <c r="DP83" s="238"/>
      <c r="DQ83" s="238"/>
      <c r="DR83" s="238"/>
      <c r="DS83" s="238"/>
      <c r="DT83" s="238"/>
      <c r="DU83" s="238"/>
    </row>
    <row r="84" spans="116:125"/>
    <row r="85" spans="116:125"/>
    <row r="86" spans="116:125"/>
    <row r="87" spans="116:125"/>
    <row r="88" spans="116:125">
      <c r="DU88" s="238"/>
    </row>
    <row r="89" spans="116:125"/>
    <row r="90" spans="116:125"/>
    <row r="91" spans="116:125"/>
    <row r="92" spans="116:125" ht="13.5" customHeight="1"/>
    <row r="93" spans="116:125" ht="13.5" customHeight="1"/>
    <row r="94" spans="116:125" ht="13.5" customHeight="1">
      <c r="DS94" s="238"/>
      <c r="DT94" s="238"/>
      <c r="DU94" s="238"/>
    </row>
    <row r="95" spans="116:125" ht="13.5" customHeight="1">
      <c r="DU95" s="238"/>
    </row>
    <row r="96" spans="116:125" ht="13.5" customHeight="1"/>
    <row r="97" spans="124:125" ht="13.5" customHeight="1"/>
    <row r="98" spans="124:125" ht="13.5" customHeight="1"/>
    <row r="99" spans="124:125" ht="13.5" customHeight="1"/>
    <row r="100" spans="124:125" ht="13.5" customHeight="1"/>
    <row r="101" spans="124:125" ht="13.5" customHeight="1">
      <c r="DU101" s="238"/>
    </row>
    <row r="102" spans="124:125" ht="13.5" customHeight="1"/>
    <row r="103" spans="124:125" ht="13.5" customHeight="1"/>
    <row r="104" spans="124:125" ht="13.5" customHeight="1">
      <c r="DT104" s="238"/>
      <c r="DU104" s="23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38" t="s">
        <v>557</v>
      </c>
    </row>
    <row r="120" spans="125:125" ht="13.5" hidden="1" customHeight="1"/>
    <row r="121" spans="125:125" ht="13.5" hidden="1" customHeight="1">
      <c r="DU121" s="238"/>
    </row>
  </sheetData>
  <sheetProtection algorithmName="SHA-512" hashValue="YVQ3Oj/uyQSY+ut1CFKywQO4o2zXP/GYce+ejFl5UPb71OjiWKKwGX69T8jLoXtPycF/OKry071zpjMMYauO4g==" saltValue="ZPDLuxi/nSHZ6J8hLXnL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239" customWidth="1"/>
    <col min="126" max="142" width="0" style="238" hidden="1" customWidth="1"/>
    <col min="143" max="16384" width="9" style="238" hidden="1"/>
  </cols>
  <sheetData>
    <row r="1" spans="1:125" ht="13.5" customHeight="1">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8"/>
      <c r="DQ1" s="238"/>
      <c r="DR1" s="238"/>
      <c r="DS1" s="238"/>
      <c r="DT1" s="238"/>
      <c r="DU1" s="238"/>
    </row>
    <row r="2" spans="1:125">
      <c r="B2" s="238"/>
      <c r="T2" s="238"/>
    </row>
    <row r="3" spans="1:125">
      <c r="C3" s="238"/>
      <c r="D3" s="238"/>
      <c r="E3" s="238"/>
      <c r="F3" s="238"/>
      <c r="G3" s="238"/>
      <c r="H3" s="238"/>
      <c r="I3" s="238"/>
      <c r="J3" s="238"/>
      <c r="K3" s="238"/>
      <c r="L3" s="238"/>
      <c r="M3" s="238"/>
      <c r="N3" s="238"/>
      <c r="O3" s="238"/>
      <c r="P3" s="238"/>
      <c r="Q3" s="238"/>
      <c r="R3" s="238"/>
      <c r="S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38"/>
      <c r="G33" s="238"/>
      <c r="I33" s="238"/>
    </row>
    <row r="34" spans="2:125">
      <c r="C34" s="238"/>
      <c r="P34" s="238"/>
      <c r="R34" s="238"/>
      <c r="U34" s="238"/>
    </row>
    <row r="35" spans="2:125">
      <c r="D35" s="238"/>
      <c r="E35" s="238"/>
      <c r="T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8"/>
      <c r="BQ35" s="238"/>
      <c r="BR35" s="238"/>
      <c r="BS35" s="238"/>
      <c r="BT35" s="238"/>
      <c r="BU35" s="238"/>
      <c r="BV35" s="238"/>
      <c r="BW35" s="238"/>
      <c r="BX35" s="238"/>
      <c r="BY35" s="238"/>
      <c r="BZ35" s="238"/>
      <c r="CA35" s="238"/>
      <c r="CB35" s="238"/>
      <c r="CC35" s="238"/>
      <c r="CD35" s="238"/>
      <c r="CE35" s="238"/>
      <c r="CF35" s="238"/>
      <c r="CG35" s="238"/>
      <c r="CH35" s="238"/>
      <c r="CI35" s="238"/>
      <c r="CJ35" s="238"/>
      <c r="CK35" s="238"/>
      <c r="CL35" s="238"/>
      <c r="CM35" s="238"/>
      <c r="CN35" s="238"/>
      <c r="CO35" s="238"/>
      <c r="CP35" s="238"/>
      <c r="CQ35" s="238"/>
      <c r="CR35" s="238"/>
      <c r="CS35" s="238"/>
      <c r="CT35" s="238"/>
      <c r="CU35" s="238"/>
      <c r="CV35" s="238"/>
      <c r="CW35" s="238"/>
      <c r="CX35" s="238"/>
      <c r="CY35" s="238"/>
      <c r="CZ35" s="238"/>
      <c r="DA35" s="238"/>
      <c r="DB35" s="238"/>
      <c r="DC35" s="238"/>
      <c r="DD35" s="238"/>
      <c r="DE35" s="238"/>
      <c r="DF35" s="238"/>
      <c r="DG35" s="238"/>
      <c r="DH35" s="238"/>
      <c r="DI35" s="238"/>
      <c r="DJ35" s="238"/>
      <c r="DK35" s="238"/>
      <c r="DL35" s="238"/>
      <c r="DM35" s="238"/>
      <c r="DN35" s="238"/>
      <c r="DO35" s="238"/>
      <c r="DP35" s="238"/>
      <c r="DQ35" s="238"/>
      <c r="DR35" s="238"/>
      <c r="DS35" s="238"/>
      <c r="DT35" s="238"/>
      <c r="DU35" s="238"/>
    </row>
    <row r="36" spans="2:125">
      <c r="F36" s="238"/>
      <c r="H36" s="238"/>
      <c r="J36" s="238"/>
      <c r="K36" s="238"/>
      <c r="L36" s="238"/>
      <c r="M36" s="238"/>
      <c r="N36" s="238"/>
      <c r="O36" s="238"/>
      <c r="Q36" s="238"/>
      <c r="S36" s="238"/>
      <c r="V36" s="238"/>
    </row>
    <row r="37" spans="2:125"/>
    <row r="38" spans="2:125"/>
    <row r="39" spans="2:125"/>
    <row r="40" spans="2:125">
      <c r="U40" s="238"/>
    </row>
    <row r="41" spans="2:125">
      <c r="R41" s="238"/>
    </row>
    <row r="42" spans="2:125">
      <c r="T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8"/>
      <c r="BR42" s="238"/>
      <c r="BS42" s="238"/>
      <c r="BT42" s="238"/>
      <c r="BU42" s="238"/>
      <c r="BV42" s="238"/>
      <c r="BW42" s="238"/>
      <c r="BX42" s="238"/>
      <c r="BY42" s="238"/>
      <c r="BZ42" s="238"/>
      <c r="CA42" s="238"/>
      <c r="CB42" s="238"/>
      <c r="CC42" s="238"/>
      <c r="CD42" s="238"/>
      <c r="CE42" s="238"/>
      <c r="CF42" s="238"/>
      <c r="CG42" s="238"/>
      <c r="CH42" s="238"/>
      <c r="CI42" s="238"/>
      <c r="CJ42" s="238"/>
      <c r="CK42" s="238"/>
      <c r="CL42" s="238"/>
      <c r="CM42" s="238"/>
      <c r="CN42" s="238"/>
      <c r="CO42" s="238"/>
      <c r="CP42" s="238"/>
      <c r="CQ42" s="238"/>
      <c r="CR42" s="238"/>
      <c r="CS42" s="238"/>
      <c r="CT42" s="238"/>
      <c r="CU42" s="238"/>
      <c r="CV42" s="238"/>
      <c r="CW42" s="238"/>
      <c r="CX42" s="238"/>
      <c r="CY42" s="238"/>
      <c r="CZ42" s="238"/>
      <c r="DA42" s="238"/>
      <c r="DB42" s="238"/>
      <c r="DC42" s="238"/>
      <c r="DD42" s="238"/>
      <c r="DE42" s="238"/>
      <c r="DF42" s="238"/>
      <c r="DG42" s="238"/>
      <c r="DH42" s="238"/>
      <c r="DI42" s="238"/>
      <c r="DJ42" s="238"/>
      <c r="DK42" s="238"/>
      <c r="DL42" s="238"/>
      <c r="DM42" s="238"/>
      <c r="DN42" s="238"/>
      <c r="DO42" s="238"/>
      <c r="DP42" s="238"/>
      <c r="DQ42" s="238"/>
      <c r="DR42" s="238"/>
      <c r="DS42" s="238"/>
      <c r="DT42" s="238"/>
      <c r="DU42" s="238"/>
    </row>
    <row r="43" spans="2:125">
      <c r="Q43" s="238"/>
      <c r="S43" s="238"/>
      <c r="V43" s="23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39" t="s">
        <v>558</v>
      </c>
    </row>
  </sheetData>
  <sheetProtection algorithmName="SHA-512" hashValue="xQ067+PLBIWAK7A750/YgF7BEGYWhZsswCmWq0f3HGmeT6PvjvONLcWhIu/JjFXv97Dz8IuAN/GdDskvHRP/Eg==" saltValue="bN5QfSZTNyCsJNkSvjW29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FF00"/>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04" t="s">
        <v>3</v>
      </c>
      <c r="D47" s="1204"/>
      <c r="E47" s="1205"/>
      <c r="F47" s="11">
        <v>29.79</v>
      </c>
      <c r="G47" s="12">
        <v>26.92</v>
      </c>
      <c r="H47" s="12">
        <v>26.18</v>
      </c>
      <c r="I47" s="12">
        <v>27.79</v>
      </c>
      <c r="J47" s="13">
        <v>28.66</v>
      </c>
    </row>
    <row r="48" spans="2:10" ht="57.75" customHeight="1">
      <c r="B48" s="14"/>
      <c r="C48" s="1206" t="s">
        <v>4</v>
      </c>
      <c r="D48" s="1206"/>
      <c r="E48" s="1207"/>
      <c r="F48" s="15">
        <v>7.21</v>
      </c>
      <c r="G48" s="16">
        <v>7.55</v>
      </c>
      <c r="H48" s="16">
        <v>10.08</v>
      </c>
      <c r="I48" s="16">
        <v>8.7100000000000009</v>
      </c>
      <c r="J48" s="17">
        <v>9.6199999999999992</v>
      </c>
    </row>
    <row r="49" spans="2:10" ht="57.75" customHeight="1" thickBot="1">
      <c r="B49" s="18"/>
      <c r="C49" s="1208" t="s">
        <v>5</v>
      </c>
      <c r="D49" s="1208"/>
      <c r="E49" s="1209"/>
      <c r="F49" s="19" t="s">
        <v>564</v>
      </c>
      <c r="G49" s="20" t="s">
        <v>565</v>
      </c>
      <c r="H49" s="20">
        <v>1.6</v>
      </c>
      <c r="I49" s="20">
        <v>1.68</v>
      </c>
      <c r="J49" s="21">
        <v>4.26</v>
      </c>
    </row>
    <row r="50" spans="2:10"/>
  </sheetData>
  <sheetProtection algorithmName="SHA-512" hashValue="wKxbRJE94HZQI7XwgXhsYDSKYrjzfU68N6lpYtkDS1zzkWmIeebH866wFTGnSZUHeFi7H/HYZTSApFlm7N9f4g==" saltValue="EYSGSph574GfLmjoQ04K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2023-09-29T01:23:24Z</cp:lastPrinted>
  <dcterms:created xsi:type="dcterms:W3CDTF">2023-02-20T07:51:00Z</dcterms:created>
  <dcterms:modified xsi:type="dcterms:W3CDTF">2023-11-01T05:55:03Z</dcterms:modified>
  <cp:category/>
</cp:coreProperties>
</file>