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23_長島町（修正依頼中）\"/>
    </mc:Choice>
  </mc:AlternateContent>
  <bookViews>
    <workbookView xWindow="0" yWindow="0" windowWidth="28800" windowHeight="1246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9" i="10" l="1"/>
  <c r="BG38" i="10"/>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CO38" i="10"/>
  <c r="AM38" i="10"/>
  <c r="C38" i="10"/>
  <c r="CO37" i="10"/>
  <c r="AM37" i="10"/>
  <c r="C37" i="10"/>
  <c r="CO36" i="10"/>
  <c r="AM36" i="10"/>
  <c r="AM35" i="10"/>
  <c r="C34" i="10"/>
  <c r="C35" i="10" s="1"/>
  <c r="C36"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l="1"/>
  <c r="BE36" i="10" s="1"/>
  <c r="BE37" i="10" s="1"/>
  <c r="BE38" i="10" s="1"/>
  <c r="BE39" i="10" s="1"/>
  <c r="BW34" i="10"/>
  <c r="BW35" i="10" s="1"/>
  <c r="BW36" i="10" s="1"/>
  <c r="BW37" i="10" s="1"/>
  <c r="BW38" i="10" s="1"/>
  <c r="CO34" i="10"/>
  <c r="CO35" i="10" s="1"/>
</calcChain>
</file>

<file path=xl/sharedStrings.xml><?xml version="1.0" encoding="utf-8"?>
<sst xmlns="http://schemas.openxmlformats.org/spreadsheetml/2006/main" count="1157" uniqueCount="617">
  <si>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</si>
  <si>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</si>
  <si>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</si>
  <si>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</si>
  <si>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</si>
  <si>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</si>
  <si>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</si>
  <si>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</si>
  <si>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</si>
  <si>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</si>
  <si>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</si>
  <si>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</si>
  <si>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</si>
  <si>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</si>
  <si>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</si>
  <si>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</si>
  <si>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</si>
  <si>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</si>
  <si>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</si>
  <si>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</si>
  <si>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</si>
  <si>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</si>
  <si>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</si>
  <si>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</si>
  <si>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</si>
  <si>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</si>
  <si>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</si>
  <si>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</si>
  <si>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</si>
  <si>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</si>
  <si>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</si>
  <si>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</si>
  <si>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</si>
  <si>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</si>
  <si>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</si>
  <si>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</si>
  <si>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</si>
  <si>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</si>
  <si>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</si>
  <si>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</si>
  <si>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</si>
  <si>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</si>
  <si>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</si>
  <si>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</si>
  <si>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</si>
  <si>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</si>
  <si>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</si>
  <si>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</si>
  <si>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</si>
  <si>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</si>
  <si>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</si>
  <si>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</si>
  <si>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</si>
  <si>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</si>
  <si>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</si>
  <si>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</si>
  <si>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</si>
  <si>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</si>
  <si>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</si>
  <si>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</si>
  <si>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</si>
  <si>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</si>
  <si>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</si>
  <si>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</si>
  <si>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</si>
  <si>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</si>
  <si>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</si>
  <si>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</si>
  <si>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</si>
  <si>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</si>
  <si>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</si>
  <si>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</si>
  <si>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</si>
  <si>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</si>
  <si>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</si>
  <si>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</si>
  <si>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</si>
  <si>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</si>
  <si>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</si>
  <si>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</si>
  <si>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</si>
  <si>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</si>
  <si>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</si>
  <si>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</si>
  <si>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</si>
  <si>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</si>
  <si>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</si>
  <si>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</si>
  <si>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</si>
  <si>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</si>
  <si>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</si>
  <si>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</si>
  <si>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</si>
  <si>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</si>
  <si>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</si>
  <si>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</si>
  <si>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</si>
  <si>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</si>
  <si>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</si>
  <si>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</si>
  <si>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</si>
  <si>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</si>
  <si>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</si>
  <si>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</si>
  <si>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</si>
  <si>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</si>
  <si>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</si>
  <si>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</si>
  <si>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</si>
  <si>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</si>
  <si>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</si>
  <si>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</si>
  <si>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</si>
  <si>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</si>
  <si>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</si>
  <si>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</si>
  <si>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</si>
  <si>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</si>
  <si>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</si>
  <si>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</si>
  <si>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</si>
  <si>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</si>
  <si>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</si>
  <si>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</si>
  <si>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</si>
  <si>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</si>
  <si>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</si>
  <si>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</si>
  <si>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</si>
  <si>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</si>
  <si>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</si>
  <si>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</si>
  <si>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</si>
  <si>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</si>
  <si>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</si>
  <si>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</si>
  <si>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</si>
  <si>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</si>
  <si>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</si>
  <si>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</si>
  <si>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</si>
  <si>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</si>
  <si>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</si>
  <si>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</si>
  <si>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</si>
  <si>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</si>
  <si>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</si>
  <si>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</si>
  <si>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</si>
  <si>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</si>
  <si>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</si>
  <si>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</si>
  <si>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</si>
  <si>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</si>
  <si>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</si>
  <si>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</si>
  <si>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</si>
  <si>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</si>
  <si>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</si>
  <si>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</si>
  <si>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</si>
  <si>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</si>
  <si>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</si>
  <si>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</si>
  <si>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</si>
  <si>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</si>
  <si>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</si>
  <si>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</si>
  <si>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</si>
  <si>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</si>
  <si>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</si>
  <si>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</si>
  <si>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</si>
  <si>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</si>
  <si>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</si>
  <si>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</si>
  <si>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</si>
  <si>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</si>
  <si>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</si>
  <si>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</si>
  <si>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</si>
  <si>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</si>
  <si>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</si>
  <si>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</si>
  <si>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</si>
  <si>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</si>
  <si>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</si>
  <si>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</si>
  <si>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</si>
  <si>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</si>
  <si>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</si>
  <si>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</si>
  <si>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</si>
  <si>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</si>
  <si>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</si>
  <si>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</si>
  <si>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</si>
  <si>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</si>
  <si>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</si>
  <si>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</si>
  <si>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</si>
  <si>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</si>
  <si>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</si>
  <si>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</si>
  <si>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</si>
  <si>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</si>
  <si>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</si>
  <si>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</si>
  <si>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</si>
  <si>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</si>
  <si>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</si>
  <si>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</si>
  <si>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</si>
  <si>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</si>
  <si>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</si>
  <si>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</si>
  <si>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鹿児島県長島町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</si>
  <si>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</si>
  <si>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</si>
  <si>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</si>
  <si>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</si>
  <si>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</si>
  <si>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</si>
  <si>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</si>
  <si>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</si>
  <si>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</si>
  <si>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</si>
  <si>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</si>
  <si>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</si>
  <si>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</si>
  <si>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</si>
  <si>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</si>
  <si>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</si>
  <si>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</si>
  <si>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</si>
  <si>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</si>
  <si>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</si>
  <si>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</si>
  <si>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</si>
  <si>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</si>
  <si>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</si>
  <si>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</si>
  <si>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</si>
  <si>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</si>
  <si>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</si>
  <si>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</si>
  <si>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</si>
  <si>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</si>
  <si>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</si>
  <si>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</si>
  <si>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</si>
  <si>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</si>
  <si>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</si>
  <si>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</si>
  <si>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</si>
  <si>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</si>
  <si>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</si>
  <si>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</si>
  <si>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</si>
  <si>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</si>
  <si>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</si>
  <si>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</si>
  <si>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</si>
  <si>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</si>
  <si>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</si>
  <si>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</si>
  <si>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</si>
  <si>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</si>
  <si>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</si>
  <si>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</si>
  <si>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</si>
  <si>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</si>
  <si>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</si>
  <si>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</si>
  <si>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</si>
  <si>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</si>
  <si>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</si>
  <si>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</si>
  <si>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</si>
  <si>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</si>
  <si>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</si>
  <si>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</si>
  <si>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</si>
  <si>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</si>
  <si>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</si>
  <si>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</si>
  <si>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</si>
  <si>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</si>
  <si>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</si>
  <si>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</si>
  <si>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</si>
  <si>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</si>
  <si>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</si>
  <si>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</si>
  <si>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</si>
  <si>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</si>
  <si>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</si>
  <si>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</si>
  <si>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</si>
  <si>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</si>
  <si>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</si>
  <si>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</si>
  <si>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</si>
  <si>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</si>
  <si>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</si>
  <si>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</si>
  <si>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</si>
  <si>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</si>
  <si>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</si>
  <si>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</si>
  <si>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</si>
  <si>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</si>
  <si>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</si>
  <si>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</si>
  <si>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</si>
  <si>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</si>
  <si>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</si>
  <si>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</si>
  <si>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</si>
  <si>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</si>
  <si>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</si>
  <si>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</si>
  <si>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</si>
  <si>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</si>
  <si>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</si>
  <si>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</si>
  <si>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</si>
  <si>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</si>
  <si>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</si>
  <si>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</si>
  <si>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</si>
  <si>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</si>
  <si>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</si>
  <si>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</si>
  <si>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</si>
  <si>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</si>
  <si>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</si>
  <si>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</si>
  <si>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</si>
  <si>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</si>
  <si>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</si>
  <si>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</si>
  <si>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</si>
  <si>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</si>
  <si>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</si>
  <si>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</si>
  <si>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</si>
  <si>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</si>
  <si>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</si>
  <si>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</si>
  <si>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</si>
  <si>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</si>
  <si>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</si>
  <si>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</si>
  <si>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</si>
  <si>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</si>
  <si>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</si>
  <si>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</si>
  <si>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</si>
  <si>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</si>
  <si>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</si>
  <si>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</si>
  <si>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</si>
  <si>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</si>
  <si>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</si>
  <si>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</si>
  <si>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</si>
  <si>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</si>
  <si>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</si>
  <si>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</si>
  <si>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鹿児島県長島町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</si>
  <si>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</si>
  <si>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</si>
  <si>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</si>
  <si>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</si>
  <si>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</si>
  <si>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</si>
  <si>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</si>
  <si>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</si>
  <si>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</si>
  <si>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</si>
  <si>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</si>
  <si>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</si>
  <si>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</si>
  <si>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</si>
  <si>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</si>
  <si>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</si>
  <si>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</si>
  <si>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</si>
  <si>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</si>
  <si>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</si>
  <si>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へき地診療施設特別会計</t>
    <phoneticPr fontId="5"/>
  </si>
  <si>
    <t>観光施設特別会計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</si>
  <si>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</si>
  <si>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</si>
  <si>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</si>
  <si>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</si>
  <si>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</si>
  <si>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</si>
  <si>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</si>
  <si>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</si>
  <si>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</si>
  <si>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</si>
  <si>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</si>
  <si>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</si>
  <si>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</si>
  <si>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</si>
  <si>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</si>
  <si>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</si>
  <si>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</si>
  <si>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介護サービス事業</t>
    <phoneticPr fontId="5"/>
  </si>
  <si>
    <t>水道事業会計</t>
    <phoneticPr fontId="5"/>
  </si>
  <si>
    <t>法適用企業</t>
    <phoneticPr fontId="5"/>
  </si>
  <si>
    <t>簡易水道特別会計</t>
    <phoneticPr fontId="5"/>
  </si>
  <si>
    <t>法非適用企業</t>
    <phoneticPr fontId="5"/>
  </si>
  <si>
    <t>諸浦港埠頭特別会計</t>
    <phoneticPr fontId="5"/>
  </si>
  <si>
    <t>農業集落排水特別会計</t>
    <phoneticPr fontId="5"/>
  </si>
  <si>
    <t>法非適用企業</t>
    <phoneticPr fontId="5"/>
  </si>
  <si>
    <t>漁業集落環境整備特別会計</t>
    <phoneticPr fontId="5"/>
  </si>
  <si>
    <t>特定地域生活排水処理特別会計</t>
    <phoneticPr fontId="5"/>
  </si>
  <si>
    <t>太陽光発電特別会計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</si>
  <si>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</si>
  <si>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</si>
  <si>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</si>
  <si>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</si>
  <si>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</si>
  <si>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</si>
  <si>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</si>
  <si>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</si>
  <si>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</si>
  <si>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</si>
  <si>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</si>
  <si>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</si>
  <si>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</si>
  <si>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</si>
  <si>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</si>
  <si>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</si>
  <si>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</si>
  <si>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</si>
  <si>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</si>
  <si>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</si>
  <si>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</si>
  <si>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</si>
  <si>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</si>
  <si>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</si>
  <si>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</si>
  <si>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</si>
  <si>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</si>
  <si>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</si>
  <si>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</si>
  <si>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</si>
  <si>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</si>
  <si>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</si>
  <si>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</si>
  <si>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</si>
  <si>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</si>
  <si>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</si>
  <si>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</si>
  <si>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</si>
  <si>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</si>
  <si>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</si>
  <si>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</si>
  <si>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</si>
  <si>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</si>
  <si>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</si>
  <si>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</si>
  <si>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</si>
  <si>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</si>
  <si>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</si>
  <si>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</si>
  <si>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</si>
  <si>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</si>
  <si>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</si>
  <si>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</si>
  <si>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</si>
  <si>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</si>
  <si>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</si>
  <si>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</si>
  <si>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</si>
  <si>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漁業集落環境整備特別会計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</si>
  <si>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</si>
  <si>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</si>
  <si>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</si>
  <si>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</si>
  <si>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</si>
  <si>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</si>
  <si>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</si>
  <si>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</si>
  <si>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</si>
  <si>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</si>
  <si>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</si>
  <si>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</si>
  <si>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</si>
  <si>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</si>
  <si>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</si>
  <si>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</si>
  <si>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</si>
  <si>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</si>
  <si>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</si>
  <si>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</si>
  <si>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</si>
  <si>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</si>
  <si>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</si>
  <si>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</si>
  <si>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</si>
  <si>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</si>
  <si>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</si>
  <si>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</si>
  <si>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</si>
  <si>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</si>
  <si>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</si>
  <si>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</si>
  <si>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</si>
  <si>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</si>
  <si>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</si>
  <si>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</si>
  <si>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</si>
  <si>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</si>
  <si>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</si>
  <si>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</si>
  <si>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</si>
  <si>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</si>
  <si>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</si>
  <si>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</si>
  <si>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</si>
  <si>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</si>
  <si>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</si>
  <si>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</si>
  <si>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</si>
  <si>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</si>
  <si>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</si>
  <si>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</si>
  <si>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</si>
  <si>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</si>
  <si>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</si>
  <si>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</si>
  <si>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</si>
  <si>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</si>
  <si>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</si>
  <si>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</si>
  <si>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</si>
  <si>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</si>
  <si>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</si>
  <si>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</si>
  <si>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</si>
  <si>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</si>
  <si>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</si>
  <si>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</si>
  <si>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</si>
  <si>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</si>
  <si>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</si>
  <si>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</si>
  <si>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</si>
  <si>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</si>
  <si>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</si>
  <si>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</si>
  <si>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</si>
  <si>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</si>
  <si>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</si>
  <si>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</si>
  <si>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</si>
  <si>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</si>
  <si>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</si>
  <si>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</si>
  <si>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</si>
  <si>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</si>
  <si>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</si>
  <si>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</si>
  <si>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</si>
  <si>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1.76</t>
  </si>
  <si>
    <t>▲ 10.78</t>
  </si>
  <si>
    <t>一般会計</t>
  </si>
  <si>
    <t>国民健康保険特別会計</t>
  </si>
  <si>
    <t>水道事業会計</t>
  </si>
  <si>
    <t>太陽光発電特別会計</t>
  </si>
  <si>
    <t>介護保険特別会計</t>
  </si>
  <si>
    <t>国民健康保険診療施設特別会計</t>
  </si>
  <si>
    <t>へき地診療施設特別会計</t>
  </si>
  <si>
    <t>諸浦港埠頭特別会計</t>
  </si>
  <si>
    <t>その他会計（赤字）</t>
  </si>
  <si>
    <t>▲ 0.02</t>
  </si>
  <si>
    <t>▲ 0.10</t>
  </si>
  <si>
    <t>▲ 0.35</t>
  </si>
  <si>
    <t>その他会計（黒字）</t>
  </si>
  <si>
    <t>（百万円）</t>
    <phoneticPr fontId="5"/>
  </si>
  <si>
    <t>H28末</t>
    <phoneticPr fontId="5"/>
  </si>
  <si>
    <t>H29末</t>
    <phoneticPr fontId="5"/>
  </si>
  <si>
    <t>H30末</t>
    <phoneticPr fontId="5"/>
  </si>
  <si>
    <t>R01末</t>
    <phoneticPr fontId="5"/>
  </si>
  <si>
    <t>R02末</t>
    <phoneticPr fontId="5"/>
  </si>
  <si>
    <t>天長フェリー</t>
    <rPh sb="0" eb="2">
      <t>テンチョウ</t>
    </rPh>
    <phoneticPr fontId="2"/>
  </si>
  <si>
    <t>南国交通</t>
    <rPh sb="0" eb="2">
      <t>ナンゴク</t>
    </rPh>
    <rPh sb="2" eb="4">
      <t>コウツウ</t>
    </rPh>
    <phoneticPr fontId="2"/>
  </si>
  <si>
    <t>-</t>
    <phoneticPr fontId="2"/>
  </si>
  <si>
    <t>北薩広域行政事務組合</t>
    <rPh sb="0" eb="2">
      <t>ホクサツ</t>
    </rPh>
    <rPh sb="2" eb="4">
      <t>コウイキ</t>
    </rPh>
    <rPh sb="4" eb="10">
      <t>ギョウセイジムクミアイ</t>
    </rPh>
    <phoneticPr fontId="2"/>
  </si>
  <si>
    <t>阿久根地区消防組合</t>
    <rPh sb="0" eb="5">
      <t>アクネチク</t>
    </rPh>
    <rPh sb="5" eb="9">
      <t>ショウボウクミアイ</t>
    </rPh>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</si>
  <si>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</si>
  <si>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鹿児島県市町村総合事務組合</t>
    <rPh sb="0" eb="4">
      <t>カゴシマケン</t>
    </rPh>
    <rPh sb="4" eb="7">
      <t>シチョウソン</t>
    </rPh>
    <rPh sb="7" eb="11">
      <t>ソウゴウジム</t>
    </rPh>
    <rPh sb="11" eb="13">
      <t>クミアイ</t>
    </rPh>
    <phoneticPr fontId="2"/>
  </si>
  <si>
    <t>一般会計</t>
    <rPh sb="0" eb="4">
      <t>イッパンカイケイ</t>
    </rPh>
    <phoneticPr fontId="2"/>
  </si>
  <si>
    <t>特別会計</t>
    <rPh sb="0" eb="2">
      <t>トクベツ</t>
    </rPh>
    <rPh sb="2" eb="4">
      <t>カイケイ</t>
    </rPh>
    <phoneticPr fontId="2"/>
  </si>
  <si>
    <t>-</t>
    <phoneticPr fontId="2"/>
  </si>
  <si>
    <t>夢追い獅子島架橋基金</t>
    <rPh sb="0" eb="2">
      <t>ユメオ</t>
    </rPh>
    <rPh sb="3" eb="6">
      <t>シシジマ</t>
    </rPh>
    <rPh sb="6" eb="10">
      <t>カキョウキキン</t>
    </rPh>
    <phoneticPr fontId="5"/>
  </si>
  <si>
    <t>まちづくり基金</t>
    <rPh sb="5" eb="7">
      <t>キキン</t>
    </rPh>
    <phoneticPr fontId="5"/>
  </si>
  <si>
    <t>学校教育施設整備基金</t>
    <rPh sb="0" eb="2">
      <t>ガッコウ</t>
    </rPh>
    <rPh sb="2" eb="4">
      <t>キョウイク</t>
    </rPh>
    <rPh sb="4" eb="6">
      <t>シセツ</t>
    </rPh>
    <rPh sb="6" eb="10">
      <t>セイビキキン</t>
    </rPh>
    <phoneticPr fontId="5"/>
  </si>
  <si>
    <t>ぶり奨学金基金</t>
    <rPh sb="2" eb="5">
      <t>ショウガクキン</t>
    </rPh>
    <rPh sb="5" eb="7">
      <t>キキン</t>
    </rPh>
    <phoneticPr fontId="5"/>
  </si>
  <si>
    <t>夢追いふるさと長島景観基金</t>
    <rPh sb="0" eb="2">
      <t>ユメオ</t>
    </rPh>
    <rPh sb="7" eb="9">
      <t>ナガシマ</t>
    </rPh>
    <rPh sb="9" eb="13">
      <t>ケイカンキキン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</si>
  <si>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</si>
  <si>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</si>
  <si>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</si>
  <si>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令和２年度と比較して減少している。一方，有形固定資産減価償却率は、令和２年度と同様に類似団体平均を超えているが、令和３年度は減少となった。主な要因としては、道路や庁舎、公営住宅は類似団体、全国平均、県と比較して高くなっているが、港湾・漁港、消防施設が大きく下回っているため全体としては微減となった。公共施設等総合管理計画及び公営住宅等長寿命化計画に基づき、適正な管理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</si>
  <si>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</si>
  <si>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</si>
  <si>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</si>
  <si>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</si>
  <si>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</si>
  <si>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</si>
  <si>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実質公債費比率は類似団体平均と比較すると低い状況であるが、増加傾向にある。今後も財政計画に基づき、将来負担比率の減少に努める。</t>
    <rPh sb="0" eb="2">
      <t>ジッシツ</t>
    </rPh>
    <rPh sb="2" eb="5">
      <t>コウサイヒ</t>
    </rPh>
    <rPh sb="5" eb="7">
      <t>ヒリツ</t>
    </rPh>
    <rPh sb="8" eb="10">
      <t>ルイジ</t>
    </rPh>
    <rPh sb="10" eb="12">
      <t>ダンタイ</t>
    </rPh>
    <rPh sb="12" eb="14">
      <t>ヘイキン</t>
    </rPh>
    <rPh sb="15" eb="17">
      <t>ヒカク</t>
    </rPh>
    <rPh sb="20" eb="21">
      <t>ヒク</t>
    </rPh>
    <rPh sb="22" eb="24">
      <t>ジョウキョウ</t>
    </rPh>
    <rPh sb="29" eb="31">
      <t>ゾウカ</t>
    </rPh>
    <rPh sb="31" eb="33">
      <t>ケイコウ</t>
    </rPh>
    <rPh sb="37" eb="39">
      <t>コンゴ</t>
    </rPh>
    <rPh sb="40" eb="42">
      <t>ザイセイ</t>
    </rPh>
    <rPh sb="42" eb="44">
      <t>ケイカク</t>
    </rPh>
    <rPh sb="45" eb="46">
      <t>モト</t>
    </rPh>
    <rPh sb="49" eb="51">
      <t>ショウライ</t>
    </rPh>
    <rPh sb="51" eb="53">
      <t>フタン</t>
    </rPh>
    <rPh sb="53" eb="55">
      <t>ヒリツ</t>
    </rPh>
    <rPh sb="56" eb="58">
      <t>ゲンショウ</t>
    </rPh>
    <rPh sb="59" eb="60">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</si>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</sst>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40" xfId="1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37"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200194</c:v>
                </c:pt>
                <c:pt idx="4">
                  <c:v>196914</c:v>
                </c:pt>
              </c:numCache>
            </c:numRef>
          </c:val>
          <c:smooth val="0"/>
          <c:extLst>
            <c:ext xmlns:c16="http://schemas.microsoft.com/office/drawing/2014/chart" uri="{C3380CC4-5D6E-409C-BE32-E72D297353CC}">
              <c16:uniqueId val="{00000000-F14D-440D-9C42-F9AF531784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365375</c:v>
                </c:pt>
                <c:pt idx="1">
                  <c:v>368776</c:v>
                </c:pt>
                <c:pt idx="2">
                  <c:v>342097</c:v>
                </c:pt>
                <c:pt idx="3">
                  <c:v>332135</c:v>
                </c:pt>
                <c:pt idx="4">
                  <c:v>227895</c:v>
                </c:pt>
              </c:numCache>
            </c:numRef>
          </c:val>
          <c:smooth val="0"/>
          <c:extLst>
            <c:ext xmlns:c16="http://schemas.microsoft.com/office/drawing/2014/chart" uri="{C3380CC4-5D6E-409C-BE32-E72D297353CC}">
              <c16:uniqueId val="{00000001-F14D-440D-9C42-F9AF531784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11.39</c:v>
                </c:pt>
                <c:pt idx="1">
                  <c:v>9.75</c:v>
                </c:pt>
                <c:pt idx="2">
                  <c:v>4.32</c:v>
                </c:pt>
                <c:pt idx="3">
                  <c:v>9.5</c:v>
                </c:pt>
                <c:pt idx="4">
                  <c:v>11.75</c:v>
                </c:pt>
              </c:numCache>
            </c:numRef>
          </c:val>
          <c:extLst>
            <c:ext xmlns:c16="http://schemas.microsoft.com/office/drawing/2014/chart" uri="{C3380CC4-5D6E-409C-BE32-E72D297353CC}">
              <c16:uniqueId val="{00000000-9B1D-4D55-84FD-9D33F6CEFF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15.89</c:v>
                </c:pt>
                <c:pt idx="1">
                  <c:v>16.05</c:v>
                </c:pt>
                <c:pt idx="2">
                  <c:v>10.71</c:v>
                </c:pt>
                <c:pt idx="3">
                  <c:v>8.85</c:v>
                </c:pt>
                <c:pt idx="4">
                  <c:v>9.9600000000000009</c:v>
                </c:pt>
              </c:numCache>
            </c:numRef>
          </c:val>
          <c:extLst>
            <c:ext xmlns:c16="http://schemas.microsoft.com/office/drawing/2014/chart" uri="{C3380CC4-5D6E-409C-BE32-E72D297353CC}">
              <c16:uniqueId val="{00000001-9B1D-4D55-84FD-9D33F6CEFF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2.44</c:v>
                </c:pt>
                <c:pt idx="1">
                  <c:v>-1.76</c:v>
                </c:pt>
                <c:pt idx="2">
                  <c:v>-10.78</c:v>
                </c:pt>
                <c:pt idx="3">
                  <c:v>3.45</c:v>
                </c:pt>
                <c:pt idx="4">
                  <c:v>4.5</c:v>
                </c:pt>
              </c:numCache>
            </c:numRef>
          </c:val>
          <c:smooth val="0"/>
          <c:extLst>
            <c:ext xmlns:c16="http://schemas.microsoft.com/office/drawing/2014/chart" uri="{C3380CC4-5D6E-409C-BE32-E72D297353CC}">
              <c16:uniqueId val="{00000002-9B1D-4D55-84FD-9D33F6CEFF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0.97</c:v>
                </c:pt>
                <c:pt idx="2">
                  <c:v>#N/A</c:v>
                </c:pt>
                <c:pt idx="3">
                  <c:v>1.08</c:v>
                </c:pt>
                <c:pt idx="4">
                  <c:v>#N/A</c:v>
                </c:pt>
                <c:pt idx="5">
                  <c:v>2.4</c:v>
                </c:pt>
                <c:pt idx="6">
                  <c:v>#N/A</c:v>
                </c:pt>
                <c:pt idx="7">
                  <c:v>0.14000000000000001</c:v>
                </c:pt>
                <c:pt idx="8">
                  <c:v>#N/A</c:v>
                </c:pt>
                <c:pt idx="9">
                  <c:v>0.13</c:v>
                </c:pt>
              </c:numCache>
            </c:numRef>
          </c:val>
          <c:extLst>
            <c:ext xmlns:c16="http://schemas.microsoft.com/office/drawing/2014/chart" uri="{C3380CC4-5D6E-409C-BE32-E72D297353CC}">
              <c16:uniqueId val="{00000000-CD2F-44DC-9381-EDC46A352A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0.02</c:v>
                </c:pt>
                <c:pt idx="1">
                  <c:v>#N/A</c:v>
                </c:pt>
                <c:pt idx="2">
                  <c:v>0.1</c:v>
                </c:pt>
                <c:pt idx="3">
                  <c:v>#N/A</c:v>
                </c:pt>
                <c:pt idx="4">
                  <c:v>0.1</c:v>
                </c:pt>
                <c:pt idx="5">
                  <c:v>#N/A</c:v>
                </c:pt>
                <c:pt idx="6">
                  <c:v>0.35</c:v>
                </c:pt>
                <c:pt idx="7">
                  <c:v>#N/A</c:v>
                </c:pt>
                <c:pt idx="8">
                  <c:v>0</c:v>
                </c:pt>
                <c:pt idx="9">
                  <c:v>0</c:v>
                </c:pt>
              </c:numCache>
            </c:numRef>
          </c:val>
          <c:extLst>
            <c:ext xmlns:c16="http://schemas.microsoft.com/office/drawing/2014/chart" uri="{C3380CC4-5D6E-409C-BE32-E72D297353CC}">
              <c16:uniqueId val="{00000001-CD2F-44DC-9381-EDC46A352A53}"/>
            </c:ext>
          </c:extLst>
        </c:ser>
        <c:ser>
          <c:idx val="2"/>
          <c:order val="2"/>
          <c:tx>
            <c:strRef>
              <c:f>データシート!$A$29</c:f>
              <c:strCache>
                <c:ptCount val="1"/>
                <c:pt idx="0">
                  <c:v>諸浦港埠頭特別会計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0.1</c:v>
                </c:pt>
                <c:pt idx="4">
                  <c:v>#N/A</c:v>
                </c:pt>
                <c:pt idx="5">
                  <c:v>0.12</c:v>
                </c:pt>
                <c:pt idx="6">
                  <c:v>#N/A</c:v>
                </c:pt>
                <c:pt idx="7">
                  <c:v>0.05</c:v>
                </c:pt>
                <c:pt idx="8">
                  <c:v>#N/A</c:v>
                </c:pt>
                <c:pt idx="9">
                  <c:v>0.06</c:v>
                </c:pt>
              </c:numCache>
            </c:numRef>
          </c:val>
          <c:extLst>
            <c:ext xmlns:c16="http://schemas.microsoft.com/office/drawing/2014/chart" uri="{C3380CC4-5D6E-409C-BE32-E72D297353CC}">
              <c16:uniqueId val="{00000002-CD2F-44DC-9381-EDC46A352A53}"/>
            </c:ext>
          </c:extLst>
        </c:ser>
        <c:ser>
          <c:idx val="3"/>
          <c:order val="3"/>
          <c:tx>
            <c:strRef>
              <c:f>データシート!$A$30</c:f>
              <c:strCache>
                <c:ptCount val="1"/>
                <c:pt idx="0">
                  <c:v>へき地診療施設特別会計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0.27</c:v>
                </c:pt>
                <c:pt idx="4">
                  <c:v>#N/A</c:v>
                </c:pt>
                <c:pt idx="5">
                  <c:v>0.11</c:v>
                </c:pt>
                <c:pt idx="6">
                  <c:v>#N/A</c:v>
                </c:pt>
                <c:pt idx="7">
                  <c:v>0.05</c:v>
                </c:pt>
                <c:pt idx="8">
                  <c:v>#N/A</c:v>
                </c:pt>
                <c:pt idx="9">
                  <c:v>0.13</c:v>
                </c:pt>
              </c:numCache>
            </c:numRef>
          </c:val>
          <c:extLst>
            <c:ext xmlns:c16="http://schemas.microsoft.com/office/drawing/2014/chart" uri="{C3380CC4-5D6E-409C-BE32-E72D297353CC}">
              <c16:uniqueId val="{00000003-CD2F-44DC-9381-EDC46A352A53}"/>
            </c:ext>
          </c:extLst>
        </c:ser>
        <c:ser>
          <c:idx val="4"/>
          <c:order val="4"/>
          <c:tx>
            <c:strRef>
              <c:f>データシート!$A$31</c:f>
              <c:strCache>
                <c:ptCount val="1"/>
                <c:pt idx="0">
                  <c:v>国民健康保険診療施設特別会計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0.01</c:v>
                </c:pt>
                <c:pt idx="4">
                  <c:v>#N/A</c:v>
                </c:pt>
                <c:pt idx="5">
                  <c:v>0.06</c:v>
                </c:pt>
                <c:pt idx="6">
                  <c:v>#N/A</c:v>
                </c:pt>
                <c:pt idx="7">
                  <c:v>0.09</c:v>
                </c:pt>
                <c:pt idx="8">
                  <c:v>#N/A</c:v>
                </c:pt>
                <c:pt idx="9">
                  <c:v>0.13</c:v>
                </c:pt>
              </c:numCache>
            </c:numRef>
          </c:val>
          <c:extLst>
            <c:ext xmlns:c16="http://schemas.microsoft.com/office/drawing/2014/chart" uri="{C3380CC4-5D6E-409C-BE32-E72D297353CC}">
              <c16:uniqueId val="{00000004-CD2F-44DC-9381-EDC46A352A5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c:v>
                </c:pt>
                <c:pt idx="2">
                  <c:v>#N/A</c:v>
                </c:pt>
                <c:pt idx="3">
                  <c:v>0.82</c:v>
                </c:pt>
                <c:pt idx="4">
                  <c:v>#N/A</c:v>
                </c:pt>
                <c:pt idx="5">
                  <c:v>1</c:v>
                </c:pt>
                <c:pt idx="6">
                  <c:v>#N/A</c:v>
                </c:pt>
                <c:pt idx="7">
                  <c:v>0.78</c:v>
                </c:pt>
                <c:pt idx="8">
                  <c:v>#N/A</c:v>
                </c:pt>
                <c:pt idx="9">
                  <c:v>1.17</c:v>
                </c:pt>
              </c:numCache>
            </c:numRef>
          </c:val>
          <c:extLst>
            <c:ext xmlns:c16="http://schemas.microsoft.com/office/drawing/2014/chart" uri="{C3380CC4-5D6E-409C-BE32-E72D297353CC}">
              <c16:uniqueId val="{00000005-CD2F-44DC-9381-EDC46A352A53}"/>
            </c:ext>
          </c:extLst>
        </c:ser>
        <c:ser>
          <c:idx val="6"/>
          <c:order val="6"/>
          <c:tx>
            <c:strRef>
              <c:f>データシート!$A$33</c:f>
              <c:strCache>
                <c:ptCount val="1"/>
                <c:pt idx="0">
                  <c:v>太陽光発電特別会計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1.36</c:v>
                </c:pt>
                <c:pt idx="2">
                  <c:v>#N/A</c:v>
                </c:pt>
                <c:pt idx="3">
                  <c:v>1.53</c:v>
                </c:pt>
                <c:pt idx="4">
                  <c:v>#N/A</c:v>
                </c:pt>
                <c:pt idx="5">
                  <c:v>1.48</c:v>
                </c:pt>
                <c:pt idx="6">
                  <c:v>#N/A</c:v>
                </c:pt>
                <c:pt idx="7">
                  <c:v>1.29</c:v>
                </c:pt>
                <c:pt idx="8">
                  <c:v>#N/A</c:v>
                </c:pt>
                <c:pt idx="9">
                  <c:v>1.26</c:v>
                </c:pt>
              </c:numCache>
            </c:numRef>
          </c:val>
          <c:extLst>
            <c:ext xmlns:c16="http://schemas.microsoft.com/office/drawing/2014/chart" uri="{C3380CC4-5D6E-409C-BE32-E72D297353CC}">
              <c16:uniqueId val="{00000006-CD2F-44DC-9381-EDC46A352A5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2.44</c:v>
                </c:pt>
                <c:pt idx="8">
                  <c:v>#N/A</c:v>
                </c:pt>
                <c:pt idx="9">
                  <c:v>2.35</c:v>
                </c:pt>
              </c:numCache>
            </c:numRef>
          </c:val>
          <c:extLst>
            <c:ext xmlns:c16="http://schemas.microsoft.com/office/drawing/2014/chart" uri="{C3380CC4-5D6E-409C-BE32-E72D297353CC}">
              <c16:uniqueId val="{00000007-CD2F-44DC-9381-EDC46A352A5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5.28</c:v>
                </c:pt>
                <c:pt idx="2">
                  <c:v>#N/A</c:v>
                </c:pt>
                <c:pt idx="3">
                  <c:v>5.92</c:v>
                </c:pt>
                <c:pt idx="4">
                  <c:v>#N/A</c:v>
                </c:pt>
                <c:pt idx="5">
                  <c:v>3.52</c:v>
                </c:pt>
                <c:pt idx="6">
                  <c:v>#N/A</c:v>
                </c:pt>
                <c:pt idx="7">
                  <c:v>3.33</c:v>
                </c:pt>
                <c:pt idx="8">
                  <c:v>#N/A</c:v>
                </c:pt>
                <c:pt idx="9">
                  <c:v>4.16</c:v>
                </c:pt>
              </c:numCache>
            </c:numRef>
          </c:val>
          <c:extLst>
            <c:ext xmlns:c16="http://schemas.microsoft.com/office/drawing/2014/chart" uri="{C3380CC4-5D6E-409C-BE32-E72D297353CC}">
              <c16:uniqueId val="{00000008-CD2F-44DC-9381-EDC46A352A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11.16</c:v>
                </c:pt>
                <c:pt idx="2">
                  <c:v>#N/A</c:v>
                </c:pt>
                <c:pt idx="3">
                  <c:v>9.49</c:v>
                </c:pt>
                <c:pt idx="4">
                  <c:v>#N/A</c:v>
                </c:pt>
                <c:pt idx="5">
                  <c:v>4.24</c:v>
                </c:pt>
                <c:pt idx="6">
                  <c:v>#N/A</c:v>
                </c:pt>
                <c:pt idx="7">
                  <c:v>9.7799999999999994</c:v>
                </c:pt>
                <c:pt idx="8">
                  <c:v>#N/A</c:v>
                </c:pt>
                <c:pt idx="9">
                  <c:v>11.61</c:v>
                </c:pt>
              </c:numCache>
            </c:numRef>
          </c:val>
          <c:extLst>
            <c:ext xmlns:c16="http://schemas.microsoft.com/office/drawing/2014/chart" uri="{C3380CC4-5D6E-409C-BE32-E72D297353CC}">
              <c16:uniqueId val="{00000009-CD2F-44DC-9381-EDC46A352A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1299</c:v>
                </c:pt>
                <c:pt idx="5">
                  <c:v>1326</c:v>
                </c:pt>
                <c:pt idx="8">
                  <c:v>1360</c:v>
                </c:pt>
                <c:pt idx="11">
                  <c:v>1298</c:v>
                </c:pt>
                <c:pt idx="14">
                  <c:v>1379</c:v>
                </c:pt>
              </c:numCache>
            </c:numRef>
          </c:val>
          <c:extLst>
            <c:ext xmlns:c16="http://schemas.microsoft.com/office/drawing/2014/chart" uri="{C3380CC4-5D6E-409C-BE32-E72D297353CC}">
              <c16:uniqueId val="{00000000-8FEA-4D32-A49C-B1B185C84F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EA-4D32-A49C-B1B185C84F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8FEA-4D32-A49C-B1B185C84F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25</c:v>
                </c:pt>
                <c:pt idx="6">
                  <c:v>24</c:v>
                </c:pt>
                <c:pt idx="9">
                  <c:v>21</c:v>
                </c:pt>
                <c:pt idx="12">
                  <c:v>23</c:v>
                </c:pt>
              </c:numCache>
            </c:numRef>
          </c:val>
          <c:extLst>
            <c:ext xmlns:c16="http://schemas.microsoft.com/office/drawing/2014/chart" uri="{C3380CC4-5D6E-409C-BE32-E72D297353CC}">
              <c16:uniqueId val="{00000003-8FEA-4D32-A49C-B1B185C84F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90</c:v>
                </c:pt>
                <c:pt idx="3">
                  <c:v>94</c:v>
                </c:pt>
                <c:pt idx="6">
                  <c:v>103</c:v>
                </c:pt>
                <c:pt idx="9">
                  <c:v>117</c:v>
                </c:pt>
                <c:pt idx="12">
                  <c:v>128</c:v>
                </c:pt>
              </c:numCache>
            </c:numRef>
          </c:val>
          <c:extLst>
            <c:ext xmlns:c16="http://schemas.microsoft.com/office/drawing/2014/chart" uri="{C3380CC4-5D6E-409C-BE32-E72D297353CC}">
              <c16:uniqueId val="{00000004-8FEA-4D32-A49C-B1B185C84F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EA-4D32-A49C-B1B185C84F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EA-4D32-A49C-B1B185C84F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1510</c:v>
                </c:pt>
                <c:pt idx="3">
                  <c:v>1537</c:v>
                </c:pt>
                <c:pt idx="6">
                  <c:v>1594</c:v>
                </c:pt>
                <c:pt idx="9">
                  <c:v>1514</c:v>
                </c:pt>
                <c:pt idx="12">
                  <c:v>1644</c:v>
                </c:pt>
              </c:numCache>
            </c:numRef>
          </c:val>
          <c:extLst>
            <c:ext xmlns:c16="http://schemas.microsoft.com/office/drawing/2014/chart" uri="{C3380CC4-5D6E-409C-BE32-E72D297353CC}">
              <c16:uniqueId val="{00000007-8FEA-4D32-A49C-B1B185C84F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325</c:v>
                </c:pt>
                <c:pt idx="2">
                  <c:v>#N/A</c:v>
                </c:pt>
                <c:pt idx="3">
                  <c:v>#N/A</c:v>
                </c:pt>
                <c:pt idx="4">
                  <c:v>331</c:v>
                </c:pt>
                <c:pt idx="5">
                  <c:v>#N/A</c:v>
                </c:pt>
                <c:pt idx="6">
                  <c:v>#N/A</c:v>
                </c:pt>
                <c:pt idx="7">
                  <c:v>361</c:v>
                </c:pt>
                <c:pt idx="8">
                  <c:v>#N/A</c:v>
                </c:pt>
                <c:pt idx="9">
                  <c:v>#N/A</c:v>
                </c:pt>
                <c:pt idx="10">
                  <c:v>354</c:v>
                </c:pt>
                <c:pt idx="11">
                  <c:v>#N/A</c:v>
                </c:pt>
                <c:pt idx="12">
                  <c:v>#N/A</c:v>
                </c:pt>
                <c:pt idx="13">
                  <c:v>416</c:v>
                </c:pt>
                <c:pt idx="14">
                  <c:v>#N/A</c:v>
                </c:pt>
              </c:numCache>
            </c:numRef>
          </c:val>
          <c:smooth val="0"/>
          <c:extLst>
            <c:ext xmlns:c16="http://schemas.microsoft.com/office/drawing/2014/chart" uri="{C3380CC4-5D6E-409C-BE32-E72D297353CC}">
              <c16:uniqueId val="{00000008-8FEA-4D32-A49C-B1B185C84F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12492</c:v>
                </c:pt>
                <c:pt idx="5">
                  <c:v>12604</c:v>
                </c:pt>
                <c:pt idx="8">
                  <c:v>13015</c:v>
                </c:pt>
                <c:pt idx="11">
                  <c:v>13708</c:v>
                </c:pt>
                <c:pt idx="14">
                  <c:v>13061</c:v>
                </c:pt>
              </c:numCache>
            </c:numRef>
          </c:val>
          <c:extLst>
            <c:ext xmlns:c16="http://schemas.microsoft.com/office/drawing/2014/chart" uri="{C3380CC4-5D6E-409C-BE32-E72D297353CC}">
              <c16:uniqueId val="{00000000-3CBC-4CD0-AC0C-87B3D9ABCD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c:v>
                </c:pt>
                <c:pt idx="5">
                  <c:v>11</c:v>
                </c:pt>
                <c:pt idx="8">
                  <c:v>7</c:v>
                </c:pt>
                <c:pt idx="11">
                  <c:v>5</c:v>
                </c:pt>
                <c:pt idx="14">
                  <c:v>8</c:v>
                </c:pt>
              </c:numCache>
            </c:numRef>
          </c:val>
          <c:extLst>
            <c:ext xmlns:c16="http://schemas.microsoft.com/office/drawing/2014/chart" uri="{C3380CC4-5D6E-409C-BE32-E72D297353CC}">
              <c16:uniqueId val="{00000001-3CBC-4CD0-AC0C-87B3D9ABCD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4421</c:v>
                </c:pt>
                <c:pt idx="5">
                  <c:v>4553</c:v>
                </c:pt>
                <c:pt idx="8">
                  <c:v>4524</c:v>
                </c:pt>
                <c:pt idx="11">
                  <c:v>4929</c:v>
                </c:pt>
                <c:pt idx="14">
                  <c:v>5450</c:v>
                </c:pt>
              </c:numCache>
            </c:numRef>
          </c:val>
          <c:extLst>
            <c:ext xmlns:c16="http://schemas.microsoft.com/office/drawing/2014/chart" uri="{C3380CC4-5D6E-409C-BE32-E72D297353CC}">
              <c16:uniqueId val="{00000002-3CBC-4CD0-AC0C-87B3D9ABCD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BC-4CD0-AC0C-87B3D9ABCD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BC-4CD0-AC0C-87B3D9ABCD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BC-4CD0-AC0C-87B3D9ABCD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912</c:v>
                </c:pt>
                <c:pt idx="3">
                  <c:v>908</c:v>
                </c:pt>
                <c:pt idx="6">
                  <c:v>896</c:v>
                </c:pt>
                <c:pt idx="9">
                  <c:v>879</c:v>
                </c:pt>
                <c:pt idx="12">
                  <c:v>791</c:v>
                </c:pt>
              </c:numCache>
            </c:numRef>
          </c:val>
          <c:extLst>
            <c:ext xmlns:c16="http://schemas.microsoft.com/office/drawing/2014/chart" uri="{C3380CC4-5D6E-409C-BE32-E72D297353CC}">
              <c16:uniqueId val="{00000006-3CBC-4CD0-AC0C-87B3D9ABCD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150</c:v>
                </c:pt>
                <c:pt idx="3">
                  <c:v>132</c:v>
                </c:pt>
                <c:pt idx="6">
                  <c:v>114</c:v>
                </c:pt>
                <c:pt idx="9">
                  <c:v>99</c:v>
                </c:pt>
                <c:pt idx="12">
                  <c:v>75</c:v>
                </c:pt>
              </c:numCache>
            </c:numRef>
          </c:val>
          <c:extLst>
            <c:ext xmlns:c16="http://schemas.microsoft.com/office/drawing/2014/chart" uri="{C3380CC4-5D6E-409C-BE32-E72D297353CC}">
              <c16:uniqueId val="{00000007-3CBC-4CD0-AC0C-87B3D9ABCD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1184</c:v>
                </c:pt>
                <c:pt idx="3">
                  <c:v>1214</c:v>
                </c:pt>
                <c:pt idx="6">
                  <c:v>1262</c:v>
                </c:pt>
                <c:pt idx="9">
                  <c:v>1174</c:v>
                </c:pt>
                <c:pt idx="12">
                  <c:v>1100</c:v>
                </c:pt>
              </c:numCache>
            </c:numRef>
          </c:val>
          <c:extLst>
            <c:ext xmlns:c16="http://schemas.microsoft.com/office/drawing/2014/chart" uri="{C3380CC4-5D6E-409C-BE32-E72D297353CC}">
              <c16:uniqueId val="{00000008-3CBC-4CD0-AC0C-87B3D9ABCD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BC-4CD0-AC0C-87B3D9ABCD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14705</c:v>
                </c:pt>
                <c:pt idx="3">
                  <c:v>15213</c:v>
                </c:pt>
                <c:pt idx="6">
                  <c:v>15954</c:v>
                </c:pt>
                <c:pt idx="9">
                  <c:v>16672</c:v>
                </c:pt>
                <c:pt idx="12">
                  <c:v>16641</c:v>
                </c:pt>
              </c:numCache>
            </c:numRef>
          </c:val>
          <c:extLst>
            <c:ext xmlns:c16="http://schemas.microsoft.com/office/drawing/2014/chart" uri="{C3380CC4-5D6E-409C-BE32-E72D297353CC}">
              <c16:uniqueId val="{0000000A-3CBC-4CD0-AC0C-87B3D9ABCD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c:v>
                </c:pt>
                <c:pt idx="2">
                  <c:v>#N/A</c:v>
                </c:pt>
                <c:pt idx="3">
                  <c:v>#N/A</c:v>
                </c:pt>
                <c:pt idx="4">
                  <c:v>299</c:v>
                </c:pt>
                <c:pt idx="5">
                  <c:v>#N/A</c:v>
                </c:pt>
                <c:pt idx="6">
                  <c:v>#N/A</c:v>
                </c:pt>
                <c:pt idx="7">
                  <c:v>681</c:v>
                </c:pt>
                <c:pt idx="8">
                  <c:v>#N/A</c:v>
                </c:pt>
                <c:pt idx="9">
                  <c:v>#N/A</c:v>
                </c:pt>
                <c:pt idx="10">
                  <c:v>181</c:v>
                </c:pt>
                <c:pt idx="11">
                  <c:v>#N/A</c:v>
                </c:pt>
                <c:pt idx="12">
                  <c:v>#N/A</c:v>
                </c:pt>
                <c:pt idx="13">
                  <c:v>88</c:v>
                </c:pt>
                <c:pt idx="14">
                  <c:v>#N/A</c:v>
                </c:pt>
              </c:numCache>
            </c:numRef>
          </c:val>
          <c:smooth val="0"/>
          <c:extLst>
            <c:ext xmlns:c16="http://schemas.microsoft.com/office/drawing/2014/chart" uri="{C3380CC4-5D6E-409C-BE32-E72D297353CC}">
              <c16:uniqueId val="{0000000B-3CBC-4CD0-AC0C-87B3D9ABCD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600</c:v>
                </c:pt>
                <c:pt idx="1">
                  <c:v>500</c:v>
                </c:pt>
                <c:pt idx="2">
                  <c:v>600</c:v>
                </c:pt>
              </c:numCache>
            </c:numRef>
          </c:val>
          <c:extLst>
            <c:ext xmlns:c16="http://schemas.microsoft.com/office/drawing/2014/chart" uri="{C3380CC4-5D6E-409C-BE32-E72D297353CC}">
              <c16:uniqueId val="{00000000-8E01-4C75-A280-901EDF26F1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1000</c:v>
                </c:pt>
                <c:pt idx="1">
                  <c:v>951</c:v>
                </c:pt>
                <c:pt idx="2">
                  <c:v>992</c:v>
                </c:pt>
              </c:numCache>
            </c:numRef>
          </c:val>
          <c:extLst>
            <c:ext xmlns:c16="http://schemas.microsoft.com/office/drawing/2014/chart" uri="{C3380CC4-5D6E-409C-BE32-E72D297353CC}">
              <c16:uniqueId val="{00000001-8E01-4C75-A280-901EDF26F1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3664</c:v>
                </c:pt>
                <c:pt idx="1">
                  <c:v>3741</c:v>
                </c:pt>
                <c:pt idx="2">
                  <c:v>4258</c:v>
                </c:pt>
              </c:numCache>
            </c:numRef>
          </c:val>
          <c:extLst>
            <c:ext xmlns:c16="http://schemas.microsoft.com/office/drawing/2014/chart" uri="{C3380CC4-5D6E-409C-BE32-E72D297353CC}">
              <c16:uniqueId val="{00000002-8E01-4C75-A280-901EDF26F1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{2C025FD0-0AC0-47BD-813B-F0EF89A34BCC}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1FA-4120-9086-11B804940A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{73354BC2-9325-4768-A3F3-AADB23C781BD}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FA-4120-9086-11B804940A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{B7B120DE-D149-4B10-900D-DA14BC2838C7}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FA-4120-9086-11B804940A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{252549F9-1D4C-4172-9FFD-EAAD5F01EDF2}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FA-4120-9086-11B804940A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{377F9DC5-E548-4B3E-9896-F9BA0D36BD15}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FA-4120-9086-11B804940A6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{0156EBED-6AE1-42E2-B8E3-A002365E85F1}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1FA-4120-9086-11B804940A6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{3756EF5D-D4B1-4591-B2C0-6C62356B5625}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1FA-4120-9086-11B804940A6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{560E4F70-84B3-4337-B07C-A3F58CB5B26D}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1FA-4120-9086-11B804940A6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{1D0F6587-441F-4341-8FD1-A56E062C92D7}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1FA-4120-9086-11B804940A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74.599999999999994</c:v>
                </c:pt>
                <c:pt idx="8">
                  <c:v>72</c:v>
                </c:pt>
                <c:pt idx="16">
                  <c:v>71</c:v>
                </c:pt>
                <c:pt idx="24">
                  <c:v>70.2</c:v>
                </c:pt>
                <c:pt idx="32">
                  <c:v>68.8</c:v>
                </c:pt>
              </c:numCache>
            </c:numRef>
          </c:xVal>
          <c:yVal>
            <c:numRef>
              <c:f>公会計指標分析・財政指標組合せ分析表!$BP$51:$DC$51</c:f>
              <c:numCache>
                <c:formatCode>#,##0.0;"▲ "#,##0.0</c:formatCode>
                <c:ptCount val="40"/>
                <c:pt idx="0">
                  <c:v>0.6</c:v>
                </c:pt>
                <c:pt idx="8">
                  <c:v>6.9</c:v>
                </c:pt>
                <c:pt idx="16">
                  <c:v>16</c:v>
                </c:pt>
                <c:pt idx="24">
                  <c:v>4.0999999999999996</c:v>
                </c:pt>
                <c:pt idx="32">
                  <c:v>1.8</c:v>
                </c:pt>
              </c:numCache>
            </c:numRef>
          </c:yVal>
          <c:smooth val="0"/>
          <c:extLst>
            <c:ext xmlns:c16="http://schemas.microsoft.com/office/drawing/2014/chart" uri="{C3380CC4-5D6E-409C-BE32-E72D297353CC}">
              <c16:uniqueId val="{00000009-91FA-4120-9086-11B804940A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1.1829008930858228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{C68EED40-E721-420B-9983-C5C1C0EF83B5}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1FA-4120-9086-11B804940A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{DF2AF842-916E-41A2-82B3-BD359C2579DD}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FA-4120-9086-11B804940A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{B70D835C-A134-41F2-AFF6-6DA664A49DB8}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FA-4120-9086-11B804940A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{C57B1FC4-1E59-4E87-9EE3-66019A30CF1E}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FA-4120-9086-11B804940A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{F59C2D25-275E-4A4E-961E-D871CED79ED3}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FA-4120-9086-11B804940A62}"/>
                </c:ext>
              </c:extLst>
            </c:dLbl>
            <c:dLbl>
              <c:idx val="8"/>
              <c:layout>
                <c:manualLayout>
                  <c:x val="0"/>
                  <c:y val="1.182900893085814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{1F9776DB-BCBB-420C-91E3-F21FF09D3F5D}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1FA-4120-9086-11B804940A62}"/>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{E571F065-3263-49DE-9FF0-E2A7DC447B52}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1FA-4120-9086-11B804940A62}"/>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{27832C47-85F4-4593-B644-E78E35E61631}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1FA-4120-9086-11B804940A62}"/>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{65E450D6-7A3E-4553-BE83-3F9BFCE6F01B}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1FA-4120-9086-11B804940A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c:v>
                </c:pt>
                <c:pt idx="32">
                  <c:v>64.900000000000006</c:v>
                </c:pt>
              </c:numCache>
            </c:numRef>
          </c:xVal>
          <c:yVal>
            <c:numRef>
              <c:f>公会計指標分析・財政指標組合せ分析表!$BP$55:$DC$55</c:f>
              <c:numCache>
                <c:formatCode>#,##0.0;"▲ "#,##0.0</c:formatCode>
                <c:ptCount val="40"/>
                <c:pt idx="0">
                  <c:v>46.8</c:v>
                </c:pt>
                <c:pt idx="8">
                  <c:v>48.4</c:v>
                </c:pt>
                <c:pt idx="16">
                  <c:v>43</c:v>
                </c:pt>
                <c:pt idx="24">
                  <c:v>0</c:v>
                </c:pt>
                <c:pt idx="32">
                  <c:v>0</c:v>
                </c:pt>
              </c:numCache>
            </c:numRef>
          </c:yVal>
          <c:smooth val="0"/>
          <c:extLst>
            <c:ext xmlns:c16="http://schemas.microsoft.com/office/drawing/2014/chart" uri="{C3380CC4-5D6E-409C-BE32-E72D297353CC}">
              <c16:uniqueId val="{00000013-91FA-4120-9086-11B804940A62}"/>
            </c:ext>
          </c:extLst>
        </c:ser>
        <c:dLbls>
          <c:showLegendKey val="0"/>
          <c:showVal val="1"/>
          <c:showCatName val="0"/>
          <c:showSerName val="0"/>
          <c:showPercent val="0"/>
          <c:showBubbleSize val="0"/>
        </c:dLbls>
        <c:axId val="46179840"/>
        <c:axId val="46181760"/>
      </c:scatterChart>
      <c:valAx>
        <c:axId val="46179840"/>
        <c:scaling>
          <c:orientation val="maxMin"/>
          <c:max val="8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{2DF106E8-1555-469D-80EC-DFB70D1C46BE}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3CE-4D82-B2CB-16DEEAEB8B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{F071EB1F-2D55-4912-8B62-42EB2D44E9D7}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CE-4D82-B2CB-16DEEAEB8B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{28F314C6-F331-457F-9435-2998E396C651}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CE-4D82-B2CB-16DEEAEB8B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{A6341952-8D67-4E78-AC47-F1FE98783CD5}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CE-4D82-B2CB-16DEEAEB8B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{45D76758-9C5F-433C-9757-82595DE56A56}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CE-4D82-B2CB-16DEEAEB8B4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{61B51AD6-007C-4672-AA3B-382123F1DDD8}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3CE-4D82-B2CB-16DEEAEB8B4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{1BACB819-E9AD-4D48-93B6-FF6332A2FF3D}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3CE-4D82-B2CB-16DEEAEB8B4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{A393EE05-261E-4FBF-832E-3BFC46EBBC39}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3CE-4D82-B2CB-16DEEAEB8B4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{4840F1E4-A8EA-49AD-8C11-F8316F07F6B0}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3CE-4D82-B2CB-16DEEAEB8B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7.6</c:v>
                </c:pt>
                <c:pt idx="16">
                  <c:v>7.8</c:v>
                </c:pt>
                <c:pt idx="24">
                  <c:v>8.1</c:v>
                </c:pt>
                <c:pt idx="32">
                  <c:v>8.5</c:v>
                </c:pt>
              </c:numCache>
            </c:numRef>
          </c:xVal>
          <c:yVal>
            <c:numRef>
              <c:f>公会計指標分析・財政指標組合せ分析表!$BP$73:$DC$73</c:f>
              <c:numCache>
                <c:formatCode>#,##0.0;"▲ "#,##0.0</c:formatCode>
                <c:ptCount val="40"/>
                <c:pt idx="0">
                  <c:v>0.6</c:v>
                </c:pt>
                <c:pt idx="8">
                  <c:v>6.9</c:v>
                </c:pt>
                <c:pt idx="16">
                  <c:v>16</c:v>
                </c:pt>
                <c:pt idx="24">
                  <c:v>4.0999999999999996</c:v>
                </c:pt>
                <c:pt idx="32">
                  <c:v>1.8</c:v>
                </c:pt>
              </c:numCache>
            </c:numRef>
          </c:yVal>
          <c:smooth val="0"/>
          <c:extLst>
            <c:ext xmlns:c16="http://schemas.microsoft.com/office/drawing/2014/chart" uri="{C3380CC4-5D6E-409C-BE32-E72D297353CC}">
              <c16:uniqueId val="{00000009-D3CE-4D82-B2CB-16DEEAEB8B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7.1110694037359911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{A3B4201F-75C6-41E8-A133-F9862B56231E}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3CE-4D82-B2CB-16DEEAEB8B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{7164A4D0-5D95-445C-AA25-4B1FDA40FBBE}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CE-4D82-B2CB-16DEEAEB8B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{0EF21CBE-2677-40A6-B14D-C9BA5F37D1FD}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CE-4D82-B2CB-16DEEAEB8B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{E0AC686F-8A93-4643-9E09-A64E94A2019D}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CE-4D82-B2CB-16DEEAEB8B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{7F387292-FFE8-4D7D-97BE-5B761A6EE289}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CE-4D82-B2CB-16DEEAEB8B48}"/>
                </c:ext>
              </c:extLst>
            </c:dLbl>
            <c:dLbl>
              <c:idx val="8"/>
              <c:layout>
                <c:manualLayout>
                  <c:x val="0"/>
                  <c:y val="1.505404111357778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{46E26F3E-657E-4561-982E-786B32976C1D}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3CE-4D82-B2CB-16DEEAEB8B48}"/>
                </c:ext>
              </c:extLst>
            </c:dLbl>
            <c:dLbl>
              <c:idx val="16"/>
              <c:layout>
                <c:manualLayout>
                  <c:x val="0"/>
                  <c:y val="-7.943314197411285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{87098F5B-AE39-4F61-B751-503F56B49E00}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3CE-4D82-B2CB-16DEEAEB8B48}"/>
                </c:ext>
              </c:extLst>
            </c:dLbl>
            <c:dLbl>
              <c:idx val="24"/>
              <c:layout>
                <c:manualLayout>
                  <c:x val="0"/>
                  <c:y val="-1.892072577225809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{C2746E8A-D778-4268-8B8A-753E9D38B07B}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3CE-4D82-B2CB-16DEEAEB8B48}"/>
                </c:ext>
              </c:extLst>
            </c:dLbl>
            <c:dLbl>
              <c:idx val="32"/>
              <c:layout>
                <c:manualLayout>
                  <c:x val="0"/>
                  <c:y val="1.892072577225809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{8FFE64BC-88FA-46D4-8953-797F4DDC3554}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3CE-4D82-B2CB-16DEEAEB8B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8.9</c:v>
                </c:pt>
                <c:pt idx="32">
                  <c:v>8.9</c:v>
                </c:pt>
              </c:numCache>
            </c:numRef>
          </c:xVal>
          <c:yVal>
            <c:numRef>
              <c:f>公会計指標分析・財政指標組合せ分析表!$BP$77:$DC$77</c:f>
              <c:numCache>
                <c:formatCode>#,##0.0;"▲ "#,##0.0</c:formatCode>
                <c:ptCount val="40"/>
                <c:pt idx="0">
                  <c:v>46.8</c:v>
                </c:pt>
                <c:pt idx="8">
                  <c:v>48.4</c:v>
                </c:pt>
                <c:pt idx="16">
                  <c:v>43</c:v>
                </c:pt>
                <c:pt idx="24">
                  <c:v>0</c:v>
                </c:pt>
                <c:pt idx="32">
                  <c:v>0</c:v>
                </c:pt>
              </c:numCache>
            </c:numRef>
          </c:yVal>
          <c:smooth val="0"/>
          <c:extLst>
            <c:ext xmlns:c16="http://schemas.microsoft.com/office/drawing/2014/chart" uri="{C3380CC4-5D6E-409C-BE32-E72D297353CC}">
              <c16:uniqueId val="{00000013-D3CE-4D82-B2CB-16DEEAEB8B48}"/>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元利償還金の額は，平成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年度の臨時財政対策債や平成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年度の過疎対策事業分</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年度の合併特例債事業等，借入額の大きい地方債の</a:t>
          </a:r>
          <a:r>
            <a:rPr kumimoji="1" lang="ja-JP" altLang="ja-JP" sz="1100">
              <a:solidFill>
                <a:schemeClr val="dk1"/>
              </a:solidFill>
              <a:effectLst/>
              <a:latin typeface="+mn-lt"/>
              <a:ea typeface="+mn-ea"/>
              <a:cs typeface="+mn-cs"/>
            </a:rPr>
            <a:t>償還が始まった</a:t>
          </a:r>
          <a:r>
            <a:rPr kumimoji="1" lang="ja-JP" altLang="en-US" sz="1100">
              <a:solidFill>
                <a:schemeClr val="dk1"/>
              </a:solidFill>
              <a:effectLst/>
              <a:latin typeface="+mn-lt"/>
              <a:ea typeface="+mn-ea"/>
              <a:cs typeface="+mn-cs"/>
            </a:rPr>
            <a:t>ことにより，</a:t>
          </a:r>
          <a:r>
            <a:rPr kumimoji="1" lang="en-US" altLang="ja-JP" sz="1100">
              <a:solidFill>
                <a:schemeClr val="dk1"/>
              </a:solidFill>
              <a:effectLst/>
              <a:latin typeface="+mn-lt"/>
              <a:ea typeface="+mn-ea"/>
              <a:cs typeface="+mn-cs"/>
            </a:rPr>
            <a:t>130</a:t>
          </a:r>
          <a:r>
            <a:rPr kumimoji="1" lang="ja-JP" altLang="en-US" sz="1100">
              <a:solidFill>
                <a:schemeClr val="dk1"/>
              </a:solidFill>
              <a:effectLst/>
              <a:latin typeface="+mn-lt"/>
              <a:ea typeface="+mn-ea"/>
              <a:cs typeface="+mn-cs"/>
            </a:rPr>
            <a:t>百万円の増，</a:t>
          </a:r>
          <a:r>
            <a:rPr kumimoji="1" lang="ja-JP" altLang="ja-JP" sz="1100">
              <a:solidFill>
                <a:schemeClr val="dk1"/>
              </a:solidFill>
              <a:effectLst/>
              <a:latin typeface="+mn-lt"/>
              <a:ea typeface="+mn-ea"/>
              <a:cs typeface="+mn-cs"/>
            </a:rPr>
            <a:t>実質公債費比率の分子</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昨年度に比べ</a:t>
          </a:r>
          <a:r>
            <a:rPr kumimoji="1" lang="ja-JP" altLang="en-US" sz="1100">
              <a:solidFill>
                <a:schemeClr val="dk1"/>
              </a:solidFill>
              <a:effectLst/>
              <a:latin typeface="+mn-lt"/>
              <a:ea typeface="+mn-ea"/>
              <a:cs typeface="+mn-cs"/>
            </a:rPr>
            <a:t>増額となった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総合振興計画等で事業の見直しによる計画的な借入により，比率の改善に努める。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一般会計等における地方債の現在高は，</a:t>
          </a:r>
          <a:r>
            <a:rPr kumimoji="1" lang="ja-JP" altLang="en-US" sz="1100">
              <a:solidFill>
                <a:schemeClr val="dk1"/>
              </a:solidFill>
              <a:effectLst/>
              <a:latin typeface="+mn-lt"/>
              <a:ea typeface="+mn-ea"/>
              <a:cs typeface="+mn-cs"/>
            </a:rPr>
            <a:t>光ブロードバンド整備事業や庁舎改修等の大型事業が終了し，償還額が借入額を上回ったため，</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百万円の減となった。また，学校教育施設整備基金や財政調整基金に積立てを行ったため，</a:t>
          </a:r>
          <a:r>
            <a:rPr kumimoji="1" lang="ja-JP" altLang="ja-JP" sz="1100">
              <a:solidFill>
                <a:schemeClr val="dk1"/>
              </a:solidFill>
              <a:effectLst/>
              <a:latin typeface="+mn-lt"/>
              <a:ea typeface="+mn-ea"/>
              <a:cs typeface="+mn-cs"/>
            </a:rPr>
            <a:t>充当可能基金は</a:t>
          </a:r>
          <a:r>
            <a:rPr kumimoji="1" lang="en-US" altLang="ja-JP" sz="1100">
              <a:solidFill>
                <a:schemeClr val="dk1"/>
              </a:solidFill>
              <a:effectLst/>
              <a:latin typeface="+mn-lt"/>
              <a:ea typeface="+mn-ea"/>
              <a:cs typeface="+mn-cs"/>
            </a:rPr>
            <a:t>521</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647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将来負担比率の分子の値については，</a:t>
          </a:r>
          <a:r>
            <a:rPr kumimoji="1" lang="ja-JP" altLang="en-US" sz="1100">
              <a:solidFill>
                <a:schemeClr val="dk1"/>
              </a:solidFill>
              <a:effectLst/>
              <a:latin typeface="+mn-lt"/>
              <a:ea typeface="+mn-ea"/>
              <a:cs typeface="+mn-cs"/>
            </a:rPr>
            <a:t>昨年度から減少傾向にあり</a:t>
          </a:r>
          <a:r>
            <a:rPr kumimoji="1" lang="ja-JP" altLang="ja-JP" sz="1100">
              <a:solidFill>
                <a:schemeClr val="dk1"/>
              </a:solidFill>
              <a:effectLst/>
              <a:latin typeface="+mn-lt"/>
              <a:ea typeface="+mn-ea"/>
              <a:cs typeface="+mn-cs"/>
            </a:rPr>
            <a:t>今年度は</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今後は総合振興計画等で事業の見直しを行い，計画的な借入れ，充当可能基金の積立等により，将来負担比率の改善に努める。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鹿児島県長島町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の積立を行った</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・水道事業会計の公営企業化により，償還財源として減災基金</a:t>
          </a:r>
          <a:r>
            <a:rPr kumimoji="1" lang="en-US" altLang="ja-JP" sz="1100">
              <a:solidFill>
                <a:schemeClr val="dk1"/>
              </a:solidFill>
              <a:effectLst/>
              <a:latin typeface="+mn-lt"/>
              <a:ea typeface="+mn-ea"/>
              <a:cs typeface="+mn-cs"/>
            </a:rPr>
            <a:t>5,900</a:t>
          </a:r>
          <a:r>
            <a:rPr kumimoji="1" lang="ja-JP" altLang="ja-JP" sz="1100">
              <a:solidFill>
                <a:schemeClr val="dk1"/>
              </a:solidFill>
              <a:effectLst/>
              <a:latin typeface="+mn-lt"/>
              <a:ea typeface="+mn-ea"/>
              <a:cs typeface="+mn-cs"/>
            </a:rPr>
            <a:t>万円を取り崩した</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億円の積立も行った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・「獅子島架橋」の実現に向けて，「夢追い獅子島架橋基金」に町民一人当たり１万円，１億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円の積立てを行ったが，町民の要望にきめ</a:t>
          </a:r>
          <a:endParaRPr lang="ja-JP" altLang="ja-JP" sz="1400">
            <a:effectLst/>
          </a:endParaRPr>
        </a:p>
        <a:p>
          <a:r>
            <a:rPr kumimoji="1" lang="ja-JP" altLang="ja-JP" sz="1100">
              <a:solidFill>
                <a:schemeClr val="dk1"/>
              </a:solidFill>
              <a:effectLst/>
              <a:latin typeface="+mn-lt"/>
              <a:ea typeface="+mn-ea"/>
              <a:cs typeface="+mn-cs"/>
            </a:rPr>
            <a:t>　　細やかに対応するための「スマイルプラン事業」に「まちづくり基金」を</a:t>
          </a:r>
          <a:r>
            <a:rPr kumimoji="1" lang="en-US" altLang="ja-JP" sz="1100">
              <a:solidFill>
                <a:schemeClr val="dk1"/>
              </a:solidFill>
              <a:effectLst/>
              <a:latin typeface="+mn-lt"/>
              <a:ea typeface="+mn-ea"/>
              <a:cs typeface="+mn-cs"/>
            </a:rPr>
            <a:t>2,600</a:t>
          </a:r>
          <a:r>
            <a:rPr kumimoji="1" lang="ja-JP" altLang="ja-JP" sz="1100">
              <a:solidFill>
                <a:schemeClr val="dk1"/>
              </a:solidFill>
              <a:effectLst/>
              <a:latin typeface="+mn-lt"/>
              <a:ea typeface="+mn-ea"/>
              <a:cs typeface="+mn-cs"/>
            </a:rPr>
            <a:t>万円，景観整備事業に「夢追いふるさと長島景観基金」を</a:t>
          </a:r>
          <a:r>
            <a:rPr kumimoji="1" lang="en-US" altLang="ja-JP" sz="1100">
              <a:solidFill>
                <a:schemeClr val="dk1"/>
              </a:solidFill>
              <a:effectLst/>
              <a:latin typeface="+mn-lt"/>
              <a:ea typeface="+mn-ea"/>
              <a:cs typeface="+mn-cs"/>
            </a:rPr>
            <a:t>3,600</a:t>
          </a:r>
          <a:r>
            <a:rPr kumimoji="1" lang="ja-JP" altLang="ja-JP" sz="1100">
              <a:solidFill>
                <a:schemeClr val="dk1"/>
              </a:solidFill>
              <a:effectLst/>
              <a:latin typeface="+mn-lt"/>
              <a:ea typeface="+mn-ea"/>
              <a:cs typeface="+mn-cs"/>
            </a:rPr>
            <a:t>万円取崩した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・中学校統合・再編に向けて学校教育施設整備基金に</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億円を積立てたことにより</a:t>
          </a: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5,300</a:t>
          </a:r>
          <a:r>
            <a:rPr kumimoji="1" lang="ja-JP" altLang="ja-JP" sz="1100">
              <a:solidFill>
                <a:schemeClr val="dk1"/>
              </a:solidFill>
              <a:effectLst/>
              <a:latin typeface="+mn-lt"/>
              <a:ea typeface="+mn-ea"/>
              <a:cs typeface="+mn-cs"/>
            </a:rPr>
            <a:t>万円の減となった。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・令和２年度より電源立地地域対策補助金事業基金へ</a:t>
          </a:r>
          <a:r>
            <a:rPr kumimoji="1" lang="ja-JP" altLang="en-US" sz="1100" baseline="0">
              <a:solidFill>
                <a:schemeClr val="dk1"/>
              </a:solidFill>
              <a:effectLst/>
              <a:latin typeface="+mn-lt"/>
              <a:ea typeface="+mn-ea"/>
              <a:cs typeface="+mn-cs"/>
            </a:rPr>
            <a:t>積立を行っており，令和３年度は</a:t>
          </a:r>
          <a:r>
            <a:rPr kumimoji="1" lang="en-US" altLang="ja-JP" sz="1100" baseline="0">
              <a:solidFill>
                <a:schemeClr val="dk1"/>
              </a:solidFill>
              <a:effectLst/>
              <a:latin typeface="+mn-lt"/>
              <a:ea typeface="+mn-ea"/>
              <a:cs typeface="+mn-cs"/>
            </a:rPr>
            <a:t>2,749</a:t>
          </a:r>
          <a:r>
            <a:rPr kumimoji="1" lang="ja-JP" altLang="ja-JP" sz="1100" baseline="0">
              <a:solidFill>
                <a:schemeClr val="dk1"/>
              </a:solidFill>
              <a:effectLst/>
              <a:latin typeface="+mn-lt"/>
              <a:ea typeface="+mn-ea"/>
              <a:cs typeface="+mn-cs"/>
            </a:rPr>
            <a:t>万</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千円の積立を行った。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・基金全体としては増額となったが，財政調整基金は他市町村と比べて少ないため，今後も計画的な積立を行っていく予定である。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lt"/>
              <a:ea typeface="+mn-ea"/>
              <a:cs typeface="+mn-cs"/>
            </a:rPr>
            <a:t>・「夢追いふるさと長島景観基金」にふるさと納税による寄附金の積立てを行い，景観整備事業等に財源として年次的に取崩していくことを予定している。</a:t>
          </a:r>
          <a:endParaRPr lang="ja-JP" altLang="ja-JP" sz="1400">
            <a:effectLst/>
          </a:endParaRPr>
        </a:p>
        <a:p>
          <a:r>
            <a:rPr kumimoji="1" lang="ja-JP" altLang="en-US" sz="1100">
              <a:solidFill>
                <a:schemeClr val="dk1"/>
              </a:solidFill>
              <a:effectLst/>
              <a:latin typeface="+mn-ea"/>
              <a:ea typeface="+mn-ea"/>
              <a:cs typeface="+mn-cs"/>
            </a:rPr>
            <a:t>・中学校統合・再編による校舎の整備に向けて，学校教育施設整備基金への積立を年次的に行う予定である。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・夢追い獅子島架橋基金：町民の夢である「獅子島架橋」の実現を図る</a:t>
          </a:r>
          <a:endParaRPr lang="ja-JP" altLang="ja-JP" sz="1400">
            <a:effectLst/>
          </a:endParaRPr>
        </a:p>
        <a:p>
          <a:r>
            <a:rPr kumimoji="1" lang="ja-JP" altLang="ja-JP" sz="1100">
              <a:solidFill>
                <a:schemeClr val="dk1"/>
              </a:solidFill>
              <a:effectLst/>
              <a:latin typeface="+mn-lt"/>
              <a:ea typeface="+mn-ea"/>
              <a:cs typeface="+mn-cs"/>
            </a:rPr>
            <a:t>　・まちづくり基金：町民の連帯の強化と協働のまちづくりを推進し，地域振興を図る</a:t>
          </a:r>
          <a:endParaRPr lang="ja-JP" altLang="ja-JP" sz="1400">
            <a:effectLst/>
          </a:endParaRPr>
        </a:p>
        <a:p>
          <a:r>
            <a:rPr kumimoji="1" lang="ja-JP" altLang="ja-JP" sz="1100">
              <a:solidFill>
                <a:schemeClr val="dk1"/>
              </a:solidFill>
              <a:effectLst/>
              <a:latin typeface="+mn-lt"/>
              <a:ea typeface="+mn-ea"/>
              <a:cs typeface="+mn-cs"/>
            </a:rPr>
            <a:t>　・夢追いふるさと長島景観基金：ふるさと長島を愛し，応援しようとする個人または団体からの寄附金を財源として，寄附者参加型の</a:t>
          </a:r>
          <a:endParaRPr lang="ja-JP" altLang="ja-JP" sz="1400">
            <a:effectLst/>
          </a:endParaRPr>
        </a:p>
        <a:p>
          <a:r>
            <a:rPr kumimoji="1" lang="ja-JP" altLang="ja-JP" sz="1100">
              <a:solidFill>
                <a:schemeClr val="dk1"/>
              </a:solidFill>
              <a:effectLst/>
              <a:latin typeface="+mn-lt"/>
              <a:ea typeface="+mn-ea"/>
              <a:cs typeface="+mn-cs"/>
            </a:rPr>
            <a:t>　　魅力ある長島のふるさと景観づくり等に資する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・夢追い獅子島架橋基金：「獅子島架橋」の実現に向けて，毎年約１億円の積立てを行っているため増加</a:t>
          </a:r>
          <a:endParaRPr lang="ja-JP" altLang="ja-JP" sz="1400">
            <a:effectLst/>
          </a:endParaRPr>
        </a:p>
        <a:p>
          <a:r>
            <a:rPr kumimoji="1" lang="ja-JP" altLang="ja-JP" sz="1100">
              <a:solidFill>
                <a:schemeClr val="dk1"/>
              </a:solidFill>
              <a:effectLst/>
              <a:latin typeface="+mn-lt"/>
              <a:ea typeface="+mn-ea"/>
              <a:cs typeface="+mn-cs"/>
            </a:rPr>
            <a:t>　・まちづくり基金：平成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年度から町民の要望にきめ細やかに対応するための「スマイルプラン事業」に</a:t>
          </a:r>
          <a:r>
            <a:rPr kumimoji="1" lang="en-US" altLang="ja-JP" sz="1100">
              <a:solidFill>
                <a:schemeClr val="dk1"/>
              </a:solidFill>
              <a:effectLst/>
              <a:latin typeface="+mn-lt"/>
              <a:ea typeface="+mn-ea"/>
              <a:cs typeface="+mn-cs"/>
            </a:rPr>
            <a:t>1,400</a:t>
          </a:r>
          <a:r>
            <a:rPr kumimoji="1" lang="ja-JP" altLang="ja-JP" sz="1100">
              <a:solidFill>
                <a:schemeClr val="dk1"/>
              </a:solidFill>
              <a:effectLst/>
              <a:latin typeface="+mn-lt"/>
              <a:ea typeface="+mn-ea"/>
              <a:cs typeface="+mn-cs"/>
            </a:rPr>
            <a:t>万円を取崩したことによる減少</a:t>
          </a:r>
          <a:endParaRPr lang="ja-JP" altLang="ja-JP" sz="1400">
            <a:effectLst/>
          </a:endParaRPr>
        </a:p>
        <a:p>
          <a:r>
            <a:rPr kumimoji="1" lang="ja-JP" altLang="ja-JP" sz="1100">
              <a:solidFill>
                <a:schemeClr val="dk1"/>
              </a:solidFill>
              <a:effectLst/>
              <a:latin typeface="+mn-lt"/>
              <a:ea typeface="+mn-ea"/>
              <a:cs typeface="+mn-cs"/>
            </a:rPr>
            <a:t>　・ふるさと納税により，夢追いふるさと長島景観基金，ぶり奨学金基金が増加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・中学校統合</a:t>
          </a:r>
          <a:r>
            <a:rPr kumimoji="1" lang="ja-JP" altLang="en-US" sz="1100">
              <a:solidFill>
                <a:schemeClr val="dk1"/>
              </a:solidFill>
              <a:effectLst/>
              <a:latin typeface="+mn-lt"/>
              <a:ea typeface="+mn-ea"/>
              <a:cs typeface="+mn-cs"/>
            </a:rPr>
            <a:t>・再編</a:t>
          </a:r>
          <a:r>
            <a:rPr kumimoji="1" lang="ja-JP" altLang="ja-JP" sz="1100">
              <a:solidFill>
                <a:schemeClr val="dk1"/>
              </a:solidFill>
              <a:effectLst/>
              <a:latin typeface="+mn-lt"/>
              <a:ea typeface="+mn-ea"/>
              <a:cs typeface="+mn-cs"/>
            </a:rPr>
            <a:t>に向けて学校教育施設整備基金に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億円を積立</a:t>
          </a:r>
          <a:r>
            <a:rPr kumimoji="1" lang="ja-JP" altLang="en-US" sz="1100">
              <a:solidFill>
                <a:schemeClr val="dk1"/>
              </a:solidFill>
              <a:effectLst/>
              <a:latin typeface="+mn-lt"/>
              <a:ea typeface="+mn-ea"/>
              <a:cs typeface="+mn-cs"/>
            </a:rPr>
            <a:t>を行った。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令和２年度より電源立地地域対策補助金事業基金へ積立を行っており，令和３年度は</a:t>
          </a:r>
          <a:r>
            <a:rPr kumimoji="1" lang="en-US" altLang="ja-JP" sz="1100" baseline="0">
              <a:solidFill>
                <a:schemeClr val="dk1"/>
              </a:solidFill>
              <a:effectLst/>
              <a:latin typeface="+mn-lt"/>
              <a:ea typeface="+mn-ea"/>
              <a:cs typeface="+mn-cs"/>
            </a:rPr>
            <a:t>2,749</a:t>
          </a:r>
          <a:r>
            <a:rPr kumimoji="1" lang="ja-JP" altLang="ja-JP" sz="1100" baseline="0">
              <a:solidFill>
                <a:schemeClr val="dk1"/>
              </a:solidFill>
              <a:effectLst/>
              <a:latin typeface="+mn-lt"/>
              <a:ea typeface="+mn-ea"/>
              <a:cs typeface="+mn-cs"/>
            </a:rPr>
            <a:t>万</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・夢追い獅子島架橋基金：「獅子島架橋」の実現に向けて，毎年１億円を積立予定</a:t>
          </a:r>
          <a:endParaRPr lang="ja-JP" altLang="ja-JP" sz="1400">
            <a:effectLst/>
          </a:endParaRPr>
        </a:p>
        <a:p>
          <a:r>
            <a:rPr kumimoji="1" lang="ja-JP" altLang="ja-JP" sz="1100">
              <a:solidFill>
                <a:schemeClr val="dk1"/>
              </a:solidFill>
              <a:effectLst/>
              <a:latin typeface="+mn-lt"/>
              <a:ea typeface="+mn-ea"/>
              <a:cs typeface="+mn-cs"/>
            </a:rPr>
            <a:t>　・まちづくり基金：「スマイルプラン事業」に５年計画で，令和３年度まで毎年取崩していく方針</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・中学校統合・再編による校舎の整備に向けて，学校教育施設整備基金への積立を年次的に行う予定である。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財政調整基金は他市町村と比べて少ないため，今後も計画的な積立を行っていく予定である。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水道事業会計の公営企業化により，償還財源として減災基金</a:t>
          </a:r>
          <a:r>
            <a:rPr kumimoji="1" lang="en-US" altLang="ja-JP" sz="1100">
              <a:solidFill>
                <a:schemeClr val="dk1"/>
              </a:solidFill>
              <a:effectLst/>
              <a:latin typeface="+mn-lt"/>
              <a:ea typeface="+mn-ea"/>
              <a:cs typeface="+mn-cs"/>
            </a:rPr>
            <a:t>5,900</a:t>
          </a:r>
          <a:r>
            <a:rPr kumimoji="1" lang="ja-JP" altLang="ja-JP" sz="1100">
              <a:solidFill>
                <a:schemeClr val="dk1"/>
              </a:solidFill>
              <a:effectLst/>
              <a:latin typeface="+mn-lt"/>
              <a:ea typeface="+mn-ea"/>
              <a:cs typeface="+mn-cs"/>
            </a:rPr>
            <a:t>万円を取り崩したが，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億円の積立も行った。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償還財源として，年次的に取崩す予定である。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4F74353-155A-48C7-845F-C6D7440E46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180C499-1D57-4D27-BECB-E8DD9926E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7197617-BE1F-471D-86F8-B9EBA19E070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687FAD5-681C-4CAD-803F-06B808C2899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FE83464-9E58-46D9-ACD7-511FBDA3CF4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07E71CB-39AF-4B11-AED0-AFE56C0FC44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4493145-45B0-41A6-824F-A89231B36D7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557828F-3CDB-4076-AD53-B358494C8E2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6BAC93E-F657-41D9-A2F6-E614DBB6C6E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EE1BB2A-233E-4AFE-808B-14692B79EF5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360C858-B855-43EF-AA7C-0AB75A6A5BC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EE00A3B-4488-46C9-AC23-38C8D653E5C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
9,937
116.19
13,120,292
12,361,326
708,329
6,030,531
16,640,775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90FCF66-FE15-4B7A-A0BA-677319A9F9C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2991BD1-70EF-4A6E-BC8B-52B8796F4D3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CF7B1CE-02E8-4159-A9D1-26FEAD9A7FC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8AB9629-172A-4E40-8B2D-15225D2DC15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6B61C7D-4B1C-4A4E-9E80-907B0E01ADD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58C22B5-84F6-450C-9F73-204D80697BB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73E400F-FF3B-4F94-9A80-C7EE4E675F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681CB53-60D7-42E4-9F4F-0EC09A364B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4783338-82F7-4ECA-A0E4-093986E9EBA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8822997-17BF-41B9-9AC0-EFD13CD62F3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90C9109-8596-40C9-896D-73948DCA5B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C2607E9-2C1C-4D37-B1C1-8EC054AAF1D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A12C479-9CA7-4883-80B3-C919BD7DF13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C793C6C-492D-4327-8A75-3FBA26298D1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CD59D63-935E-4D09-BBF7-6A4D679D22F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2F4AB6F-3808-4E7F-B57A-9C50B985ED7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625850B-6ED8-490E-A8B5-662FE4BDCA5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A930048-A1A3-469C-81C1-82EA4162353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4A6AB7A-3FF8-4D20-8618-C4264ED28D3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2450499-C4C0-45E5-944E-ABE251DC211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5D43B68-99D7-4636-AD30-5D837955780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A43FCD8-E999-4D63-B8DC-0E19118F2D8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1C48F0B-EA5D-4644-9C5C-0E731357BDD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12C71AD-CADD-45F1-8543-A66A2030655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A8F78D-6541-47B4-8B69-21336093EFF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26D28CF-C41A-4D42-A8CB-5FA0D21EE5C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FA92FB6-7861-421C-B21D-52949741FFE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FB11C1E-8BC7-4DAE-941D-6D2B199BAEC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35DB103-8591-4D6D-8782-07B6BC022A8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03D48E5-5235-42B8-B9FF-6AD409D787B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B421D1D-F98A-4158-A834-D3C88239100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E9BC5DD-B25D-4C7E-BA3D-E80A6ED136A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E2B05DA-D819-429D-8006-82AB1E3C2C1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0EB02C5-0C8D-46B5-8BB5-D31515F9700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75E5202-6E16-4C64-9754-5D3CAFFE1CF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有形固定資産減価償却率については、高度経済成長期に整備された資産が多く、徐々に更新時期を迎えつつあるため、類似団体を上回る結果となった。また、公共施設等の老朽化とそれに対して行われている公共施設等の更新を行っているため、前年度より</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減少している。公共施設等総合管理計画に基づき、老朽化した施設について、点検・診断や計画的な予防保全による長寿命化を進めていくなど、公共施設等の適正管理に努める。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2567BD8-A3F4-46E4-B536-95C9B539DB5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6A5BCE4-6D2F-4EF2-8314-FD8C57AB845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1193A9E-8006-4660-BC32-DFD0AEBCDF5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41F23C71-2FC4-4353-BF9F-0C0AE23D2EE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2AA0BD98-786C-4BB0-B4E2-6627315E4E3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BBC960DC-1464-4644-A1D3-E8F85F562F2A}"/>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44D7EDA2-92CB-4017-BA58-6DE0ED6C53E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D1534BCB-3FF0-4C6F-A7FE-1D853341CB51}"/>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AC44EDC4-C7EF-4659-8CA9-162B3A363D5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F9A0E06A-83DA-4264-B4F6-EB2422042CE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EE0D9FA-45FD-45DD-B83F-838EECCCDF8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B495F252-43CD-44A1-9053-AFA80F2534B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817100F2-8732-47AF-A3A3-B3F07C22A325}"/>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CC3CBA31-4EE9-41C4-8C60-EA1E0F60CDD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a:extLst>
            <a:ext uri="{FF2B5EF4-FFF2-40B4-BE49-F238E27FC236}">
              <a16:creationId xmlns:a16="http://schemas.microsoft.com/office/drawing/2014/main" id="{A2910890-CD8E-4415-A140-70B08C135A09}"/>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a:extLst>
            <a:ext uri="{FF2B5EF4-FFF2-40B4-BE49-F238E27FC236}">
              <a16:creationId xmlns:a16="http://schemas.microsoft.com/office/drawing/2014/main" id="{86315253-541A-4AA2-B720-7B960AAAE265}"/>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a:extLst>
            <a:ext uri="{FF2B5EF4-FFF2-40B4-BE49-F238E27FC236}">
              <a16:creationId xmlns:a16="http://schemas.microsoft.com/office/drawing/2014/main" id="{8B293411-86BF-4FFC-AEFB-6E4B7DAA62DA}"/>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a:extLst>
            <a:ext uri="{FF2B5EF4-FFF2-40B4-BE49-F238E27FC236}">
              <a16:creationId xmlns:a16="http://schemas.microsoft.com/office/drawing/2014/main" id="{39B4548D-F11A-48F8-B58E-582433667CAA}"/>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a:extLst>
            <a:ext uri="{FF2B5EF4-FFF2-40B4-BE49-F238E27FC236}">
              <a16:creationId xmlns:a16="http://schemas.microsoft.com/office/drawing/2014/main" id="{D4C07336-1D22-4CE9-B24E-42E8F9239548}"/>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68" name="有形固定資産減価償却率平均値テキスト">
          <a:extLst>
            <a:ext uri="{FF2B5EF4-FFF2-40B4-BE49-F238E27FC236}">
              <a16:creationId xmlns:a16="http://schemas.microsoft.com/office/drawing/2014/main" id="{2931310B-92F9-4345-89D6-4A452327E5CD}"/>
            </a:ext>
          </a:extLst>
        </xdr:cNvPr>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a:extLst>
            <a:ext uri="{FF2B5EF4-FFF2-40B4-BE49-F238E27FC236}">
              <a16:creationId xmlns:a16="http://schemas.microsoft.com/office/drawing/2014/main" id="{43F0CE99-D3D3-44AF-8185-9F88924A50DD}"/>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ECB85BCF-6EE4-4420-A9A7-322F0F09C296}"/>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127</xdr:rowOff>
    </xdr:from>
    <xdr:to>
      <xdr:col>15</xdr:col>
      <xdr:colOff>187325</xdr:colOff>
      <xdr:row>32</xdr:row>
      <xdr:rowOff>101727</xdr:rowOff>
    </xdr:to>
    <xdr:sp macro="" textlink="">
      <xdr:nvSpPr>
        <xdr:cNvPr id="71" name="フローチャート: 判断 70">
          <a:extLst>
            <a:ext uri="{FF2B5EF4-FFF2-40B4-BE49-F238E27FC236}">
              <a16:creationId xmlns:a16="http://schemas.microsoft.com/office/drawing/2014/main" id="{1F8871BE-B040-4264-8EAE-8165FBBF1CD7}"/>
            </a:ext>
          </a:extLst>
        </xdr:cNvPr>
        <xdr:cNvSpPr/>
      </xdr:nvSpPr>
      <xdr:spPr>
        <a:xfrm>
          <a:off x="3238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149987</xdr:rowOff>
    </xdr:from>
    <xdr:to>
      <xdr:col>11</xdr:col>
      <xdr:colOff>187325</xdr:colOff>
      <xdr:row>32</xdr:row>
      <xdr:rowOff>80137</xdr:rowOff>
    </xdr:to>
    <xdr:sp macro="" textlink="">
      <xdr:nvSpPr>
        <xdr:cNvPr id="72" name="フローチャート: 判断 71">
          <a:extLst>
            <a:ext uri="{FF2B5EF4-FFF2-40B4-BE49-F238E27FC236}">
              <a16:creationId xmlns:a16="http://schemas.microsoft.com/office/drawing/2014/main" id="{10E38033-9B2F-4961-80CB-5E212D421814}"/>
            </a:ext>
          </a:extLst>
        </xdr:cNvPr>
        <xdr:cNvSpPr/>
      </xdr:nvSpPr>
      <xdr:spPr>
        <a:xfrm>
          <a:off x="2476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147828</xdr:rowOff>
    </xdr:from>
    <xdr:to>
      <xdr:col>7</xdr:col>
      <xdr:colOff>187325</xdr:colOff>
      <xdr:row>32</xdr:row>
      <xdr:rowOff>77978</xdr:rowOff>
    </xdr:to>
    <xdr:sp macro="" textlink="">
      <xdr:nvSpPr>
        <xdr:cNvPr id="73" name="フローチャート: 判断 72">
          <a:extLst>
            <a:ext uri="{FF2B5EF4-FFF2-40B4-BE49-F238E27FC236}">
              <a16:creationId xmlns:a16="http://schemas.microsoft.com/office/drawing/2014/main" id="{13F189F1-18A6-4CC8-A067-680C9121CB65}"/>
            </a:ext>
          </a:extLst>
        </xdr:cNvPr>
        <xdr:cNvSpPr/>
      </xdr:nvSpPr>
      <xdr:spPr>
        <a:xfrm>
          <a:off x="1714500" y="62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CF7A769-5DF2-4E17-90AD-B34AB940CBA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116221-E881-4420-851F-CDE7612DFA5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B7518ED-0A28-4FBB-8FC1-06A37CD85C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56747B2-5F51-4B09-A4BA-F5E69B2438E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66AE39F-5FBC-4F17-9E52-36873CBE951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129667</xdr:rowOff>
    </xdr:from>
    <xdr:to>
      <xdr:col>23</xdr:col>
      <xdr:colOff>136525</xdr:colOff>
      <xdr:row>33</xdr:row>
      <xdr:rowOff>59817</xdr:rowOff>
    </xdr:to>
    <xdr:sp macro="" textlink="">
      <xdr:nvSpPr>
        <xdr:cNvPr id="79" name="楕円 78">
          <a:extLst>
            <a:ext uri="{FF2B5EF4-FFF2-40B4-BE49-F238E27FC236}">
              <a16:creationId xmlns:a16="http://schemas.microsoft.com/office/drawing/2014/main" id="{C951010F-588A-4D8B-98BB-065249D501E2}"/>
            </a:ext>
          </a:extLst>
        </xdr:cNvPr>
        <xdr:cNvSpPr/>
      </xdr:nvSpPr>
      <xdr:spPr>
        <a:xfrm>
          <a:off x="47117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108094</xdr:rowOff>
    </xdr:from>
    <xdr:ext cx="405111" cy="259045"/>
    <xdr:sp macro="" textlink="">
      <xdr:nvSpPr>
        <xdr:cNvPr id="80" name="有形固定資産減価償却率該当値テキスト">
          <a:extLst>
            <a:ext uri="{FF2B5EF4-FFF2-40B4-BE49-F238E27FC236}">
              <a16:creationId xmlns:a16="http://schemas.microsoft.com/office/drawing/2014/main" id="{A5E32D49-A094-4D7E-8A69-2E494316ECAF}"/>
            </a:ext>
          </a:extLst>
        </xdr:cNvPr>
        <xdr:cNvSpPr txBox="1"/>
      </xdr:nvSpPr>
      <xdr:spPr>
        <a:xfrm>
          <a:off x="4813300"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159893</xdr:rowOff>
    </xdr:from>
    <xdr:to>
      <xdr:col>19</xdr:col>
      <xdr:colOff>187325</xdr:colOff>
      <xdr:row>33</xdr:row>
      <xdr:rowOff>90043</xdr:rowOff>
    </xdr:to>
    <xdr:sp macro="" textlink="">
      <xdr:nvSpPr>
        <xdr:cNvPr id="81" name="楕円 80">
          <a:extLst>
            <a:ext uri="{FF2B5EF4-FFF2-40B4-BE49-F238E27FC236}">
              <a16:creationId xmlns:a16="http://schemas.microsoft.com/office/drawing/2014/main" id="{610E2E49-79B6-4A4F-9939-D363B2A00E9E}"/>
            </a:ext>
          </a:extLst>
        </xdr:cNvPr>
        <xdr:cNvSpPr/>
      </xdr:nvSpPr>
      <xdr:spPr>
        <a:xfrm>
          <a:off x="40005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9017</xdr:rowOff>
    </xdr:from>
    <xdr:to>
      <xdr:col>23</xdr:col>
      <xdr:colOff>85725</xdr:colOff>
      <xdr:row>33</xdr:row>
      <xdr:rowOff>39243</xdr:rowOff>
    </xdr:to>
    <xdr:cxnSp macro="">
      <xdr:nvCxnSpPr>
        <xdr:cNvPr id="82" name="直線コネクタ 81">
          <a:extLst>
            <a:ext uri="{FF2B5EF4-FFF2-40B4-BE49-F238E27FC236}">
              <a16:creationId xmlns:a16="http://schemas.microsoft.com/office/drawing/2014/main" id="{1DCD5BED-D6C7-4457-8E20-25DAF08B5987}"/>
            </a:ext>
          </a:extLst>
        </xdr:cNvPr>
        <xdr:cNvCxnSpPr/>
      </xdr:nvCxnSpPr>
      <xdr:spPr>
        <a:xfrm flipV="1">
          <a:off x="4051300" y="6438392"/>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5715</xdr:rowOff>
    </xdr:from>
    <xdr:to>
      <xdr:col>15</xdr:col>
      <xdr:colOff>187325</xdr:colOff>
      <xdr:row>33</xdr:row>
      <xdr:rowOff>107315</xdr:rowOff>
    </xdr:to>
    <xdr:sp macro="" textlink="">
      <xdr:nvSpPr>
        <xdr:cNvPr id="83" name="楕円 82">
          <a:extLst>
            <a:ext uri="{FF2B5EF4-FFF2-40B4-BE49-F238E27FC236}">
              <a16:creationId xmlns:a16="http://schemas.microsoft.com/office/drawing/2014/main" id="{9ED694E3-9009-43C2-B709-AECA2925B32F}"/>
            </a:ext>
          </a:extLst>
        </xdr:cNvPr>
        <xdr:cNvSpPr/>
      </xdr:nvSpPr>
      <xdr:spPr>
        <a:xfrm>
          <a:off x="3238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39243</xdr:rowOff>
    </xdr:from>
    <xdr:to>
      <xdr:col>19</xdr:col>
      <xdr:colOff>136525</xdr:colOff>
      <xdr:row>33</xdr:row>
      <xdr:rowOff>56515</xdr:rowOff>
    </xdr:to>
    <xdr:cxnSp macro="">
      <xdr:nvCxnSpPr>
        <xdr:cNvPr id="84" name="直線コネクタ 83">
          <a:extLst>
            <a:ext uri="{FF2B5EF4-FFF2-40B4-BE49-F238E27FC236}">
              <a16:creationId xmlns:a16="http://schemas.microsoft.com/office/drawing/2014/main" id="{B0503CDF-8A80-4539-9C3F-376C3D9512F3}"/>
            </a:ext>
          </a:extLst>
        </xdr:cNvPr>
        <xdr:cNvCxnSpPr/>
      </xdr:nvCxnSpPr>
      <xdr:spPr>
        <a:xfrm flipV="1">
          <a:off x="3289300" y="646861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27305</xdr:rowOff>
    </xdr:from>
    <xdr:to>
      <xdr:col>11</xdr:col>
      <xdr:colOff>187325</xdr:colOff>
      <xdr:row>33</xdr:row>
      <xdr:rowOff>128905</xdr:rowOff>
    </xdr:to>
    <xdr:sp macro="" textlink="">
      <xdr:nvSpPr>
        <xdr:cNvPr id="85" name="楕円 84">
          <a:extLst>
            <a:ext uri="{FF2B5EF4-FFF2-40B4-BE49-F238E27FC236}">
              <a16:creationId xmlns:a16="http://schemas.microsoft.com/office/drawing/2014/main" id="{D8A28C42-0650-4B3B-9B7F-EB71E9A3A127}"/>
            </a:ext>
          </a:extLst>
        </xdr:cNvPr>
        <xdr:cNvSpPr/>
      </xdr:nvSpPr>
      <xdr:spPr>
        <a:xfrm>
          <a:off x="247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56515</xdr:rowOff>
    </xdr:from>
    <xdr:to>
      <xdr:col>15</xdr:col>
      <xdr:colOff>136525</xdr:colOff>
      <xdr:row>33</xdr:row>
      <xdr:rowOff>78105</xdr:rowOff>
    </xdr:to>
    <xdr:cxnSp macro="">
      <xdr:nvCxnSpPr>
        <xdr:cNvPr id="86" name="直線コネクタ 85">
          <a:extLst>
            <a:ext uri="{FF2B5EF4-FFF2-40B4-BE49-F238E27FC236}">
              <a16:creationId xmlns:a16="http://schemas.microsoft.com/office/drawing/2014/main" id="{FFC346F2-B7B1-4780-AE3C-A63745B3B5A3}"/>
            </a:ext>
          </a:extLst>
        </xdr:cNvPr>
        <xdr:cNvCxnSpPr/>
      </xdr:nvCxnSpPr>
      <xdr:spPr>
        <a:xfrm flipV="1">
          <a:off x="2527300" y="648589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83439</xdr:rowOff>
    </xdr:from>
    <xdr:to>
      <xdr:col>7</xdr:col>
      <xdr:colOff>187325</xdr:colOff>
      <xdr:row>34</xdr:row>
      <xdr:rowOff>13589</xdr:rowOff>
    </xdr:to>
    <xdr:sp macro="" textlink="">
      <xdr:nvSpPr>
        <xdr:cNvPr id="87" name="楕円 86">
          <a:extLst>
            <a:ext uri="{FF2B5EF4-FFF2-40B4-BE49-F238E27FC236}">
              <a16:creationId xmlns:a16="http://schemas.microsoft.com/office/drawing/2014/main" id="{E4A02C9B-814A-4AB3-9516-4AE9FACFD9D6}"/>
            </a:ext>
          </a:extLst>
        </xdr:cNvPr>
        <xdr:cNvSpPr/>
      </xdr:nvSpPr>
      <xdr:spPr>
        <a:xfrm>
          <a:off x="1714500" y="6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78105</xdr:rowOff>
    </xdr:from>
    <xdr:to>
      <xdr:col>11</xdr:col>
      <xdr:colOff>136525</xdr:colOff>
      <xdr:row>33</xdr:row>
      <xdr:rowOff>134239</xdr:rowOff>
    </xdr:to>
    <xdr:cxnSp macro="">
      <xdr:nvCxnSpPr>
        <xdr:cNvPr id="88" name="直線コネクタ 87">
          <a:extLst>
            <a:ext uri="{FF2B5EF4-FFF2-40B4-BE49-F238E27FC236}">
              <a16:creationId xmlns:a16="http://schemas.microsoft.com/office/drawing/2014/main" id="{028CAD9D-9B46-42D7-87B0-9518FD7785AD}"/>
            </a:ext>
          </a:extLst>
        </xdr:cNvPr>
        <xdr:cNvCxnSpPr/>
      </xdr:nvCxnSpPr>
      <xdr:spPr>
        <a:xfrm flipV="1">
          <a:off x="1765300" y="6507480"/>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89" name="n_1aveValue有形固定資産減価償却率">
          <a:extLst>
            <a:ext uri="{FF2B5EF4-FFF2-40B4-BE49-F238E27FC236}">
              <a16:creationId xmlns:a16="http://schemas.microsoft.com/office/drawing/2014/main" id="{5377D144-7075-4C08-BD5E-10A74D636EC9}"/>
            </a:ext>
          </a:extLst>
        </xdr:cNvPr>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118254</xdr:rowOff>
    </xdr:from>
    <xdr:ext cx="405111" cy="259045"/>
    <xdr:sp macro="" textlink="">
      <xdr:nvSpPr>
        <xdr:cNvPr id="90" name="n_2aveValue有形固定資産減価償却率">
          <a:extLst>
            <a:ext uri="{FF2B5EF4-FFF2-40B4-BE49-F238E27FC236}">
              <a16:creationId xmlns:a16="http://schemas.microsoft.com/office/drawing/2014/main" id="{D54A30DD-BB0A-4EFB-9690-AEF30D98608D}"/>
            </a:ext>
          </a:extLst>
        </xdr:cNvPr>
        <xdr:cNvSpPr txBox="1"/>
      </xdr:nvSpPr>
      <xdr:spPr>
        <a:xfrm>
          <a:off x="3086744" y="603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96664</xdr:rowOff>
    </xdr:from>
    <xdr:ext cx="405111" cy="259045"/>
    <xdr:sp macro="" textlink="">
      <xdr:nvSpPr>
        <xdr:cNvPr id="91" name="n_3aveValue有形固定資産減価償却率">
          <a:extLst>
            <a:ext uri="{FF2B5EF4-FFF2-40B4-BE49-F238E27FC236}">
              <a16:creationId xmlns:a16="http://schemas.microsoft.com/office/drawing/2014/main" id="{6D5B08F3-9EAD-4B83-9C5E-E289833FFC56}"/>
            </a:ext>
          </a:extLst>
        </xdr:cNvPr>
        <xdr:cNvSpPr txBox="1"/>
      </xdr:nvSpPr>
      <xdr:spPr>
        <a:xfrm>
          <a:off x="23247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94505</xdr:rowOff>
    </xdr:from>
    <xdr:ext cx="405111" cy="259045"/>
    <xdr:sp macro="" textlink="">
      <xdr:nvSpPr>
        <xdr:cNvPr id="92" name="n_4aveValue有形固定資産減価償却率">
          <a:extLst>
            <a:ext uri="{FF2B5EF4-FFF2-40B4-BE49-F238E27FC236}">
              <a16:creationId xmlns:a16="http://schemas.microsoft.com/office/drawing/2014/main" id="{FFD8F052-4093-4D43-BC8C-943DA933C969}"/>
            </a:ext>
          </a:extLst>
        </xdr:cNvPr>
        <xdr:cNvSpPr txBox="1"/>
      </xdr:nvSpPr>
      <xdr:spPr>
        <a:xfrm>
          <a:off x="1562744" y="6009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81170</xdr:rowOff>
    </xdr:from>
    <xdr:ext cx="405111" cy="259045"/>
    <xdr:sp macro="" textlink="">
      <xdr:nvSpPr>
        <xdr:cNvPr id="93" name="n_1mainValue有形固定資産減価償却率">
          <a:extLst>
            <a:ext uri="{FF2B5EF4-FFF2-40B4-BE49-F238E27FC236}">
              <a16:creationId xmlns:a16="http://schemas.microsoft.com/office/drawing/2014/main" id="{840249BE-5EC5-4693-A9F3-D3C9F95800B4}"/>
            </a:ext>
          </a:extLst>
        </xdr:cNvPr>
        <xdr:cNvSpPr txBox="1"/>
      </xdr:nvSpPr>
      <xdr:spPr>
        <a:xfrm>
          <a:off x="3836044" y="651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98442</xdr:rowOff>
    </xdr:from>
    <xdr:ext cx="405111" cy="259045"/>
    <xdr:sp macro="" textlink="">
      <xdr:nvSpPr>
        <xdr:cNvPr id="94" name="n_2mainValue有形固定資産減価償却率">
          <a:extLst>
            <a:ext uri="{FF2B5EF4-FFF2-40B4-BE49-F238E27FC236}">
              <a16:creationId xmlns:a16="http://schemas.microsoft.com/office/drawing/2014/main" id="{0A939AAC-88BD-4E54-9F40-0E8E1C41F4EE}"/>
            </a:ext>
          </a:extLst>
        </xdr:cNvPr>
        <xdr:cNvSpPr txBox="1"/>
      </xdr:nvSpPr>
      <xdr:spPr>
        <a:xfrm>
          <a:off x="30867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120032</xdr:rowOff>
    </xdr:from>
    <xdr:ext cx="405111" cy="259045"/>
    <xdr:sp macro="" textlink="">
      <xdr:nvSpPr>
        <xdr:cNvPr id="95" name="n_3mainValue有形固定資産減価償却率">
          <a:extLst>
            <a:ext uri="{FF2B5EF4-FFF2-40B4-BE49-F238E27FC236}">
              <a16:creationId xmlns:a16="http://schemas.microsoft.com/office/drawing/2014/main" id="{15991BF1-20C1-40F4-8EA5-4F988E40C2E9}"/>
            </a:ext>
          </a:extLst>
        </xdr:cNvPr>
        <xdr:cNvSpPr txBox="1"/>
      </xdr:nvSpPr>
      <xdr:spPr>
        <a:xfrm>
          <a:off x="2324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4716</xdr:rowOff>
    </xdr:from>
    <xdr:ext cx="405111" cy="259045"/>
    <xdr:sp macro="" textlink="">
      <xdr:nvSpPr>
        <xdr:cNvPr id="96" name="n_4mainValue有形固定資産減価償却率">
          <a:extLst>
            <a:ext uri="{FF2B5EF4-FFF2-40B4-BE49-F238E27FC236}">
              <a16:creationId xmlns:a16="http://schemas.microsoft.com/office/drawing/2014/main" id="{9E7FD253-FC06-4AEE-A445-9885795B57B4}"/>
            </a:ext>
          </a:extLst>
        </xdr:cNvPr>
        <xdr:cNvSpPr txBox="1"/>
      </xdr:nvSpPr>
      <xdr:spPr>
        <a:xfrm>
          <a:off x="1562744" y="660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33137627-A55A-4333-9A01-E6F5DA920C0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48EE6DCD-4A3C-49C1-969A-C996BD130CB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CE6654BE-5CC8-432B-A96A-D8D621A271A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118195E-9B9B-44DB-A6D4-7A572F3335E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E32F2B50-9947-4B17-A439-FEE2555F157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C9637548-0583-4AB9-B6CD-BFEA61B13B8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66881D34-715F-40A2-9B7A-C1E8D17C309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D9F649C8-A967-479B-8C26-FBDEC3D4199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55FA9CEB-13BE-4DB9-911E-086344D257D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DB355D15-D878-452D-924A-2886A1AD371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1F581CCF-0F60-4038-810F-DE3A3FB1C0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ABB7D055-DC7B-40C0-8864-73D5EFA0518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A509C074-2521-478C-9849-848C251F32C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131.7</a:t>
          </a:r>
          <a:r>
            <a:rPr kumimoji="1" lang="ja-JP" altLang="ja-JP" sz="1100">
              <a:solidFill>
                <a:schemeClr val="dk1"/>
              </a:solidFill>
              <a:effectLst/>
              <a:latin typeface="+mn-lt"/>
              <a:ea typeface="+mn-ea"/>
              <a:cs typeface="+mn-cs"/>
            </a:rPr>
            <a:t>％減少している。これは令和２年度に庁舎の改修が完了したとことに起因すると考えられる。しかしながら、今後も更新期限を迎える公共施設等が増えることから、地方債残高とともに債務償還比率も増加すると考えら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また、類似団体平均と比較しても高い水準にあるため、地方債の発生を抑制し、地方債残高及び財政運営の経常的経費等の圧縮に努める。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F076136B-F581-4D11-BC9D-7D566F01204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F3323A49-E5CE-4AC1-9240-ED511E6BF0A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907B73D4-F992-47E1-BB5A-5B0CEEEBD13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554180D9-EC69-44AF-A651-E7FC055E565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F1301F72-64BE-4396-8EFB-AE57412536C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CBF8C29-7CFA-498B-A39B-53CE8006D5F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5FF46CF6-6FDC-4ADD-AD82-D27371E4297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40A59DDE-08C5-465A-9651-1BD2C8CA429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A089BFDE-33A6-4B35-8C46-A87B520B487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2068D61B-59D9-441F-B57E-A8DF8C95958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A6035412-0C68-48FD-9A7C-DA8341BDDAA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4506AF5F-8CD0-44AB-9C62-26515834862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5B72064A-B77B-4CA9-BCE5-309A7A460C9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6EF74DCB-993F-4482-A998-97AF938BC9C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F91CC1F-40EE-4449-B600-85579CBA48D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36AF8B3-71F5-4ECD-8D89-130E79759AF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3ED56DD4-1BC5-4ADD-BAFF-0A97316BBC4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7" name="直線コネクタ 126">
          <a:extLst>
            <a:ext uri="{FF2B5EF4-FFF2-40B4-BE49-F238E27FC236}">
              <a16:creationId xmlns:a16="http://schemas.microsoft.com/office/drawing/2014/main" id="{651D342D-A7D0-45D2-83A3-F75B86EC66E8}"/>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8" name="債務償還比率最小値テキスト">
          <a:extLst>
            <a:ext uri="{FF2B5EF4-FFF2-40B4-BE49-F238E27FC236}">
              <a16:creationId xmlns:a16="http://schemas.microsoft.com/office/drawing/2014/main" id="{EA609926-FCEA-4EBB-99D9-B7D40B2D876A}"/>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9" name="直線コネクタ 128">
          <a:extLst>
            <a:ext uri="{FF2B5EF4-FFF2-40B4-BE49-F238E27FC236}">
              <a16:creationId xmlns:a16="http://schemas.microsoft.com/office/drawing/2014/main" id="{F93ACFAD-86DB-4E11-A874-9ACC01650CCA}"/>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ABB2FDB-25CB-46AD-85CD-B17B0B49E63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A6CCF1BC-770F-435B-AAB5-6BDCF57026C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2" name="債務償還比率平均値テキスト">
          <a:extLst>
            <a:ext uri="{FF2B5EF4-FFF2-40B4-BE49-F238E27FC236}">
              <a16:creationId xmlns:a16="http://schemas.microsoft.com/office/drawing/2014/main" id="{AF898588-5EAA-4037-AE83-65CEEDBE5167}"/>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3" name="フローチャート: 判断 132">
          <a:extLst>
            <a:ext uri="{FF2B5EF4-FFF2-40B4-BE49-F238E27FC236}">
              <a16:creationId xmlns:a16="http://schemas.microsoft.com/office/drawing/2014/main" id="{69063BBA-3C15-4B63-BDA3-AD650058F44C}"/>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4" name="フローチャート: 判断 133">
          <a:extLst>
            <a:ext uri="{FF2B5EF4-FFF2-40B4-BE49-F238E27FC236}">
              <a16:creationId xmlns:a16="http://schemas.microsoft.com/office/drawing/2014/main" id="{1301912C-84CE-4010-AE4C-BA54995196DF}"/>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76118</xdr:rowOff>
    </xdr:from>
    <xdr:to>
      <xdr:col>68</xdr:col>
      <xdr:colOff>123825</xdr:colOff>
      <xdr:row>32</xdr:row>
      <xdr:rowOff>6268</xdr:rowOff>
    </xdr:to>
    <xdr:sp macro="" textlink="">
      <xdr:nvSpPr>
        <xdr:cNvPr id="135" name="フローチャート: 判断 134">
          <a:extLst>
            <a:ext uri="{FF2B5EF4-FFF2-40B4-BE49-F238E27FC236}">
              <a16:creationId xmlns:a16="http://schemas.microsoft.com/office/drawing/2014/main" id="{ECFCA17F-ABB8-4E61-B74F-F919C85F2528}"/>
            </a:ext>
          </a:extLst>
        </xdr:cNvPr>
        <xdr:cNvSpPr/>
      </xdr:nvSpPr>
      <xdr:spPr>
        <a:xfrm>
          <a:off x="13271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74422</xdr:rowOff>
    </xdr:from>
    <xdr:to>
      <xdr:col>64</xdr:col>
      <xdr:colOff>123825</xdr:colOff>
      <xdr:row>32</xdr:row>
      <xdr:rowOff>4572</xdr:rowOff>
    </xdr:to>
    <xdr:sp macro="" textlink="">
      <xdr:nvSpPr>
        <xdr:cNvPr id="136" name="フローチャート: 判断 135">
          <a:extLst>
            <a:ext uri="{FF2B5EF4-FFF2-40B4-BE49-F238E27FC236}">
              <a16:creationId xmlns:a16="http://schemas.microsoft.com/office/drawing/2014/main" id="{AECD7832-C407-47F9-98BB-20CA12A64B7B}"/>
            </a:ext>
          </a:extLst>
        </xdr:cNvPr>
        <xdr:cNvSpPr/>
      </xdr:nvSpPr>
      <xdr:spPr>
        <a:xfrm>
          <a:off x="12509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61931</xdr:rowOff>
    </xdr:from>
    <xdr:to>
      <xdr:col>60</xdr:col>
      <xdr:colOff>123825</xdr:colOff>
      <xdr:row>31</xdr:row>
      <xdr:rowOff>163531</xdr:rowOff>
    </xdr:to>
    <xdr:sp macro="" textlink="">
      <xdr:nvSpPr>
        <xdr:cNvPr id="137" name="フローチャート: 判断 136">
          <a:extLst>
            <a:ext uri="{FF2B5EF4-FFF2-40B4-BE49-F238E27FC236}">
              <a16:creationId xmlns:a16="http://schemas.microsoft.com/office/drawing/2014/main" id="{84761C14-355B-4212-812E-93BBFDE5FE3B}"/>
            </a:ext>
          </a:extLst>
        </xdr:cNvPr>
        <xdr:cNvSpPr/>
      </xdr:nvSpPr>
      <xdr:spPr>
        <a:xfrm>
          <a:off x="11747500" y="61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0644960-FCB0-4BCE-B259-B5C2C5E3ACA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210E513-8AE3-4DF7-80CB-CA4196AD335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C760388-4D0B-4550-A9F1-33C106D2D54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9A0BA46-ACB5-4296-986F-ED63A3CF3DA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257EDA2-B484-48E3-BF0D-1EC68D33702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60661</xdr:rowOff>
    </xdr:from>
    <xdr:to>
      <xdr:col>76</xdr:col>
      <xdr:colOff>73025</xdr:colOff>
      <xdr:row>30</xdr:row>
      <xdr:rowOff>162261</xdr:rowOff>
    </xdr:to>
    <xdr:sp macro="" textlink="">
      <xdr:nvSpPr>
        <xdr:cNvPr id="143" name="楕円 142">
          <a:extLst>
            <a:ext uri="{FF2B5EF4-FFF2-40B4-BE49-F238E27FC236}">
              <a16:creationId xmlns:a16="http://schemas.microsoft.com/office/drawing/2014/main" id="{28E47C03-2575-49BE-8073-F05D037ABF55}"/>
            </a:ext>
          </a:extLst>
        </xdr:cNvPr>
        <xdr:cNvSpPr/>
      </xdr:nvSpPr>
      <xdr:spPr>
        <a:xfrm>
          <a:off x="14744700" y="59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39088</xdr:rowOff>
    </xdr:from>
    <xdr:ext cx="469744" cy="259045"/>
    <xdr:sp macro="" textlink="">
      <xdr:nvSpPr>
        <xdr:cNvPr id="144" name="債務償還比率該当値テキスト">
          <a:extLst>
            <a:ext uri="{FF2B5EF4-FFF2-40B4-BE49-F238E27FC236}">
              <a16:creationId xmlns:a16="http://schemas.microsoft.com/office/drawing/2014/main" id="{4CD76BD0-5109-43DC-A999-1B7A51E2C401}"/>
            </a:ext>
          </a:extLst>
        </xdr:cNvPr>
        <xdr:cNvSpPr txBox="1"/>
      </xdr:nvSpPr>
      <xdr:spPr>
        <a:xfrm>
          <a:off x="14846300" y="595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92311</xdr:rowOff>
    </xdr:from>
    <xdr:to>
      <xdr:col>72</xdr:col>
      <xdr:colOff>123825</xdr:colOff>
      <xdr:row>32</xdr:row>
      <xdr:rowOff>22461</xdr:rowOff>
    </xdr:to>
    <xdr:sp macro="" textlink="">
      <xdr:nvSpPr>
        <xdr:cNvPr id="145" name="楕円 144">
          <a:extLst>
            <a:ext uri="{FF2B5EF4-FFF2-40B4-BE49-F238E27FC236}">
              <a16:creationId xmlns:a16="http://schemas.microsoft.com/office/drawing/2014/main" id="{BBAB1380-3638-424F-B226-1DAE5E88EBC9}"/>
            </a:ext>
          </a:extLst>
        </xdr:cNvPr>
        <xdr:cNvSpPr/>
      </xdr:nvSpPr>
      <xdr:spPr>
        <a:xfrm>
          <a:off x="14033500" y="617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111461</xdr:rowOff>
    </xdr:from>
    <xdr:to>
      <xdr:col>76</xdr:col>
      <xdr:colOff>22225</xdr:colOff>
      <xdr:row>31</xdr:row>
      <xdr:rowOff>143111</xdr:rowOff>
    </xdr:to>
    <xdr:cxnSp macro="">
      <xdr:nvCxnSpPr>
        <xdr:cNvPr id="146" name="直線コネクタ 145">
          <a:extLst>
            <a:ext uri="{FF2B5EF4-FFF2-40B4-BE49-F238E27FC236}">
              <a16:creationId xmlns:a16="http://schemas.microsoft.com/office/drawing/2014/main" id="{DA3AD12E-0197-477A-87BA-AEEAABDFFB27}"/>
            </a:ext>
          </a:extLst>
        </xdr:cNvPr>
        <xdr:cNvCxnSpPr/>
      </xdr:nvCxnSpPr>
      <xdr:spPr>
        <a:xfrm flipV="1">
          <a:off x="14084300" y="6026486"/>
          <a:ext cx="711200" cy="20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145206</xdr:rowOff>
    </xdr:from>
    <xdr:to>
      <xdr:col>68</xdr:col>
      <xdr:colOff>123825</xdr:colOff>
      <xdr:row>32</xdr:row>
      <xdr:rowOff>75356</xdr:rowOff>
    </xdr:to>
    <xdr:sp macro="" textlink="">
      <xdr:nvSpPr>
        <xdr:cNvPr id="147" name="楕円 146">
          <a:extLst>
            <a:ext uri="{FF2B5EF4-FFF2-40B4-BE49-F238E27FC236}">
              <a16:creationId xmlns:a16="http://schemas.microsoft.com/office/drawing/2014/main" id="{7C0305E5-5F5B-48C5-B9DB-B2EBC3ACB44C}"/>
            </a:ext>
          </a:extLst>
        </xdr:cNvPr>
        <xdr:cNvSpPr/>
      </xdr:nvSpPr>
      <xdr:spPr>
        <a:xfrm>
          <a:off x="13271500" y="623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143111</xdr:rowOff>
    </xdr:from>
    <xdr:to>
      <xdr:col>72</xdr:col>
      <xdr:colOff>73025</xdr:colOff>
      <xdr:row>32</xdr:row>
      <xdr:rowOff>24556</xdr:rowOff>
    </xdr:to>
    <xdr:cxnSp macro="">
      <xdr:nvCxnSpPr>
        <xdr:cNvPr id="148" name="直線コネクタ 147">
          <a:extLst>
            <a:ext uri="{FF2B5EF4-FFF2-40B4-BE49-F238E27FC236}">
              <a16:creationId xmlns:a16="http://schemas.microsoft.com/office/drawing/2014/main" id="{0E55A7E9-FDC2-40B6-8E7A-5E356528C6EC}"/>
            </a:ext>
          </a:extLst>
        </xdr:cNvPr>
        <xdr:cNvCxnSpPr/>
      </xdr:nvCxnSpPr>
      <xdr:spPr>
        <a:xfrm flipV="1">
          <a:off x="13322300" y="6229586"/>
          <a:ext cx="762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56379</xdr:rowOff>
    </xdr:from>
    <xdr:to>
      <xdr:col>64</xdr:col>
      <xdr:colOff>123825</xdr:colOff>
      <xdr:row>31</xdr:row>
      <xdr:rowOff>157979</xdr:rowOff>
    </xdr:to>
    <xdr:sp macro="" textlink="">
      <xdr:nvSpPr>
        <xdr:cNvPr id="149" name="楕円 148">
          <a:extLst>
            <a:ext uri="{FF2B5EF4-FFF2-40B4-BE49-F238E27FC236}">
              <a16:creationId xmlns:a16="http://schemas.microsoft.com/office/drawing/2014/main" id="{1E1F2358-F0DF-47E5-807A-DFFEB5AF8BE1}"/>
            </a:ext>
          </a:extLst>
        </xdr:cNvPr>
        <xdr:cNvSpPr/>
      </xdr:nvSpPr>
      <xdr:spPr>
        <a:xfrm>
          <a:off x="12509500" y="61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107179</xdr:rowOff>
    </xdr:from>
    <xdr:to>
      <xdr:col>68</xdr:col>
      <xdr:colOff>73025</xdr:colOff>
      <xdr:row>32</xdr:row>
      <xdr:rowOff>24556</xdr:rowOff>
    </xdr:to>
    <xdr:cxnSp macro="">
      <xdr:nvCxnSpPr>
        <xdr:cNvPr id="150" name="直線コネクタ 149">
          <a:extLst>
            <a:ext uri="{FF2B5EF4-FFF2-40B4-BE49-F238E27FC236}">
              <a16:creationId xmlns:a16="http://schemas.microsoft.com/office/drawing/2014/main" id="{0634576A-81EF-47E0-B72B-1C26181FC3C4}"/>
            </a:ext>
          </a:extLst>
        </xdr:cNvPr>
        <xdr:cNvCxnSpPr/>
      </xdr:nvCxnSpPr>
      <xdr:spPr>
        <a:xfrm>
          <a:off x="12560300" y="6193654"/>
          <a:ext cx="762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47126</xdr:rowOff>
    </xdr:from>
    <xdr:to>
      <xdr:col>60</xdr:col>
      <xdr:colOff>123825</xdr:colOff>
      <xdr:row>31</xdr:row>
      <xdr:rowOff>148726</xdr:rowOff>
    </xdr:to>
    <xdr:sp macro="" textlink="">
      <xdr:nvSpPr>
        <xdr:cNvPr id="151" name="楕円 150">
          <a:extLst>
            <a:ext uri="{FF2B5EF4-FFF2-40B4-BE49-F238E27FC236}">
              <a16:creationId xmlns:a16="http://schemas.microsoft.com/office/drawing/2014/main" id="{C42D4281-4ACC-41AE-B722-095A8560A940}"/>
            </a:ext>
          </a:extLst>
        </xdr:cNvPr>
        <xdr:cNvSpPr/>
      </xdr:nvSpPr>
      <xdr:spPr>
        <a:xfrm>
          <a:off x="11747500" y="613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97926</xdr:rowOff>
    </xdr:from>
    <xdr:to>
      <xdr:col>64</xdr:col>
      <xdr:colOff>73025</xdr:colOff>
      <xdr:row>31</xdr:row>
      <xdr:rowOff>107179</xdr:rowOff>
    </xdr:to>
    <xdr:cxnSp macro="">
      <xdr:nvCxnSpPr>
        <xdr:cNvPr id="152" name="直線コネクタ 151">
          <a:extLst>
            <a:ext uri="{FF2B5EF4-FFF2-40B4-BE49-F238E27FC236}">
              <a16:creationId xmlns:a16="http://schemas.microsoft.com/office/drawing/2014/main" id="{EA59500F-4D66-446A-B157-E065EA50497F}"/>
            </a:ext>
          </a:extLst>
        </xdr:cNvPr>
        <xdr:cNvCxnSpPr/>
      </xdr:nvCxnSpPr>
      <xdr:spPr>
        <a:xfrm>
          <a:off x="11798300" y="618440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3" name="n_1aveValue債務償還比率">
          <a:extLst>
            <a:ext uri="{FF2B5EF4-FFF2-40B4-BE49-F238E27FC236}">
              <a16:creationId xmlns:a16="http://schemas.microsoft.com/office/drawing/2014/main" id="{ECCAAC9A-747D-42EB-B866-F2B226FBFF2A}"/>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22795</xdr:rowOff>
    </xdr:from>
    <xdr:ext cx="469744" cy="259045"/>
    <xdr:sp macro="" textlink="">
      <xdr:nvSpPr>
        <xdr:cNvPr id="154" name="n_2aveValue債務償還比率">
          <a:extLst>
            <a:ext uri="{FF2B5EF4-FFF2-40B4-BE49-F238E27FC236}">
              <a16:creationId xmlns:a16="http://schemas.microsoft.com/office/drawing/2014/main" id="{6952D195-920D-472E-AFD7-9633A8BA0E3E}"/>
            </a:ext>
          </a:extLst>
        </xdr:cNvPr>
        <xdr:cNvSpPr txBox="1"/>
      </xdr:nvSpPr>
      <xdr:spPr>
        <a:xfrm>
          <a:off x="13087427" y="59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167149</xdr:rowOff>
    </xdr:from>
    <xdr:ext cx="469744" cy="259045"/>
    <xdr:sp macro="" textlink="">
      <xdr:nvSpPr>
        <xdr:cNvPr id="155" name="n_3aveValue債務償還比率">
          <a:extLst>
            <a:ext uri="{FF2B5EF4-FFF2-40B4-BE49-F238E27FC236}">
              <a16:creationId xmlns:a16="http://schemas.microsoft.com/office/drawing/2014/main" id="{387952B1-0AF4-4256-9271-C45323ECB8B0}"/>
            </a:ext>
          </a:extLst>
        </xdr:cNvPr>
        <xdr:cNvSpPr txBox="1"/>
      </xdr:nvSpPr>
      <xdr:spPr>
        <a:xfrm>
          <a:off x="12325427" y="62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154658</xdr:rowOff>
    </xdr:from>
    <xdr:ext cx="469744" cy="259045"/>
    <xdr:sp macro="" textlink="">
      <xdr:nvSpPr>
        <xdr:cNvPr id="156" name="n_4aveValue債務償還比率">
          <a:extLst>
            <a:ext uri="{FF2B5EF4-FFF2-40B4-BE49-F238E27FC236}">
              <a16:creationId xmlns:a16="http://schemas.microsoft.com/office/drawing/2014/main" id="{19C10ADF-0198-4AFD-AB85-4888E7734E2C}"/>
            </a:ext>
          </a:extLst>
        </xdr:cNvPr>
        <xdr:cNvSpPr txBox="1"/>
      </xdr:nvSpPr>
      <xdr:spPr>
        <a:xfrm>
          <a:off x="11563427" y="624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13588</xdr:rowOff>
    </xdr:from>
    <xdr:ext cx="469744" cy="259045"/>
    <xdr:sp macro="" textlink="">
      <xdr:nvSpPr>
        <xdr:cNvPr id="157" name="n_1mainValue債務償還比率">
          <a:extLst>
            <a:ext uri="{FF2B5EF4-FFF2-40B4-BE49-F238E27FC236}">
              <a16:creationId xmlns:a16="http://schemas.microsoft.com/office/drawing/2014/main" id="{D939024D-02D9-4842-A5F4-77FAF04612BB}"/>
            </a:ext>
          </a:extLst>
        </xdr:cNvPr>
        <xdr:cNvSpPr txBox="1"/>
      </xdr:nvSpPr>
      <xdr:spPr>
        <a:xfrm>
          <a:off x="13836727" y="627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66483</xdr:rowOff>
    </xdr:from>
    <xdr:ext cx="469744" cy="259045"/>
    <xdr:sp macro="" textlink="">
      <xdr:nvSpPr>
        <xdr:cNvPr id="158" name="n_2mainValue債務償還比率">
          <a:extLst>
            <a:ext uri="{FF2B5EF4-FFF2-40B4-BE49-F238E27FC236}">
              <a16:creationId xmlns:a16="http://schemas.microsoft.com/office/drawing/2014/main" id="{EC7CBDEE-3A12-4E66-8686-AFAD5E960F1E}"/>
            </a:ext>
          </a:extLst>
        </xdr:cNvPr>
        <xdr:cNvSpPr txBox="1"/>
      </xdr:nvSpPr>
      <xdr:spPr>
        <a:xfrm>
          <a:off x="13087427" y="632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3056</xdr:rowOff>
    </xdr:from>
    <xdr:ext cx="469744" cy="259045"/>
    <xdr:sp macro="" textlink="">
      <xdr:nvSpPr>
        <xdr:cNvPr id="159" name="n_3mainValue債務償還比率">
          <a:extLst>
            <a:ext uri="{FF2B5EF4-FFF2-40B4-BE49-F238E27FC236}">
              <a16:creationId xmlns:a16="http://schemas.microsoft.com/office/drawing/2014/main" id="{13836DCF-DB39-4591-A15E-2BE61861031E}"/>
            </a:ext>
          </a:extLst>
        </xdr:cNvPr>
        <xdr:cNvSpPr txBox="1"/>
      </xdr:nvSpPr>
      <xdr:spPr>
        <a:xfrm>
          <a:off x="12325427" y="59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165253</xdr:rowOff>
    </xdr:from>
    <xdr:ext cx="469744" cy="259045"/>
    <xdr:sp macro="" textlink="">
      <xdr:nvSpPr>
        <xdr:cNvPr id="160" name="n_4mainValue債務償還比率">
          <a:extLst>
            <a:ext uri="{FF2B5EF4-FFF2-40B4-BE49-F238E27FC236}">
              <a16:creationId xmlns:a16="http://schemas.microsoft.com/office/drawing/2014/main" id="{653A8239-236F-4800-BFD2-3371EFAF6A61}"/>
            </a:ext>
          </a:extLst>
        </xdr:cNvPr>
        <xdr:cNvSpPr txBox="1"/>
      </xdr:nvSpPr>
      <xdr:spPr>
        <a:xfrm>
          <a:off x="11563427" y="59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8537DAB-CD8E-4B1B-A81C-0F303E45104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9594581-CBC1-4F87-85D7-69C34FB61E3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7F5CC605-8919-4DC9-9904-4248B8E1E6E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9B965C38-A9CA-43D4-AA89-41ECE98A339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42DEFCC-FF3A-43BC-9C5D-6E6DFB22B6B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AAF1B1D1-C68D-4101-93F9-3BD5308B47D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F70091-28E1-41A7-88D6-E7BEF847B7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D06A130-ACB3-4BC7-808F-13F997D026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D57D42-62E5-4951-BFE9-C787C555A9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BB5099-AC74-4223-BAD2-861B728A7A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86C22E-ED14-4295-BDB2-21F3F312647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8E1F04B-7468-4EFF-8EA5-23CEB3BABDD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FA7464-FD95-4E8B-AA2E-505D215AF68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F22493-797E-45A5-889D-D403517B98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2D1A63-7B44-4575-8235-31D5736074D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15EC3D-D8DE-457F-9065-681F9750013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
9,937
116.19
13,120,292
12,361,326
708,329
6,030,531
16,640,775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7E2212-7CB0-4A1F-8F93-69089B3C7A4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D0BBC8-E82D-4D61-B54C-02005CC5BA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6A86BA0-C757-43FA-933B-50ED0894BF5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7A2DF6-12C0-4613-B0BC-258EA6BD74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9D75BB-D86A-4C9F-86CB-6288A75563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106B932-2B74-49A8-A008-ACA6402803B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55E390A-3EE3-4A9F-8B7E-58D377717E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E5ABD46-B1DA-45ED-84BE-E65ECB5D7F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DDF23B9-B8C3-48B0-BB34-FB72C50DEBB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D091A47-53C5-474B-A35C-5D444D9F3A0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6CB4AC-589B-47F9-9A56-00C7EBD782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D2B250-8E1F-445E-82DE-D16E0D0C647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536378D-40DF-485A-B9C0-554FFDCD25E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8F6FED-9D37-4E6D-9476-1CA9CE2A1E0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373FAC-3EB6-4D7F-AB8A-00392CA06F9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BE1A2C5-0F30-47F3-B2EC-872F95A530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9748428-3B2B-4B12-8A1E-89F59CD61F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65133E-BF29-4C36-BB67-7563C9CD36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BC08347-B204-4E6D-A450-50BE3E64358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BE51C7C-FDC1-492A-9FF2-A575FB98551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5441222-1F24-4A86-9AEE-2AABF6D6E43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2AF176A-384D-43A7-98F7-937CB3A7A4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5594324-776E-4C42-ACE9-BD008A56517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D32DD75-334F-4A03-ADAE-D1BE7641825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0DA5051-71A7-40EE-8BFE-A4E65075ECE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B4F115-C628-477D-9361-8BF18A0622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65D68D0-3BC6-4BCF-811A-661B9C89D9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5858564-5FBF-47E4-812A-5B9EF8DBD1C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6CF623D-9E50-4E99-B1F8-46BA65E5681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AC58F07-094B-4BF2-B12C-C947747D5E0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9B3E4D9-3F4D-4494-BB31-6EE704DF41C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A38F001-AE34-47B8-A195-3BD0BAD5467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31D9DF7-3AF9-42EB-99F2-D66F351164F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0DBDA11-504F-427E-8DB6-04547BBC972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E6CE552-F2FD-4449-95C0-0E9C2E48FEC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965D5BC-0E1D-4551-BCDA-29F9126E478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804ECE6-BA61-43EB-9F50-B7362BA1A36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059D583-0F18-44CB-94F8-0268A4CEEDD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C6E2109-E97C-48DE-9F65-32D249D1AD9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4B2B73B-A102-4C73-8D8C-536335943F8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F55AA3F-CA7D-45E6-BE72-60E6B1AAE26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C9BA288-C9D6-49D8-9337-AA8C3418A9B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67F8DF0-9C85-4E29-977B-E22AD6431E0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0F3CB92-5480-49CD-9CE4-A9ADB031D17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C7E0218-CF0E-4B6D-894D-03CACF9C1C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B16DB40-24B9-442A-A535-194011994D7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6DDE09CF-65BD-4986-AEF3-55D1904F141D}"/>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EAC96614-6823-4F5D-8070-C06BA3FC7540}"/>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DFA843C8-47BD-4A05-B299-4A00F3D89F7A}"/>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C5539380-075D-4F13-8909-15CDAF4C3514}"/>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293F4D23-B438-4909-B43D-AEB534927FC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id="{7DF0946D-A63E-4D6F-B467-D90AAC61E366}"/>
            </a:ext>
          </a:extLst>
        </xdr:cNvPr>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2EC78F87-BA30-4100-9550-8DC86784FA3B}"/>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A3978681-7778-4A26-893D-422DB6AB0848}"/>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136434</xdr:rowOff>
    </xdr:from>
    <xdr:to>
      <xdr:col>15</xdr:col>
      <xdr:colOff>101600</xdr:colOff>
      <xdr:row>39</xdr:row>
      <xdr:rowOff>66584</xdr:rowOff>
    </xdr:to>
    <xdr:sp macro="" textlink="">
      <xdr:nvSpPr>
        <xdr:cNvPr id="66" name="フローチャート: 判断 65">
          <a:extLst>
            <a:ext uri="{FF2B5EF4-FFF2-40B4-BE49-F238E27FC236}">
              <a16:creationId xmlns:a16="http://schemas.microsoft.com/office/drawing/2014/main" id="{CF340C41-01C2-4802-90DD-0B0DCF53B4AA}"/>
            </a:ext>
          </a:extLst>
        </xdr:cNvPr>
        <xdr:cNvSpPr/>
      </xdr:nvSpPr>
      <xdr:spPr>
        <a:xfrm>
          <a:off x="2857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111941</xdr:rowOff>
    </xdr:from>
    <xdr:to>
      <xdr:col>10</xdr:col>
      <xdr:colOff>165100</xdr:colOff>
      <xdr:row>39</xdr:row>
      <xdr:rowOff>42091</xdr:rowOff>
    </xdr:to>
    <xdr:sp macro="" textlink="">
      <xdr:nvSpPr>
        <xdr:cNvPr id="67" name="フローチャート: 判断 66">
          <a:extLst>
            <a:ext uri="{FF2B5EF4-FFF2-40B4-BE49-F238E27FC236}">
              <a16:creationId xmlns:a16="http://schemas.microsoft.com/office/drawing/2014/main" id="{91821141-63E4-4C4F-A35B-493F2302CCB7}"/>
            </a:ext>
          </a:extLst>
        </xdr:cNvPr>
        <xdr:cNvSpPr/>
      </xdr:nvSpPr>
      <xdr:spPr>
        <a:xfrm>
          <a:off x="1968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111941</xdr:rowOff>
    </xdr:from>
    <xdr:to>
      <xdr:col>6</xdr:col>
      <xdr:colOff>38100</xdr:colOff>
      <xdr:row>39</xdr:row>
      <xdr:rowOff>42091</xdr:rowOff>
    </xdr:to>
    <xdr:sp macro="" textlink="">
      <xdr:nvSpPr>
        <xdr:cNvPr id="68" name="フローチャート: 判断 67">
          <a:extLst>
            <a:ext uri="{FF2B5EF4-FFF2-40B4-BE49-F238E27FC236}">
              <a16:creationId xmlns:a16="http://schemas.microsoft.com/office/drawing/2014/main" id="{BD51FDFC-AFD8-4DBA-9A08-94744CA58A20}"/>
            </a:ext>
          </a:extLst>
        </xdr:cNvPr>
        <xdr:cNvSpPr/>
      </xdr:nvSpPr>
      <xdr:spPr>
        <a:xfrm>
          <a:off x="1079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1845AFA-9393-4970-B9D7-E36A40C1682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045ADF-BC49-465E-94D3-C2D2FA7DD09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B68C575-7F3B-40A1-AE67-5240292CBF8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1388645-0976-4CCD-A091-8B97D70267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9628E4E-2AE1-475F-8187-745D73B4C29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49893</xdr:rowOff>
    </xdr:from>
    <xdr:to>
      <xdr:col>24</xdr:col>
      <xdr:colOff>114300</xdr:colOff>
      <xdr:row>40</xdr:row>
      <xdr:rowOff>151493</xdr:rowOff>
    </xdr:to>
    <xdr:sp macro="" textlink="">
      <xdr:nvSpPr>
        <xdr:cNvPr id="74" name="楕円 73">
          <a:extLst>
            <a:ext uri="{FF2B5EF4-FFF2-40B4-BE49-F238E27FC236}">
              <a16:creationId xmlns:a16="http://schemas.microsoft.com/office/drawing/2014/main" id="{FCB080E0-FE0F-4941-959D-2AFDD9171CB4}"/>
            </a:ext>
          </a:extLst>
        </xdr:cNvPr>
        <xdr:cNvSpPr/>
      </xdr:nvSpPr>
      <xdr:spPr>
        <a:xfrm>
          <a:off x="45847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28320</xdr:rowOff>
    </xdr:from>
    <xdr:ext cx="405111" cy="259045"/>
    <xdr:sp macro="" textlink="">
      <xdr:nvSpPr>
        <xdr:cNvPr id="75" name="【道路】&#10;有形固定資産減価償却率該当値テキスト">
          <a:extLst>
            <a:ext uri="{FF2B5EF4-FFF2-40B4-BE49-F238E27FC236}">
              <a16:creationId xmlns:a16="http://schemas.microsoft.com/office/drawing/2014/main" id="{8206FABB-ADA1-4C55-A7DB-85634C39C18F}"/>
            </a:ext>
          </a:extLst>
        </xdr:cNvPr>
        <xdr:cNvSpPr txBox="1"/>
      </xdr:nvSpPr>
      <xdr:spPr>
        <a:xfrm>
          <a:off x="4673600"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58057</xdr:rowOff>
    </xdr:from>
    <xdr:to>
      <xdr:col>20</xdr:col>
      <xdr:colOff>38100</xdr:colOff>
      <xdr:row>40</xdr:row>
      <xdr:rowOff>159657</xdr:rowOff>
    </xdr:to>
    <xdr:sp macro="" textlink="">
      <xdr:nvSpPr>
        <xdr:cNvPr id="76" name="楕円 75">
          <a:extLst>
            <a:ext uri="{FF2B5EF4-FFF2-40B4-BE49-F238E27FC236}">
              <a16:creationId xmlns:a16="http://schemas.microsoft.com/office/drawing/2014/main" id="{D0DAA6F1-A129-4D09-A598-7D02DD9BB42F}"/>
            </a:ext>
          </a:extLst>
        </xdr:cNvPr>
        <xdr:cNvSpPr/>
      </xdr:nvSpPr>
      <xdr:spPr>
        <a:xfrm>
          <a:off x="3746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100693</xdr:rowOff>
    </xdr:from>
    <xdr:to>
      <xdr:col>24</xdr:col>
      <xdr:colOff>63500</xdr:colOff>
      <xdr:row>40</xdr:row>
      <xdr:rowOff>108857</xdr:rowOff>
    </xdr:to>
    <xdr:cxnSp macro="">
      <xdr:nvCxnSpPr>
        <xdr:cNvPr id="77" name="直線コネクタ 76">
          <a:extLst>
            <a:ext uri="{FF2B5EF4-FFF2-40B4-BE49-F238E27FC236}">
              <a16:creationId xmlns:a16="http://schemas.microsoft.com/office/drawing/2014/main" id="{32EC51A5-0346-4C75-94CC-F20D5C0C88B5}"/>
            </a:ext>
          </a:extLst>
        </xdr:cNvPr>
        <xdr:cNvCxnSpPr/>
      </xdr:nvCxnSpPr>
      <xdr:spPr>
        <a:xfrm flipV="1">
          <a:off x="3797300" y="695869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67854</xdr:rowOff>
    </xdr:from>
    <xdr:to>
      <xdr:col>15</xdr:col>
      <xdr:colOff>101600</xdr:colOff>
      <xdr:row>40</xdr:row>
      <xdr:rowOff>169454</xdr:rowOff>
    </xdr:to>
    <xdr:sp macro="" textlink="">
      <xdr:nvSpPr>
        <xdr:cNvPr id="78" name="楕円 77">
          <a:extLst>
            <a:ext uri="{FF2B5EF4-FFF2-40B4-BE49-F238E27FC236}">
              <a16:creationId xmlns:a16="http://schemas.microsoft.com/office/drawing/2014/main" id="{107E1B36-D78C-4D7B-BC2A-C742E21546A3}"/>
            </a:ext>
          </a:extLst>
        </xdr:cNvPr>
        <xdr:cNvSpPr/>
      </xdr:nvSpPr>
      <xdr:spPr>
        <a:xfrm>
          <a:off x="2857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108857</xdr:rowOff>
    </xdr:from>
    <xdr:to>
      <xdr:col>19</xdr:col>
      <xdr:colOff>177800</xdr:colOff>
      <xdr:row>40</xdr:row>
      <xdr:rowOff>118654</xdr:rowOff>
    </xdr:to>
    <xdr:cxnSp macro="">
      <xdr:nvCxnSpPr>
        <xdr:cNvPr id="79" name="直線コネクタ 78">
          <a:extLst>
            <a:ext uri="{FF2B5EF4-FFF2-40B4-BE49-F238E27FC236}">
              <a16:creationId xmlns:a16="http://schemas.microsoft.com/office/drawing/2014/main" id="{EF262C2E-11C7-41B4-95EB-FD4FAB42AEAB}"/>
            </a:ext>
          </a:extLst>
        </xdr:cNvPr>
        <xdr:cNvCxnSpPr/>
      </xdr:nvCxnSpPr>
      <xdr:spPr>
        <a:xfrm flipV="1">
          <a:off x="2908300" y="69668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93980</xdr:rowOff>
    </xdr:from>
    <xdr:to>
      <xdr:col>10</xdr:col>
      <xdr:colOff>165100</xdr:colOff>
      <xdr:row>41</xdr:row>
      <xdr:rowOff>24130</xdr:rowOff>
    </xdr:to>
    <xdr:sp macro="" textlink="">
      <xdr:nvSpPr>
        <xdr:cNvPr id="80" name="楕円 79">
          <a:extLst>
            <a:ext uri="{FF2B5EF4-FFF2-40B4-BE49-F238E27FC236}">
              <a16:creationId xmlns:a16="http://schemas.microsoft.com/office/drawing/2014/main" id="{D2A8BE8F-CE6A-4894-94CB-BBBF71EE354D}"/>
            </a:ext>
          </a:extLst>
        </xdr:cNvPr>
        <xdr:cNvSpPr/>
      </xdr:nvSpPr>
      <xdr:spPr>
        <a:xfrm>
          <a:off x="196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118654</xdr:rowOff>
    </xdr:from>
    <xdr:to>
      <xdr:col>15</xdr:col>
      <xdr:colOff>50800</xdr:colOff>
      <xdr:row>40</xdr:row>
      <xdr:rowOff>144780</xdr:rowOff>
    </xdr:to>
    <xdr:cxnSp macro="">
      <xdr:nvCxnSpPr>
        <xdr:cNvPr id="81" name="直線コネクタ 80">
          <a:extLst>
            <a:ext uri="{FF2B5EF4-FFF2-40B4-BE49-F238E27FC236}">
              <a16:creationId xmlns:a16="http://schemas.microsoft.com/office/drawing/2014/main" id="{03353D54-3A7D-4807-BC0D-BEA640E38058}"/>
            </a:ext>
          </a:extLst>
        </xdr:cNvPr>
        <xdr:cNvCxnSpPr/>
      </xdr:nvCxnSpPr>
      <xdr:spPr>
        <a:xfrm flipV="1">
          <a:off x="2019300" y="69766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111941</xdr:rowOff>
    </xdr:from>
    <xdr:to>
      <xdr:col>6</xdr:col>
      <xdr:colOff>38100</xdr:colOff>
      <xdr:row>41</xdr:row>
      <xdr:rowOff>42091</xdr:rowOff>
    </xdr:to>
    <xdr:sp macro="" textlink="">
      <xdr:nvSpPr>
        <xdr:cNvPr id="82" name="楕円 81">
          <a:extLst>
            <a:ext uri="{FF2B5EF4-FFF2-40B4-BE49-F238E27FC236}">
              <a16:creationId xmlns:a16="http://schemas.microsoft.com/office/drawing/2014/main" id="{997FF3BD-6466-451C-9EFA-B74DD2F674EB}"/>
            </a:ext>
          </a:extLst>
        </xdr:cNvPr>
        <xdr:cNvSpPr/>
      </xdr:nvSpPr>
      <xdr:spPr>
        <a:xfrm>
          <a:off x="10795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144780</xdr:rowOff>
    </xdr:from>
    <xdr:to>
      <xdr:col>10</xdr:col>
      <xdr:colOff>114300</xdr:colOff>
      <xdr:row>40</xdr:row>
      <xdr:rowOff>162741</xdr:rowOff>
    </xdr:to>
    <xdr:cxnSp macro="">
      <xdr:nvCxnSpPr>
        <xdr:cNvPr id="83" name="直線コネクタ 82">
          <a:extLst>
            <a:ext uri="{FF2B5EF4-FFF2-40B4-BE49-F238E27FC236}">
              <a16:creationId xmlns:a16="http://schemas.microsoft.com/office/drawing/2014/main" id="{4264234B-0DB0-483E-98A6-8127095470DB}"/>
            </a:ext>
          </a:extLst>
        </xdr:cNvPr>
        <xdr:cNvCxnSpPr/>
      </xdr:nvCxnSpPr>
      <xdr:spPr>
        <a:xfrm flipV="1">
          <a:off x="1130300" y="700278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a:extLst>
            <a:ext uri="{FF2B5EF4-FFF2-40B4-BE49-F238E27FC236}">
              <a16:creationId xmlns:a16="http://schemas.microsoft.com/office/drawing/2014/main" id="{CA3999AE-4F70-4DFE-B027-D1C53979F606}"/>
            </a:ext>
          </a:extLst>
        </xdr:cNvPr>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83111</xdr:rowOff>
    </xdr:from>
    <xdr:ext cx="405111" cy="259045"/>
    <xdr:sp macro="" textlink="">
      <xdr:nvSpPr>
        <xdr:cNvPr id="85" name="n_2aveValue【道路】&#10;有形固定資産減価償却率">
          <a:extLst>
            <a:ext uri="{FF2B5EF4-FFF2-40B4-BE49-F238E27FC236}">
              <a16:creationId xmlns:a16="http://schemas.microsoft.com/office/drawing/2014/main" id="{78334192-0CCC-4903-B8BA-04D50736BADF}"/>
            </a:ext>
          </a:extLst>
        </xdr:cNvPr>
        <xdr:cNvSpPr txBox="1"/>
      </xdr:nvSpPr>
      <xdr:spPr>
        <a:xfrm>
          <a:off x="27057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58619</xdr:rowOff>
    </xdr:from>
    <xdr:ext cx="405111" cy="259045"/>
    <xdr:sp macro="" textlink="">
      <xdr:nvSpPr>
        <xdr:cNvPr id="86" name="n_3aveValue【道路】&#10;有形固定資産減価償却率">
          <a:extLst>
            <a:ext uri="{FF2B5EF4-FFF2-40B4-BE49-F238E27FC236}">
              <a16:creationId xmlns:a16="http://schemas.microsoft.com/office/drawing/2014/main" id="{1D91BADA-71DA-4D51-A8F8-320CD12E27D0}"/>
            </a:ext>
          </a:extLst>
        </xdr:cNvPr>
        <xdr:cNvSpPr txBox="1"/>
      </xdr:nvSpPr>
      <xdr:spPr>
        <a:xfrm>
          <a:off x="1816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58619</xdr:rowOff>
    </xdr:from>
    <xdr:ext cx="405111" cy="259045"/>
    <xdr:sp macro="" textlink="">
      <xdr:nvSpPr>
        <xdr:cNvPr id="87" name="n_4aveValue【道路】&#10;有形固定資産減価償却率">
          <a:extLst>
            <a:ext uri="{FF2B5EF4-FFF2-40B4-BE49-F238E27FC236}">
              <a16:creationId xmlns:a16="http://schemas.microsoft.com/office/drawing/2014/main" id="{B8D6CAA2-DFEE-438A-B964-A0073996F0EC}"/>
            </a:ext>
          </a:extLst>
        </xdr:cNvPr>
        <xdr:cNvSpPr txBox="1"/>
      </xdr:nvSpPr>
      <xdr:spPr>
        <a:xfrm>
          <a:off x="927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150784</xdr:rowOff>
    </xdr:from>
    <xdr:ext cx="405111" cy="259045"/>
    <xdr:sp macro="" textlink="">
      <xdr:nvSpPr>
        <xdr:cNvPr id="88" name="n_1mainValue【道路】&#10;有形固定資産減価償却率">
          <a:extLst>
            <a:ext uri="{FF2B5EF4-FFF2-40B4-BE49-F238E27FC236}">
              <a16:creationId xmlns:a16="http://schemas.microsoft.com/office/drawing/2014/main" id="{DC07A7EC-23BC-464F-B6E7-D179B8622D81}"/>
            </a:ext>
          </a:extLst>
        </xdr:cNvPr>
        <xdr:cNvSpPr txBox="1"/>
      </xdr:nvSpPr>
      <xdr:spPr>
        <a:xfrm>
          <a:off x="3582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160581</xdr:rowOff>
    </xdr:from>
    <xdr:ext cx="405111" cy="259045"/>
    <xdr:sp macro="" textlink="">
      <xdr:nvSpPr>
        <xdr:cNvPr id="89" name="n_2mainValue【道路】&#10;有形固定資産減価償却率">
          <a:extLst>
            <a:ext uri="{FF2B5EF4-FFF2-40B4-BE49-F238E27FC236}">
              <a16:creationId xmlns:a16="http://schemas.microsoft.com/office/drawing/2014/main" id="{B2C6D5CF-7C7D-4136-B0FA-1B977DCE8F91}"/>
            </a:ext>
          </a:extLst>
        </xdr:cNvPr>
        <xdr:cNvSpPr txBox="1"/>
      </xdr:nvSpPr>
      <xdr:spPr>
        <a:xfrm>
          <a:off x="27057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15257</xdr:rowOff>
    </xdr:from>
    <xdr:ext cx="405111" cy="259045"/>
    <xdr:sp macro="" textlink="">
      <xdr:nvSpPr>
        <xdr:cNvPr id="90" name="n_3mainValue【道路】&#10;有形固定資産減価償却率">
          <a:extLst>
            <a:ext uri="{FF2B5EF4-FFF2-40B4-BE49-F238E27FC236}">
              <a16:creationId xmlns:a16="http://schemas.microsoft.com/office/drawing/2014/main" id="{3A717A31-0141-466C-97CE-A88141C43E21}"/>
            </a:ext>
          </a:extLst>
        </xdr:cNvPr>
        <xdr:cNvSpPr txBox="1"/>
      </xdr:nvSpPr>
      <xdr:spPr>
        <a:xfrm>
          <a:off x="1816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33218</xdr:rowOff>
    </xdr:from>
    <xdr:ext cx="405111" cy="259045"/>
    <xdr:sp macro="" textlink="">
      <xdr:nvSpPr>
        <xdr:cNvPr id="91" name="n_4mainValue【道路】&#10;有形固定資産減価償却率">
          <a:extLst>
            <a:ext uri="{FF2B5EF4-FFF2-40B4-BE49-F238E27FC236}">
              <a16:creationId xmlns:a16="http://schemas.microsoft.com/office/drawing/2014/main" id="{654EF82E-C57F-4C92-AAAA-4F7F8C95B6C1}"/>
            </a:ext>
          </a:extLst>
        </xdr:cNvPr>
        <xdr:cNvSpPr txBox="1"/>
      </xdr:nvSpPr>
      <xdr:spPr>
        <a:xfrm>
          <a:off x="927744"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280C5AE-3917-4064-983C-27DAFFFB39B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7772D69-DCFE-4276-8FC6-891BF43089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3586992-06CA-48AD-8746-ABC3928FB6D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3931FD3-2EBC-4F09-9FE7-997E37417F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390075F-A98C-457C-90A5-5DF2B509E5D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6D6509B-01CA-4714-B193-C730DED11E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D5E0912-D108-4BF9-94D4-E1111D62083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38CACA5-7857-497E-B152-82B4E4D3AEE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65761E1-A309-4CCA-8B04-91F5A2BF156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7BFD8A3-5A75-42E3-AC7E-6096C58D7EC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DD6D7F5-4728-4755-A1B8-CFCB19AA99F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0816ED5-F8B2-438C-B6ED-A907979056B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2704C7E-7F2E-46C0-8785-DD1A7530AA4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A5AFA4C-A56E-46B4-B436-DFBD18738D3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7391FC3-D7D4-480D-8F8A-6EEC628C366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FECD8247-B50C-403A-96AC-BCEBB2254CF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DDF3A15-B595-43E2-B2CE-B989EB84374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DEB008D-0C87-4271-A087-FFF0A158EC3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6993C94-5CF8-47AB-B4B8-A6CA594DA6C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F27A91F6-C13C-4420-9BE0-89EFDE472FEA}"/>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96869B8-C23B-4A7F-943C-186E4554E37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EDEB41F-14A5-4A0F-9379-2C12071E3D3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0D73A16-F3FA-4F66-99A5-896A1A5C197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A1886CAA-6D0D-409C-96AC-448800140DE4}"/>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44944A96-AEA7-47BF-A185-D46856F9E7E0}"/>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5AB2A95-2EE4-4A70-8162-57529FB89DA2}"/>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9CD41FE9-8E01-4FA6-90FD-701BF405AC88}"/>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130903DD-C60C-4BBD-B58E-A87A846C9FCB}"/>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428579E4-E5FB-43D5-B465-17B7FEB1B0AD}"/>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8BAB28CD-B2FC-4260-A615-39D9AC3118E3}"/>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D39571CC-CAC5-4542-9B85-3BB17FF71767}"/>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112082</xdr:rowOff>
    </xdr:from>
    <xdr:to>
      <xdr:col>46</xdr:col>
      <xdr:colOff>38100</xdr:colOff>
      <xdr:row>42</xdr:row>
      <xdr:rowOff>42232</xdr:rowOff>
    </xdr:to>
    <xdr:sp macro="" textlink="">
      <xdr:nvSpPr>
        <xdr:cNvPr id="123" name="フローチャート: 判断 122">
          <a:extLst>
            <a:ext uri="{FF2B5EF4-FFF2-40B4-BE49-F238E27FC236}">
              <a16:creationId xmlns:a16="http://schemas.microsoft.com/office/drawing/2014/main" id="{C70F3365-A4F2-487A-B334-274F1417B131}"/>
            </a:ext>
          </a:extLst>
        </xdr:cNvPr>
        <xdr:cNvSpPr/>
      </xdr:nvSpPr>
      <xdr:spPr>
        <a:xfrm>
          <a:off x="8699500" y="714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112679</xdr:rowOff>
    </xdr:from>
    <xdr:to>
      <xdr:col>41</xdr:col>
      <xdr:colOff>101600</xdr:colOff>
      <xdr:row>42</xdr:row>
      <xdr:rowOff>42829</xdr:rowOff>
    </xdr:to>
    <xdr:sp macro="" textlink="">
      <xdr:nvSpPr>
        <xdr:cNvPr id="124" name="フローチャート: 判断 123">
          <a:extLst>
            <a:ext uri="{FF2B5EF4-FFF2-40B4-BE49-F238E27FC236}">
              <a16:creationId xmlns:a16="http://schemas.microsoft.com/office/drawing/2014/main" id="{B524E2C8-CF24-4188-AF61-0393F12BB6CD}"/>
            </a:ext>
          </a:extLst>
        </xdr:cNvPr>
        <xdr:cNvSpPr/>
      </xdr:nvSpPr>
      <xdr:spPr>
        <a:xfrm>
          <a:off x="7810500" y="714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113522</xdr:rowOff>
    </xdr:from>
    <xdr:to>
      <xdr:col>36</xdr:col>
      <xdr:colOff>165100</xdr:colOff>
      <xdr:row>42</xdr:row>
      <xdr:rowOff>43672</xdr:rowOff>
    </xdr:to>
    <xdr:sp macro="" textlink="">
      <xdr:nvSpPr>
        <xdr:cNvPr id="125" name="フローチャート: 判断 124">
          <a:extLst>
            <a:ext uri="{FF2B5EF4-FFF2-40B4-BE49-F238E27FC236}">
              <a16:creationId xmlns:a16="http://schemas.microsoft.com/office/drawing/2014/main" id="{8BB9F8AA-46F9-476A-A293-FB02EB671B24}"/>
            </a:ext>
          </a:extLst>
        </xdr:cNvPr>
        <xdr:cNvSpPr/>
      </xdr:nvSpPr>
      <xdr:spPr>
        <a:xfrm>
          <a:off x="6921500" y="714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7AB9E87-1A75-48FE-B563-D9211AAF026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B97666F-7EEB-4F1D-8294-FA609B7F2A8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86EEBAA-D1D6-4CBB-89D6-A707523E2C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480FB45-2355-41E4-AF79-FA4E40504F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83A3F4C-3385-4D47-B7C9-E21FDEA959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93801</xdr:rowOff>
    </xdr:from>
    <xdr:to>
      <xdr:col>55</xdr:col>
      <xdr:colOff>50800</xdr:colOff>
      <xdr:row>42</xdr:row>
      <xdr:rowOff>23951</xdr:rowOff>
    </xdr:to>
    <xdr:sp macro="" textlink="">
      <xdr:nvSpPr>
        <xdr:cNvPr id="131" name="楕円 130">
          <a:extLst>
            <a:ext uri="{FF2B5EF4-FFF2-40B4-BE49-F238E27FC236}">
              <a16:creationId xmlns:a16="http://schemas.microsoft.com/office/drawing/2014/main" id="{0060C3B0-A549-4E94-8715-251493963145}"/>
            </a:ext>
          </a:extLst>
        </xdr:cNvPr>
        <xdr:cNvSpPr/>
      </xdr:nvSpPr>
      <xdr:spPr>
        <a:xfrm>
          <a:off x="10426700" y="712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35260</xdr:rowOff>
    </xdr:from>
    <xdr:ext cx="534377" cy="259045"/>
    <xdr:sp macro="" textlink="">
      <xdr:nvSpPr>
        <xdr:cNvPr id="132" name="【道路】&#10;一人当たり延長該当値テキスト">
          <a:extLst>
            <a:ext uri="{FF2B5EF4-FFF2-40B4-BE49-F238E27FC236}">
              <a16:creationId xmlns:a16="http://schemas.microsoft.com/office/drawing/2014/main" id="{260B51CF-09ED-4B14-AB4C-553C7655B3C6}"/>
            </a:ext>
          </a:extLst>
        </xdr:cNvPr>
        <xdr:cNvSpPr txBox="1"/>
      </xdr:nvSpPr>
      <xdr:spPr>
        <a:xfrm>
          <a:off x="10515600" y="70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95085</xdr:rowOff>
    </xdr:from>
    <xdr:to>
      <xdr:col>50</xdr:col>
      <xdr:colOff>165100</xdr:colOff>
      <xdr:row>42</xdr:row>
      <xdr:rowOff>25235</xdr:rowOff>
    </xdr:to>
    <xdr:sp macro="" textlink="">
      <xdr:nvSpPr>
        <xdr:cNvPr id="133" name="楕円 132">
          <a:extLst>
            <a:ext uri="{FF2B5EF4-FFF2-40B4-BE49-F238E27FC236}">
              <a16:creationId xmlns:a16="http://schemas.microsoft.com/office/drawing/2014/main" id="{C53B6D1E-16FF-4DD0-ACF6-7D6736488231}"/>
            </a:ext>
          </a:extLst>
        </xdr:cNvPr>
        <xdr:cNvSpPr/>
      </xdr:nvSpPr>
      <xdr:spPr>
        <a:xfrm>
          <a:off x="9588500" y="712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144601</xdr:rowOff>
    </xdr:from>
    <xdr:to>
      <xdr:col>55</xdr:col>
      <xdr:colOff>0</xdr:colOff>
      <xdr:row>41</xdr:row>
      <xdr:rowOff>145885</xdr:rowOff>
    </xdr:to>
    <xdr:cxnSp macro="">
      <xdr:nvCxnSpPr>
        <xdr:cNvPr id="134" name="直線コネクタ 133">
          <a:extLst>
            <a:ext uri="{FF2B5EF4-FFF2-40B4-BE49-F238E27FC236}">
              <a16:creationId xmlns:a16="http://schemas.microsoft.com/office/drawing/2014/main" id="{F320E9A2-45CC-41F8-A983-25D9EF686671}"/>
            </a:ext>
          </a:extLst>
        </xdr:cNvPr>
        <xdr:cNvCxnSpPr/>
      </xdr:nvCxnSpPr>
      <xdr:spPr>
        <a:xfrm flipV="1">
          <a:off x="9639300" y="7174051"/>
          <a:ext cx="8382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99847</xdr:rowOff>
    </xdr:from>
    <xdr:to>
      <xdr:col>46</xdr:col>
      <xdr:colOff>38100</xdr:colOff>
      <xdr:row>42</xdr:row>
      <xdr:rowOff>29997</xdr:rowOff>
    </xdr:to>
    <xdr:sp macro="" textlink="">
      <xdr:nvSpPr>
        <xdr:cNvPr id="135" name="楕円 134">
          <a:extLst>
            <a:ext uri="{FF2B5EF4-FFF2-40B4-BE49-F238E27FC236}">
              <a16:creationId xmlns:a16="http://schemas.microsoft.com/office/drawing/2014/main" id="{7D6517BC-E7DF-4013-8F44-22A20CA34347}"/>
            </a:ext>
          </a:extLst>
        </xdr:cNvPr>
        <xdr:cNvSpPr/>
      </xdr:nvSpPr>
      <xdr:spPr>
        <a:xfrm>
          <a:off x="8699500" y="712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145885</xdr:rowOff>
    </xdr:from>
    <xdr:to>
      <xdr:col>50</xdr:col>
      <xdr:colOff>114300</xdr:colOff>
      <xdr:row>41</xdr:row>
      <xdr:rowOff>150647</xdr:rowOff>
    </xdr:to>
    <xdr:cxnSp macro="">
      <xdr:nvCxnSpPr>
        <xdr:cNvPr id="136" name="直線コネクタ 135">
          <a:extLst>
            <a:ext uri="{FF2B5EF4-FFF2-40B4-BE49-F238E27FC236}">
              <a16:creationId xmlns:a16="http://schemas.microsoft.com/office/drawing/2014/main" id="{B2E35574-2AAD-4E78-8F21-27608D806321}"/>
            </a:ext>
          </a:extLst>
        </xdr:cNvPr>
        <xdr:cNvCxnSpPr/>
      </xdr:nvCxnSpPr>
      <xdr:spPr>
        <a:xfrm flipV="1">
          <a:off x="8750300" y="7175335"/>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100693</xdr:rowOff>
    </xdr:from>
    <xdr:to>
      <xdr:col>41</xdr:col>
      <xdr:colOff>101600</xdr:colOff>
      <xdr:row>42</xdr:row>
      <xdr:rowOff>30843</xdr:rowOff>
    </xdr:to>
    <xdr:sp macro="" textlink="">
      <xdr:nvSpPr>
        <xdr:cNvPr id="137" name="楕円 136">
          <a:extLst>
            <a:ext uri="{FF2B5EF4-FFF2-40B4-BE49-F238E27FC236}">
              <a16:creationId xmlns:a16="http://schemas.microsoft.com/office/drawing/2014/main" id="{950231B4-B570-424D-9B81-9ED82F197BA9}"/>
            </a:ext>
          </a:extLst>
        </xdr:cNvPr>
        <xdr:cNvSpPr/>
      </xdr:nvSpPr>
      <xdr:spPr>
        <a:xfrm>
          <a:off x="7810500" y="7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150647</xdr:rowOff>
    </xdr:from>
    <xdr:to>
      <xdr:col>45</xdr:col>
      <xdr:colOff>177800</xdr:colOff>
      <xdr:row>41</xdr:row>
      <xdr:rowOff>151493</xdr:rowOff>
    </xdr:to>
    <xdr:cxnSp macro="">
      <xdr:nvCxnSpPr>
        <xdr:cNvPr id="138" name="直線コネクタ 137">
          <a:extLst>
            <a:ext uri="{FF2B5EF4-FFF2-40B4-BE49-F238E27FC236}">
              <a16:creationId xmlns:a16="http://schemas.microsoft.com/office/drawing/2014/main" id="{96552949-FFAD-4685-9ABF-9778ECF911D0}"/>
            </a:ext>
          </a:extLst>
        </xdr:cNvPr>
        <xdr:cNvCxnSpPr/>
      </xdr:nvCxnSpPr>
      <xdr:spPr>
        <a:xfrm flipV="1">
          <a:off x="7861300" y="7180097"/>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101240</xdr:rowOff>
    </xdr:from>
    <xdr:to>
      <xdr:col>36</xdr:col>
      <xdr:colOff>165100</xdr:colOff>
      <xdr:row>42</xdr:row>
      <xdr:rowOff>31390</xdr:rowOff>
    </xdr:to>
    <xdr:sp macro="" textlink="">
      <xdr:nvSpPr>
        <xdr:cNvPr id="139" name="楕円 138">
          <a:extLst>
            <a:ext uri="{FF2B5EF4-FFF2-40B4-BE49-F238E27FC236}">
              <a16:creationId xmlns:a16="http://schemas.microsoft.com/office/drawing/2014/main" id="{5C397109-1C25-438C-AE0B-85C711671D7E}"/>
            </a:ext>
          </a:extLst>
        </xdr:cNvPr>
        <xdr:cNvSpPr/>
      </xdr:nvSpPr>
      <xdr:spPr>
        <a:xfrm>
          <a:off x="6921500" y="71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151493</xdr:rowOff>
    </xdr:from>
    <xdr:to>
      <xdr:col>41</xdr:col>
      <xdr:colOff>50800</xdr:colOff>
      <xdr:row>41</xdr:row>
      <xdr:rowOff>152040</xdr:rowOff>
    </xdr:to>
    <xdr:cxnSp macro="">
      <xdr:nvCxnSpPr>
        <xdr:cNvPr id="140" name="直線コネクタ 139">
          <a:extLst>
            <a:ext uri="{FF2B5EF4-FFF2-40B4-BE49-F238E27FC236}">
              <a16:creationId xmlns:a16="http://schemas.microsoft.com/office/drawing/2014/main" id="{79E8A945-C733-4759-8230-EFCF4B178657}"/>
            </a:ext>
          </a:extLst>
        </xdr:cNvPr>
        <xdr:cNvCxnSpPr/>
      </xdr:nvCxnSpPr>
      <xdr:spPr>
        <a:xfrm flipV="1">
          <a:off x="6972300" y="7180943"/>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1EF57598-BE80-474F-9CB8-70374DF5F360}"/>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33359</xdr:rowOff>
    </xdr:from>
    <xdr:ext cx="534377" cy="259045"/>
    <xdr:sp macro="" textlink="">
      <xdr:nvSpPr>
        <xdr:cNvPr id="142" name="n_2aveValue【道路】&#10;一人当たり延長">
          <a:extLst>
            <a:ext uri="{FF2B5EF4-FFF2-40B4-BE49-F238E27FC236}">
              <a16:creationId xmlns:a16="http://schemas.microsoft.com/office/drawing/2014/main" id="{40C33152-F038-499A-9EF6-67683E1D1432}"/>
            </a:ext>
          </a:extLst>
        </xdr:cNvPr>
        <xdr:cNvSpPr txBox="1"/>
      </xdr:nvSpPr>
      <xdr:spPr>
        <a:xfrm>
          <a:off x="8483111" y="723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33956</xdr:rowOff>
    </xdr:from>
    <xdr:ext cx="534377" cy="259045"/>
    <xdr:sp macro="" textlink="">
      <xdr:nvSpPr>
        <xdr:cNvPr id="143" name="n_3aveValue【道路】&#10;一人当たり延長">
          <a:extLst>
            <a:ext uri="{FF2B5EF4-FFF2-40B4-BE49-F238E27FC236}">
              <a16:creationId xmlns:a16="http://schemas.microsoft.com/office/drawing/2014/main" id="{87A97AE0-5D18-4DDB-BE45-6EF2D094FD3B}"/>
            </a:ext>
          </a:extLst>
        </xdr:cNvPr>
        <xdr:cNvSpPr txBox="1"/>
      </xdr:nvSpPr>
      <xdr:spPr>
        <a:xfrm>
          <a:off x="7594111" y="723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34799</xdr:rowOff>
    </xdr:from>
    <xdr:ext cx="534377" cy="259045"/>
    <xdr:sp macro="" textlink="">
      <xdr:nvSpPr>
        <xdr:cNvPr id="144" name="n_4aveValue【道路】&#10;一人当たり延長">
          <a:extLst>
            <a:ext uri="{FF2B5EF4-FFF2-40B4-BE49-F238E27FC236}">
              <a16:creationId xmlns:a16="http://schemas.microsoft.com/office/drawing/2014/main" id="{3A9D9ECE-C078-45A9-B2B7-D2D970F037C9}"/>
            </a:ext>
          </a:extLst>
        </xdr:cNvPr>
        <xdr:cNvSpPr txBox="1"/>
      </xdr:nvSpPr>
      <xdr:spPr>
        <a:xfrm>
          <a:off x="6705111" y="723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16362</xdr:rowOff>
    </xdr:from>
    <xdr:ext cx="534377" cy="259045"/>
    <xdr:sp macro="" textlink="">
      <xdr:nvSpPr>
        <xdr:cNvPr id="145" name="n_1mainValue【道路】&#10;一人当たり延長">
          <a:extLst>
            <a:ext uri="{FF2B5EF4-FFF2-40B4-BE49-F238E27FC236}">
              <a16:creationId xmlns:a16="http://schemas.microsoft.com/office/drawing/2014/main" id="{90C440BC-7912-432F-8C6A-8F82ECE43CBA}"/>
            </a:ext>
          </a:extLst>
        </xdr:cNvPr>
        <xdr:cNvSpPr txBox="1"/>
      </xdr:nvSpPr>
      <xdr:spPr>
        <a:xfrm>
          <a:off x="9359411" y="721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46524</xdr:rowOff>
    </xdr:from>
    <xdr:ext cx="534377" cy="259045"/>
    <xdr:sp macro="" textlink="">
      <xdr:nvSpPr>
        <xdr:cNvPr id="146" name="n_2mainValue【道路】&#10;一人当たり延長">
          <a:extLst>
            <a:ext uri="{FF2B5EF4-FFF2-40B4-BE49-F238E27FC236}">
              <a16:creationId xmlns:a16="http://schemas.microsoft.com/office/drawing/2014/main" id="{797A77FB-B88B-477B-BE93-6FB3DFFF99B8}"/>
            </a:ext>
          </a:extLst>
        </xdr:cNvPr>
        <xdr:cNvSpPr txBox="1"/>
      </xdr:nvSpPr>
      <xdr:spPr>
        <a:xfrm>
          <a:off x="8483111" y="69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47370</xdr:rowOff>
    </xdr:from>
    <xdr:ext cx="534377" cy="259045"/>
    <xdr:sp macro="" textlink="">
      <xdr:nvSpPr>
        <xdr:cNvPr id="147" name="n_3mainValue【道路】&#10;一人当たり延長">
          <a:extLst>
            <a:ext uri="{FF2B5EF4-FFF2-40B4-BE49-F238E27FC236}">
              <a16:creationId xmlns:a16="http://schemas.microsoft.com/office/drawing/2014/main" id="{7C7E1A4B-85AD-4ED9-A1BD-079B4FFF2749}"/>
            </a:ext>
          </a:extLst>
        </xdr:cNvPr>
        <xdr:cNvSpPr txBox="1"/>
      </xdr:nvSpPr>
      <xdr:spPr>
        <a:xfrm>
          <a:off x="7594111" y="690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47917</xdr:rowOff>
    </xdr:from>
    <xdr:ext cx="534377" cy="259045"/>
    <xdr:sp macro="" textlink="">
      <xdr:nvSpPr>
        <xdr:cNvPr id="148" name="n_4mainValue【道路】&#10;一人当たり延長">
          <a:extLst>
            <a:ext uri="{FF2B5EF4-FFF2-40B4-BE49-F238E27FC236}">
              <a16:creationId xmlns:a16="http://schemas.microsoft.com/office/drawing/2014/main" id="{1EE84B74-6777-4B9C-8563-943FDA374184}"/>
            </a:ext>
          </a:extLst>
        </xdr:cNvPr>
        <xdr:cNvSpPr txBox="1"/>
      </xdr:nvSpPr>
      <xdr:spPr>
        <a:xfrm>
          <a:off x="6705111" y="690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3FA3E49-56FC-4DBC-9557-53FD2F98D8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0C21C34-6633-443E-AAAD-0151B97A94A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7A1C902-C705-415E-BD99-265C830F920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F26F87F-F674-4408-ADF2-12EC9ED30B0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0383656-7431-4AED-AB4A-169B215D0C5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36E581F-280C-4CB1-8DE8-9BD50B96830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BAA23A6-4F76-429F-B05E-DC878F24F9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282AC5F-7E9D-4159-84E1-8F91AD057B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12458D8-E7DB-41BA-B131-112F23591D2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0661A80-E3FC-425C-B9BE-ABD1F4E39F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845DF58-F176-47C9-BA7B-7CAE66AAFA7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3A0EF03-BD5C-483C-9613-215629747F7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BBC847C-3987-4C5A-92E0-331C662BFE7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4CA09F2-C27B-4CE5-A522-C5E72BC056E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B1F0D18-BE9A-4B5B-A1FF-8D3D82787C9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4885D81-DE89-438F-B752-460CA584898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9FF3E5F-4C31-4863-9BC0-DC48091B246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17277B5-F99D-4295-9A0A-EC2322D215A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FA00554-25E6-400A-9A47-D7A52BE5FFE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C3B0698-307A-4D29-8C34-24FA40428B7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5BF4403-35E1-4EA9-9996-C0181F9836E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EABC0DB-C774-4FD0-AD1A-B5FD92761BB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52C1E42-FB9F-42D0-A0A4-786F53AB447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A6502F5-C4C0-4097-B497-1A72EDC5CF2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C36D224-47B8-47F5-B39B-127F433D6D1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11754C50-F210-44CB-B60E-6A5C55DA0B2A}"/>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6B6E02D7-FA65-4610-AB85-8ACFFB3FF6B8}"/>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76EE31BF-D42A-4D99-B42B-2CE7C5741A33}"/>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399C965-D323-4812-AF38-8981935A539D}"/>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90E1EA26-39B0-481F-928D-A619380460EE}"/>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7EBDAEDE-FDCC-4AC7-AE7D-23DA6AA5E07D}"/>
            </a:ext>
          </a:extLst>
        </xdr:cNvPr>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CA932B3D-91AD-4E0B-80E9-6244D6D5E0A9}"/>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76F9F705-23CF-43F4-8EAD-7E8C645D0AB9}"/>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82" name="フローチャート: 判断 181">
          <a:extLst>
            <a:ext uri="{FF2B5EF4-FFF2-40B4-BE49-F238E27FC236}">
              <a16:creationId xmlns:a16="http://schemas.microsoft.com/office/drawing/2014/main" id="{FE2CDB2F-6872-49AF-888B-982568C134B9}"/>
            </a:ext>
          </a:extLst>
        </xdr:cNvPr>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83" name="フローチャート: 判断 182">
          <a:extLst>
            <a:ext uri="{FF2B5EF4-FFF2-40B4-BE49-F238E27FC236}">
              <a16:creationId xmlns:a16="http://schemas.microsoft.com/office/drawing/2014/main" id="{7DDCBDC7-D5D2-497B-906E-D8BF119C9969}"/>
            </a:ext>
          </a:extLst>
        </xdr:cNvPr>
        <xdr:cNvSpPr/>
      </xdr:nvSpPr>
      <xdr:spPr>
        <a:xfrm>
          <a:off x="1968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12881</xdr:rowOff>
    </xdr:from>
    <xdr:to>
      <xdr:col>6</xdr:col>
      <xdr:colOff>38100</xdr:colOff>
      <xdr:row>60</xdr:row>
      <xdr:rowOff>114481</xdr:rowOff>
    </xdr:to>
    <xdr:sp macro="" textlink="">
      <xdr:nvSpPr>
        <xdr:cNvPr id="184" name="フローチャート: 判断 183">
          <a:extLst>
            <a:ext uri="{FF2B5EF4-FFF2-40B4-BE49-F238E27FC236}">
              <a16:creationId xmlns:a16="http://schemas.microsoft.com/office/drawing/2014/main" id="{0292D35F-8654-485E-98E2-A80AEBEF7F0E}"/>
            </a:ext>
          </a:extLst>
        </xdr:cNvPr>
        <xdr:cNvSpPr/>
      </xdr:nvSpPr>
      <xdr:spPr>
        <a:xfrm>
          <a:off x="10795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E2DC2E6-F4D6-4444-A1D2-B358435EBFC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645B861-40BD-475A-B346-251C41746D4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162671B-F320-472F-9CF2-526397DB0C0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81CE48A-49DE-4AFE-910D-BE456616ADB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72E6BCB-5AFD-43E9-8A68-D5D9A38A36F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133713</xdr:rowOff>
    </xdr:from>
    <xdr:to>
      <xdr:col>24</xdr:col>
      <xdr:colOff>114300</xdr:colOff>
      <xdr:row>62</xdr:row>
      <xdr:rowOff>63863</xdr:rowOff>
    </xdr:to>
    <xdr:sp macro="" textlink="">
      <xdr:nvSpPr>
        <xdr:cNvPr id="190" name="楕円 189">
          <a:extLst>
            <a:ext uri="{FF2B5EF4-FFF2-40B4-BE49-F238E27FC236}">
              <a16:creationId xmlns:a16="http://schemas.microsoft.com/office/drawing/2014/main" id="{3E5DE192-A25C-47CD-AB88-B8EC27E7A952}"/>
            </a:ext>
          </a:extLst>
        </xdr:cNvPr>
        <xdr:cNvSpPr/>
      </xdr:nvSpPr>
      <xdr:spPr>
        <a:xfrm>
          <a:off x="4584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112140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FEF26D2-0649-4FFB-97A1-6E700703517C}"/>
            </a:ext>
          </a:extLst>
        </xdr:cNvPr>
        <xdr:cNvSpPr txBox="1"/>
      </xdr:nvSpPr>
      <xdr:spPr>
        <a:xfrm>
          <a:off x="4673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71665</xdr:rowOff>
    </xdr:from>
    <xdr:to>
      <xdr:col>20</xdr:col>
      <xdr:colOff>38100</xdr:colOff>
      <xdr:row>62</xdr:row>
      <xdr:rowOff>1815</xdr:rowOff>
    </xdr:to>
    <xdr:sp macro="" textlink="">
      <xdr:nvSpPr>
        <xdr:cNvPr id="192" name="楕円 191">
          <a:extLst>
            <a:ext uri="{FF2B5EF4-FFF2-40B4-BE49-F238E27FC236}">
              <a16:creationId xmlns:a16="http://schemas.microsoft.com/office/drawing/2014/main" id="{ED56DCD8-9C46-4A46-83D3-B434E2AE63C3}"/>
            </a:ext>
          </a:extLst>
        </xdr:cNvPr>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122465</xdr:rowOff>
    </xdr:from>
    <xdr:to>
      <xdr:col>24</xdr:col>
      <xdr:colOff>63500</xdr:colOff>
      <xdr:row>62</xdr:row>
      <xdr:rowOff>13063</xdr:rowOff>
    </xdr:to>
    <xdr:cxnSp macro="">
      <xdr:nvCxnSpPr>
        <xdr:cNvPr id="193" name="直線コネクタ 192">
          <a:extLst>
            <a:ext uri="{FF2B5EF4-FFF2-40B4-BE49-F238E27FC236}">
              <a16:creationId xmlns:a16="http://schemas.microsoft.com/office/drawing/2014/main" id="{41C2D907-11C0-4E34-B6FA-556CB7DEB5E8}"/>
            </a:ext>
          </a:extLst>
        </xdr:cNvPr>
        <xdr:cNvCxnSpPr/>
      </xdr:nvCxnSpPr>
      <xdr:spPr>
        <a:xfrm>
          <a:off x="3797300" y="10580915"/>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50437</xdr:rowOff>
    </xdr:from>
    <xdr:to>
      <xdr:col>15</xdr:col>
      <xdr:colOff>101600</xdr:colOff>
      <xdr:row>61</xdr:row>
      <xdr:rowOff>152037</xdr:rowOff>
    </xdr:to>
    <xdr:sp macro="" textlink="">
      <xdr:nvSpPr>
        <xdr:cNvPr id="194" name="楕円 193">
          <a:extLst>
            <a:ext uri="{FF2B5EF4-FFF2-40B4-BE49-F238E27FC236}">
              <a16:creationId xmlns:a16="http://schemas.microsoft.com/office/drawing/2014/main" id="{343C7F00-8893-4B0E-A6FF-6187C2813677}"/>
            </a:ext>
          </a:extLst>
        </xdr:cNvPr>
        <xdr:cNvSpPr/>
      </xdr:nvSpPr>
      <xdr:spPr>
        <a:xfrm>
          <a:off x="2857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101237</xdr:rowOff>
    </xdr:from>
    <xdr:to>
      <xdr:col>19</xdr:col>
      <xdr:colOff>177800</xdr:colOff>
      <xdr:row>61</xdr:row>
      <xdr:rowOff>122465</xdr:rowOff>
    </xdr:to>
    <xdr:cxnSp macro="">
      <xdr:nvCxnSpPr>
        <xdr:cNvPr id="195" name="直線コネクタ 194">
          <a:extLst>
            <a:ext uri="{FF2B5EF4-FFF2-40B4-BE49-F238E27FC236}">
              <a16:creationId xmlns:a16="http://schemas.microsoft.com/office/drawing/2014/main" id="{DB82B97D-F643-4A5C-AE53-826548FAEAC5}"/>
            </a:ext>
          </a:extLst>
        </xdr:cNvPr>
        <xdr:cNvCxnSpPr/>
      </xdr:nvCxnSpPr>
      <xdr:spPr>
        <a:xfrm>
          <a:off x="2908300" y="1055968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6" name="楕円 195">
          <a:extLst>
            <a:ext uri="{FF2B5EF4-FFF2-40B4-BE49-F238E27FC236}">
              <a16:creationId xmlns:a16="http://schemas.microsoft.com/office/drawing/2014/main" id="{DE32A290-1257-4508-AA67-C872EEF63FFB}"/>
            </a:ext>
          </a:extLst>
        </xdr:cNvPr>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101237</xdr:rowOff>
    </xdr:to>
    <xdr:cxnSp macro="">
      <xdr:nvCxnSpPr>
        <xdr:cNvPr id="197" name="直線コネクタ 196">
          <a:extLst>
            <a:ext uri="{FF2B5EF4-FFF2-40B4-BE49-F238E27FC236}">
              <a16:creationId xmlns:a16="http://schemas.microsoft.com/office/drawing/2014/main" id="{85B0FC77-C191-4753-9362-C9C269C61DA0}"/>
            </a:ext>
          </a:extLst>
        </xdr:cNvPr>
        <xdr:cNvCxnSpPr/>
      </xdr:nvCxnSpPr>
      <xdr:spPr>
        <a:xfrm>
          <a:off x="2019300" y="105384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xdr:rowOff>
    </xdr:from>
    <xdr:to>
      <xdr:col>6</xdr:col>
      <xdr:colOff>38100</xdr:colOff>
      <xdr:row>61</xdr:row>
      <xdr:rowOff>107950</xdr:rowOff>
    </xdr:to>
    <xdr:sp macro="" textlink="">
      <xdr:nvSpPr>
        <xdr:cNvPr id="198" name="楕円 197">
          <a:extLst>
            <a:ext uri="{FF2B5EF4-FFF2-40B4-BE49-F238E27FC236}">
              <a16:creationId xmlns:a16="http://schemas.microsoft.com/office/drawing/2014/main" id="{CE597BBF-90AF-4A49-81FB-AF4DF9722C3D}"/>
            </a:ext>
          </a:extLst>
        </xdr:cNvPr>
        <xdr:cNvSpPr/>
      </xdr:nvSpPr>
      <xdr:spPr>
        <a:xfrm>
          <a:off x="107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57150</xdr:rowOff>
    </xdr:from>
    <xdr:to>
      <xdr:col>10</xdr:col>
      <xdr:colOff>114300</xdr:colOff>
      <xdr:row>61</xdr:row>
      <xdr:rowOff>80010</xdr:rowOff>
    </xdr:to>
    <xdr:cxnSp macro="">
      <xdr:nvCxnSpPr>
        <xdr:cNvPr id="199" name="直線コネクタ 198">
          <a:extLst>
            <a:ext uri="{FF2B5EF4-FFF2-40B4-BE49-F238E27FC236}">
              <a16:creationId xmlns:a16="http://schemas.microsoft.com/office/drawing/2014/main" id="{6C4EAC3E-6BB7-4798-B25C-BA6B321B8EC6}"/>
            </a:ext>
          </a:extLst>
        </xdr:cNvPr>
        <xdr:cNvCxnSpPr/>
      </xdr:nvCxnSpPr>
      <xdr:spPr>
        <a:xfrm>
          <a:off x="1130300" y="10515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B4B70DCE-DE5D-4339-9EBA-43E8DCF85677}"/>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98229DE2-5060-4BA7-B7CC-F960F12A9ACF}"/>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1864CF8-793A-41D7-A1B3-1F3C3EB20018}"/>
            </a:ext>
          </a:extLst>
        </xdr:cNvPr>
        <xdr:cNvSpPr txBox="1"/>
      </xdr:nvSpPr>
      <xdr:spPr>
        <a:xfrm>
          <a:off x="1816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131008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80BFF7D1-7E31-4DFE-BAD2-6B6926EFC05B}"/>
            </a:ext>
          </a:extLst>
        </xdr:cNvPr>
        <xdr:cNvSpPr txBox="1"/>
      </xdr:nvSpPr>
      <xdr:spPr>
        <a:xfrm>
          <a:off x="927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164392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799D056-08C1-45E3-B69E-1051AD6CA023}"/>
            </a:ext>
          </a:extLst>
        </xdr:cNvPr>
        <xdr:cNvSpPr txBox="1"/>
      </xdr:nvSpPr>
      <xdr:spPr>
        <a:xfrm>
          <a:off x="3582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143164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5B3AC86E-438D-4BED-9948-825873B8E7A4}"/>
            </a:ext>
          </a:extLst>
        </xdr:cNvPr>
        <xdr:cNvSpPr txBox="1"/>
      </xdr:nvSpPr>
      <xdr:spPr>
        <a:xfrm>
          <a:off x="2705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561880D-C77A-406C-B5A2-BB4402DEE887}"/>
            </a:ext>
          </a:extLst>
        </xdr:cNvPr>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99077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A39974C-2C02-496D-AC8C-FCD52FA3AC53}"/>
            </a:ext>
          </a:extLst>
        </xdr:cNvPr>
        <xdr:cNvSpPr txBox="1"/>
      </xdr:nvSpPr>
      <xdr:spPr>
        <a:xfrm>
          <a:off x="927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B47AFB1-FB90-4D7F-AC0D-69BF2A7E732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6D8D9D2-1903-4802-8C57-01ED2CE97B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779FF3B-6E22-4BE3-B8F8-E10C5803E4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B80927B-F349-494C-8993-D418CB96A3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A3027DF-8C32-42F5-84E4-06CC3243F0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CF66AA5-1191-4C29-A266-B8855B9427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F88F1EF-EFAD-4F69-BD38-F8E357C7D76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8CDAC8B-BE5D-4571-A8C0-8F02DA458A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82F7CC0-A8EB-435D-BE92-C367E464F1C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D3DBE23-2C47-4B53-B8AD-AD86D62BF75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FE0A0770-4F7E-4FF3-9774-B84488C6B7F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8FAC6733-1A38-47D8-B29B-944FCCFE2F1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A7CDC686-0A51-4B58-8E5B-26850870DA5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F4622AE9-03AE-453D-8B20-B59D458C779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27D024FC-2406-4CAB-9883-45B59E3A8E1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1C0A164F-EFDE-47AB-9ED0-1C2D6EFC9F5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CC36EFDA-1722-4C34-A961-84875012D2D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5492D12F-1348-4EC5-9BD9-4DA272D7A67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0863135-4083-40FB-BB12-E7D79E1AE9E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A50A915F-0216-4B45-839D-7D8C36A25AC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E98A8CAD-98B4-473E-9E40-311A54F04A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4D8B176D-523F-42DA-B454-337F2B583BBC}"/>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F1810A7-7460-4AAC-B948-E22FF9646DAE}"/>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D6C4D2FB-CBD7-49C9-BE18-FC4B3BA5912F}"/>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95175B02-9C9B-402C-992F-5DEAA27C4711}"/>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CFD09070-44A5-47A2-842B-3ABC6CF8F33F}"/>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1753DB3E-4D59-4EBD-A8D2-D8C07AFD9D13}"/>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8B0668EF-F124-44BF-883B-E832FA03FF94}"/>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3BF398C5-C77C-4E0F-B252-7C5FA8FA747D}"/>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84118</xdr:rowOff>
    </xdr:from>
    <xdr:to>
      <xdr:col>46</xdr:col>
      <xdr:colOff>38100</xdr:colOff>
      <xdr:row>63</xdr:row>
      <xdr:rowOff>14268</xdr:rowOff>
    </xdr:to>
    <xdr:sp macro="" textlink="">
      <xdr:nvSpPr>
        <xdr:cNvPr id="237" name="フローチャート: 判断 236">
          <a:extLst>
            <a:ext uri="{FF2B5EF4-FFF2-40B4-BE49-F238E27FC236}">
              <a16:creationId xmlns:a16="http://schemas.microsoft.com/office/drawing/2014/main" id="{A57061DD-A47B-49F3-9BE8-25B017D1E9D0}"/>
            </a:ext>
          </a:extLst>
        </xdr:cNvPr>
        <xdr:cNvSpPr/>
      </xdr:nvSpPr>
      <xdr:spPr>
        <a:xfrm>
          <a:off x="8699500" y="107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94601</xdr:rowOff>
    </xdr:from>
    <xdr:to>
      <xdr:col>41</xdr:col>
      <xdr:colOff>101600</xdr:colOff>
      <xdr:row>63</xdr:row>
      <xdr:rowOff>24751</xdr:rowOff>
    </xdr:to>
    <xdr:sp macro="" textlink="">
      <xdr:nvSpPr>
        <xdr:cNvPr id="238" name="フローチャート: 判断 237">
          <a:extLst>
            <a:ext uri="{FF2B5EF4-FFF2-40B4-BE49-F238E27FC236}">
              <a16:creationId xmlns:a16="http://schemas.microsoft.com/office/drawing/2014/main" id="{74DF9764-71C3-49B3-B6E6-B11B6419FA84}"/>
            </a:ext>
          </a:extLst>
        </xdr:cNvPr>
        <xdr:cNvSpPr/>
      </xdr:nvSpPr>
      <xdr:spPr>
        <a:xfrm>
          <a:off x="7810500" y="107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115581</xdr:rowOff>
    </xdr:from>
    <xdr:to>
      <xdr:col>36</xdr:col>
      <xdr:colOff>165100</xdr:colOff>
      <xdr:row>63</xdr:row>
      <xdr:rowOff>45731</xdr:rowOff>
    </xdr:to>
    <xdr:sp macro="" textlink="">
      <xdr:nvSpPr>
        <xdr:cNvPr id="239" name="フローチャート: 判断 238">
          <a:extLst>
            <a:ext uri="{FF2B5EF4-FFF2-40B4-BE49-F238E27FC236}">
              <a16:creationId xmlns:a16="http://schemas.microsoft.com/office/drawing/2014/main" id="{27FAA930-D731-4A9D-9566-66522F0F0F9C}"/>
            </a:ext>
          </a:extLst>
        </xdr:cNvPr>
        <xdr:cNvSpPr/>
      </xdr:nvSpPr>
      <xdr:spPr>
        <a:xfrm>
          <a:off x="6921500" y="1074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DAC00F5-B687-4FFB-9F64-D64B97927D0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EE3284F-AF80-4FBC-99E1-B0FBA1B6CF4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FC184FA-0845-4225-B1CC-78A99AE7F34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CEF08F-717F-47B8-8C03-33871194E6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BDD92AA-E7A5-4C68-A738-2D45F96036A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109912</xdr:rowOff>
    </xdr:from>
    <xdr:to>
      <xdr:col>55</xdr:col>
      <xdr:colOff>50800</xdr:colOff>
      <xdr:row>64</xdr:row>
      <xdr:rowOff>40062</xdr:rowOff>
    </xdr:to>
    <xdr:sp macro="" textlink="">
      <xdr:nvSpPr>
        <xdr:cNvPr id="245" name="楕円 244">
          <a:extLst>
            <a:ext uri="{FF2B5EF4-FFF2-40B4-BE49-F238E27FC236}">
              <a16:creationId xmlns:a16="http://schemas.microsoft.com/office/drawing/2014/main" id="{A6E55EEC-4625-4036-8D1F-A0D7BF03112A}"/>
            </a:ext>
          </a:extLst>
        </xdr:cNvPr>
        <xdr:cNvSpPr/>
      </xdr:nvSpPr>
      <xdr:spPr>
        <a:xfrm>
          <a:off x="10426700" y="10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24839</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77772E2D-087C-4CC4-AA77-20CBED50C853}"/>
            </a:ext>
          </a:extLst>
        </xdr:cNvPr>
        <xdr:cNvSpPr txBox="1"/>
      </xdr:nvSpPr>
      <xdr:spPr>
        <a:xfrm>
          <a:off x="10515600" y="1082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50283</xdr:rowOff>
    </xdr:from>
    <xdr:to>
      <xdr:col>50</xdr:col>
      <xdr:colOff>165100</xdr:colOff>
      <xdr:row>63</xdr:row>
      <xdr:rowOff>151883</xdr:rowOff>
    </xdr:to>
    <xdr:sp macro="" textlink="">
      <xdr:nvSpPr>
        <xdr:cNvPr id="247" name="楕円 246">
          <a:extLst>
            <a:ext uri="{FF2B5EF4-FFF2-40B4-BE49-F238E27FC236}">
              <a16:creationId xmlns:a16="http://schemas.microsoft.com/office/drawing/2014/main" id="{E0AB33B7-0C1B-4F76-B962-FAF1FB8CA3E7}"/>
            </a:ext>
          </a:extLst>
        </xdr:cNvPr>
        <xdr:cNvSpPr/>
      </xdr:nvSpPr>
      <xdr:spPr>
        <a:xfrm>
          <a:off x="9588500" y="108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101083</xdr:rowOff>
    </xdr:from>
    <xdr:to>
      <xdr:col>55</xdr:col>
      <xdr:colOff>0</xdr:colOff>
      <xdr:row>63</xdr:row>
      <xdr:rowOff>160712</xdr:rowOff>
    </xdr:to>
    <xdr:cxnSp macro="">
      <xdr:nvCxnSpPr>
        <xdr:cNvPr id="248" name="直線コネクタ 247">
          <a:extLst>
            <a:ext uri="{FF2B5EF4-FFF2-40B4-BE49-F238E27FC236}">
              <a16:creationId xmlns:a16="http://schemas.microsoft.com/office/drawing/2014/main" id="{914AF99E-AD43-459A-B1A3-0A7EC3271C4E}"/>
            </a:ext>
          </a:extLst>
        </xdr:cNvPr>
        <xdr:cNvCxnSpPr/>
      </xdr:nvCxnSpPr>
      <xdr:spPr>
        <a:xfrm>
          <a:off x="9639300" y="10902433"/>
          <a:ext cx="838200" cy="5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51415</xdr:rowOff>
    </xdr:from>
    <xdr:to>
      <xdr:col>46</xdr:col>
      <xdr:colOff>38100</xdr:colOff>
      <xdr:row>63</xdr:row>
      <xdr:rowOff>153015</xdr:rowOff>
    </xdr:to>
    <xdr:sp macro="" textlink="">
      <xdr:nvSpPr>
        <xdr:cNvPr id="249" name="楕円 248">
          <a:extLst>
            <a:ext uri="{FF2B5EF4-FFF2-40B4-BE49-F238E27FC236}">
              <a16:creationId xmlns:a16="http://schemas.microsoft.com/office/drawing/2014/main" id="{1EBF334E-902D-4B40-8480-6967CB4ACC40}"/>
            </a:ext>
          </a:extLst>
        </xdr:cNvPr>
        <xdr:cNvSpPr/>
      </xdr:nvSpPr>
      <xdr:spPr>
        <a:xfrm>
          <a:off x="8699500" y="108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101083</xdr:rowOff>
    </xdr:from>
    <xdr:to>
      <xdr:col>50</xdr:col>
      <xdr:colOff>114300</xdr:colOff>
      <xdr:row>63</xdr:row>
      <xdr:rowOff>102215</xdr:rowOff>
    </xdr:to>
    <xdr:cxnSp macro="">
      <xdr:nvCxnSpPr>
        <xdr:cNvPr id="250" name="直線コネクタ 249">
          <a:extLst>
            <a:ext uri="{FF2B5EF4-FFF2-40B4-BE49-F238E27FC236}">
              <a16:creationId xmlns:a16="http://schemas.microsoft.com/office/drawing/2014/main" id="{7B9379D0-56A7-4959-8888-37EAC2F91B9D}"/>
            </a:ext>
          </a:extLst>
        </xdr:cNvPr>
        <xdr:cNvCxnSpPr/>
      </xdr:nvCxnSpPr>
      <xdr:spPr>
        <a:xfrm flipV="1">
          <a:off x="8750300" y="10902433"/>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52354</xdr:rowOff>
    </xdr:from>
    <xdr:to>
      <xdr:col>41</xdr:col>
      <xdr:colOff>101600</xdr:colOff>
      <xdr:row>63</xdr:row>
      <xdr:rowOff>153954</xdr:rowOff>
    </xdr:to>
    <xdr:sp macro="" textlink="">
      <xdr:nvSpPr>
        <xdr:cNvPr id="251" name="楕円 250">
          <a:extLst>
            <a:ext uri="{FF2B5EF4-FFF2-40B4-BE49-F238E27FC236}">
              <a16:creationId xmlns:a16="http://schemas.microsoft.com/office/drawing/2014/main" id="{5351CFB3-59F1-48AD-BBE3-7C08B5D8C61C}"/>
            </a:ext>
          </a:extLst>
        </xdr:cNvPr>
        <xdr:cNvSpPr/>
      </xdr:nvSpPr>
      <xdr:spPr>
        <a:xfrm>
          <a:off x="7810500" y="108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102215</xdr:rowOff>
    </xdr:from>
    <xdr:to>
      <xdr:col>45</xdr:col>
      <xdr:colOff>177800</xdr:colOff>
      <xdr:row>63</xdr:row>
      <xdr:rowOff>103154</xdr:rowOff>
    </xdr:to>
    <xdr:cxnSp macro="">
      <xdr:nvCxnSpPr>
        <xdr:cNvPr id="252" name="直線コネクタ 251">
          <a:extLst>
            <a:ext uri="{FF2B5EF4-FFF2-40B4-BE49-F238E27FC236}">
              <a16:creationId xmlns:a16="http://schemas.microsoft.com/office/drawing/2014/main" id="{FC11CAF9-2C79-4B88-886B-D668BAB6E2D9}"/>
            </a:ext>
          </a:extLst>
        </xdr:cNvPr>
        <xdr:cNvCxnSpPr/>
      </xdr:nvCxnSpPr>
      <xdr:spPr>
        <a:xfrm flipV="1">
          <a:off x="7861300" y="10903565"/>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53202</xdr:rowOff>
    </xdr:from>
    <xdr:to>
      <xdr:col>36</xdr:col>
      <xdr:colOff>165100</xdr:colOff>
      <xdr:row>63</xdr:row>
      <xdr:rowOff>154802</xdr:rowOff>
    </xdr:to>
    <xdr:sp macro="" textlink="">
      <xdr:nvSpPr>
        <xdr:cNvPr id="253" name="楕円 252">
          <a:extLst>
            <a:ext uri="{FF2B5EF4-FFF2-40B4-BE49-F238E27FC236}">
              <a16:creationId xmlns:a16="http://schemas.microsoft.com/office/drawing/2014/main" id="{75087614-0B84-42DA-94EA-5FA13BABA7C7}"/>
            </a:ext>
          </a:extLst>
        </xdr:cNvPr>
        <xdr:cNvSpPr/>
      </xdr:nvSpPr>
      <xdr:spPr>
        <a:xfrm>
          <a:off x="6921500" y="108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103154</xdr:rowOff>
    </xdr:from>
    <xdr:to>
      <xdr:col>41</xdr:col>
      <xdr:colOff>50800</xdr:colOff>
      <xdr:row>63</xdr:row>
      <xdr:rowOff>104002</xdr:rowOff>
    </xdr:to>
    <xdr:cxnSp macro="">
      <xdr:nvCxnSpPr>
        <xdr:cNvPr id="254" name="直線コネクタ 253">
          <a:extLst>
            <a:ext uri="{FF2B5EF4-FFF2-40B4-BE49-F238E27FC236}">
              <a16:creationId xmlns:a16="http://schemas.microsoft.com/office/drawing/2014/main" id="{EC20E2E1-1F54-4D89-8F74-8BC480C49683}"/>
            </a:ext>
          </a:extLst>
        </xdr:cNvPr>
        <xdr:cNvCxnSpPr/>
      </xdr:nvCxnSpPr>
      <xdr:spPr>
        <a:xfrm flipV="1">
          <a:off x="6972300" y="10904504"/>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2CFA6C81-FC29-453B-B652-49D1E95F7EFD}"/>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30795</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A3420D47-5D61-4F9F-836D-9A73F2CBDB28}"/>
            </a:ext>
          </a:extLst>
        </xdr:cNvPr>
        <xdr:cNvSpPr txBox="1"/>
      </xdr:nvSpPr>
      <xdr:spPr>
        <a:xfrm>
          <a:off x="8450795" y="104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41278</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8069721-7568-49FA-AF61-88269BA5324C}"/>
            </a:ext>
          </a:extLst>
        </xdr:cNvPr>
        <xdr:cNvSpPr txBox="1"/>
      </xdr:nvSpPr>
      <xdr:spPr>
        <a:xfrm>
          <a:off x="7561795" y="1049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62258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32AB3B35-DAA8-437A-86DC-89EFB7FFFCA2}"/>
            </a:ext>
          </a:extLst>
        </xdr:cNvPr>
        <xdr:cNvSpPr txBox="1"/>
      </xdr:nvSpPr>
      <xdr:spPr>
        <a:xfrm>
          <a:off x="6672795" y="1052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143010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B631069F-B013-47BE-8C44-C773B2E59130}"/>
            </a:ext>
          </a:extLst>
        </xdr:cNvPr>
        <xdr:cNvSpPr txBox="1"/>
      </xdr:nvSpPr>
      <xdr:spPr>
        <a:xfrm>
          <a:off x="9327095" y="1094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144142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8FC1EE7C-436B-4BAC-9728-1C45F72B6090}"/>
            </a:ext>
          </a:extLst>
        </xdr:cNvPr>
        <xdr:cNvSpPr txBox="1"/>
      </xdr:nvSpPr>
      <xdr:spPr>
        <a:xfrm>
          <a:off x="8450795" y="1094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145081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C4DA42BB-2308-48CB-A4B9-E3F4F6548D4B}"/>
            </a:ext>
          </a:extLst>
        </xdr:cNvPr>
        <xdr:cNvSpPr txBox="1"/>
      </xdr:nvSpPr>
      <xdr:spPr>
        <a:xfrm>
          <a:off x="7561795" y="1094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145929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5026968-5B6D-400F-9C32-D35C0CD8D240}"/>
            </a:ext>
          </a:extLst>
        </xdr:cNvPr>
        <xdr:cNvSpPr txBox="1"/>
      </xdr:nvSpPr>
      <xdr:spPr>
        <a:xfrm>
          <a:off x="6672795" y="1094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46045B4D-C7BB-4AFC-B1C7-2F9F545067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93E4286-D811-48BD-8107-6DD83DB38F6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F2AD42D-2EA0-4B82-AE2D-0D3B953AE96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A08234A-615E-477A-A94F-817BE5DC3EB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424CDE87-F221-420A-93DF-AC06D387EF0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B2654826-5A08-4ACC-8588-58D261A900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B63AB23-3D4C-4D96-9591-3647FE5A7B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56A55556-15E2-4F74-8C3F-A0520B946C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BA8A298-4D80-4844-B4F8-032F6FF2F1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7B6F5C8E-1CFC-4827-A49D-F507BCBA165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79735AC6-C678-49C8-B1ED-0C4971489D9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BAB02E99-1530-4C22-A142-42222F4C2D7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6B5EF19C-9A08-4682-AF0A-F801E56369A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D0260F00-457D-47C7-968E-5BFD2B21722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D348FEFD-0770-4E1A-8D57-F230324BE27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C1030030-FD7B-466F-97AB-7F3904C7987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C06D4248-4271-4560-8C58-5A56D4492F3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DB63A4FF-DF4C-4621-B858-693197AEF83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1517A21C-B1F9-47C0-936B-348A7DD5CDD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BCA934C9-779C-428B-A492-53230EF5F78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20BEC2DB-0D6F-4328-B62E-23B2398B3FE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12C01C30-ADB0-495C-8552-AC15F9D872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49C114EC-D39E-43FD-8B00-9A5FFF610B9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F260F5EE-698D-490E-BA2E-BD80657A8CE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AB9C9DA2-032B-4263-997B-346701F7BB08}"/>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ED556EDC-83A2-48AC-BD4F-80BB071E9121}"/>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7B9356B8-A421-45CF-B511-E041438F7C9C}"/>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4DCA12A8-67A6-45E9-89F1-28BD9E77AE79}"/>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1CAB45FE-D176-495D-B3B0-56CA651C2B1A}"/>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D38A5F64-FD61-4A0E-8B85-DB7F59026335}"/>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BB9C5FC7-2004-4983-876C-89973849A14F}"/>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40C22696-C45E-4063-8B87-67AF6081D257}"/>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95" name="フローチャート: 判断 294">
          <a:extLst>
            <a:ext uri="{FF2B5EF4-FFF2-40B4-BE49-F238E27FC236}">
              <a16:creationId xmlns:a16="http://schemas.microsoft.com/office/drawing/2014/main" id="{4D884472-8019-456C-A9E0-D5AD67FB9C90}"/>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96" name="フローチャート: 判断 295">
          <a:extLst>
            <a:ext uri="{FF2B5EF4-FFF2-40B4-BE49-F238E27FC236}">
              <a16:creationId xmlns:a16="http://schemas.microsoft.com/office/drawing/2014/main" id="{FA7F433A-C99F-4303-985B-321D9FDC7163}"/>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297" name="フローチャート: 判断 296">
          <a:extLst>
            <a:ext uri="{FF2B5EF4-FFF2-40B4-BE49-F238E27FC236}">
              <a16:creationId xmlns:a16="http://schemas.microsoft.com/office/drawing/2014/main" id="{7AF1CE48-4C56-46DE-966C-E811B987EF30}"/>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D33E24A-7541-4BD9-91BE-37B955ABBA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998A4CF-F102-463A-80C6-1B3DD4D93E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9F84689-E5EB-46F2-A2AC-CAA43A25690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EC10AC6-6BA4-4FDA-9EF4-F6EE4C6099E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F422E11-85F9-4787-9401-4D04B6AA00A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21589</xdr:rowOff>
    </xdr:from>
    <xdr:to>
      <xdr:col>24</xdr:col>
      <xdr:colOff>114300</xdr:colOff>
      <xdr:row>85</xdr:row>
      <xdr:rowOff>123189</xdr:rowOff>
    </xdr:to>
    <xdr:sp macro="" textlink="">
      <xdr:nvSpPr>
        <xdr:cNvPr id="303" name="楕円 302">
          <a:extLst>
            <a:ext uri="{FF2B5EF4-FFF2-40B4-BE49-F238E27FC236}">
              <a16:creationId xmlns:a16="http://schemas.microsoft.com/office/drawing/2014/main" id="{7EF12AEB-C55B-4959-82C4-EDC36D8C59B8}"/>
            </a:ext>
          </a:extLst>
        </xdr:cNvPr>
        <xdr:cNvSpPr/>
      </xdr:nvSpPr>
      <xdr:spPr>
        <a:xfrm>
          <a:off x="4584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CCBC3D0F-BF9B-442B-B166-E872CFFEFF1E}"/>
            </a:ext>
          </a:extLst>
        </xdr:cNvPr>
        <xdr:cNvSpPr txBox="1"/>
      </xdr:nvSpPr>
      <xdr:spPr>
        <a:xfrm>
          <a:off x="4673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166370</xdr:rowOff>
    </xdr:from>
    <xdr:to>
      <xdr:col>20</xdr:col>
      <xdr:colOff>38100</xdr:colOff>
      <xdr:row>85</xdr:row>
      <xdr:rowOff>96520</xdr:rowOff>
    </xdr:to>
    <xdr:sp macro="" textlink="">
      <xdr:nvSpPr>
        <xdr:cNvPr id="305" name="楕円 304">
          <a:extLst>
            <a:ext uri="{FF2B5EF4-FFF2-40B4-BE49-F238E27FC236}">
              <a16:creationId xmlns:a16="http://schemas.microsoft.com/office/drawing/2014/main" id="{F0ACA2C2-E78D-4172-8C6E-3D26137CCF30}"/>
            </a:ext>
          </a:extLst>
        </xdr:cNvPr>
        <xdr:cNvSpPr/>
      </xdr:nvSpPr>
      <xdr:spPr>
        <a:xfrm>
          <a:off x="3746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45720</xdr:rowOff>
    </xdr:from>
    <xdr:to>
      <xdr:col>24</xdr:col>
      <xdr:colOff>63500</xdr:colOff>
      <xdr:row>85</xdr:row>
      <xdr:rowOff>72389</xdr:rowOff>
    </xdr:to>
    <xdr:cxnSp macro="">
      <xdr:nvCxnSpPr>
        <xdr:cNvPr id="306" name="直線コネクタ 305">
          <a:extLst>
            <a:ext uri="{FF2B5EF4-FFF2-40B4-BE49-F238E27FC236}">
              <a16:creationId xmlns:a16="http://schemas.microsoft.com/office/drawing/2014/main" id="{48CC3754-06DE-448E-87FF-0980C95FAB98}"/>
            </a:ext>
          </a:extLst>
        </xdr:cNvPr>
        <xdr:cNvCxnSpPr/>
      </xdr:nvCxnSpPr>
      <xdr:spPr>
        <a:xfrm>
          <a:off x="3797300" y="146189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135889</xdr:rowOff>
    </xdr:from>
    <xdr:to>
      <xdr:col>15</xdr:col>
      <xdr:colOff>101600</xdr:colOff>
      <xdr:row>85</xdr:row>
      <xdr:rowOff>66039</xdr:rowOff>
    </xdr:to>
    <xdr:sp macro="" textlink="">
      <xdr:nvSpPr>
        <xdr:cNvPr id="307" name="楕円 306">
          <a:extLst>
            <a:ext uri="{FF2B5EF4-FFF2-40B4-BE49-F238E27FC236}">
              <a16:creationId xmlns:a16="http://schemas.microsoft.com/office/drawing/2014/main" id="{64ABBE72-7A0A-4F3E-8F46-D81D849DA843}"/>
            </a:ext>
          </a:extLst>
        </xdr:cNvPr>
        <xdr:cNvSpPr/>
      </xdr:nvSpPr>
      <xdr:spPr>
        <a:xfrm>
          <a:off x="2857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15239</xdr:rowOff>
    </xdr:from>
    <xdr:to>
      <xdr:col>19</xdr:col>
      <xdr:colOff>177800</xdr:colOff>
      <xdr:row>85</xdr:row>
      <xdr:rowOff>45720</xdr:rowOff>
    </xdr:to>
    <xdr:cxnSp macro="">
      <xdr:nvCxnSpPr>
        <xdr:cNvPr id="308" name="直線コネクタ 307">
          <a:extLst>
            <a:ext uri="{FF2B5EF4-FFF2-40B4-BE49-F238E27FC236}">
              <a16:creationId xmlns:a16="http://schemas.microsoft.com/office/drawing/2014/main" id="{9C663CF9-BA85-4B5A-A10B-5786B62A7C4F}"/>
            </a:ext>
          </a:extLst>
        </xdr:cNvPr>
        <xdr:cNvCxnSpPr/>
      </xdr:nvCxnSpPr>
      <xdr:spPr>
        <a:xfrm>
          <a:off x="2908300" y="14588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99695</xdr:rowOff>
    </xdr:from>
    <xdr:to>
      <xdr:col>10</xdr:col>
      <xdr:colOff>165100</xdr:colOff>
      <xdr:row>85</xdr:row>
      <xdr:rowOff>29845</xdr:rowOff>
    </xdr:to>
    <xdr:sp macro="" textlink="">
      <xdr:nvSpPr>
        <xdr:cNvPr id="309" name="楕円 308">
          <a:extLst>
            <a:ext uri="{FF2B5EF4-FFF2-40B4-BE49-F238E27FC236}">
              <a16:creationId xmlns:a16="http://schemas.microsoft.com/office/drawing/2014/main" id="{24F8F4A5-996B-4F41-9CE5-3E605EC5B0E8}"/>
            </a:ext>
          </a:extLst>
        </xdr:cNvPr>
        <xdr:cNvSpPr/>
      </xdr:nvSpPr>
      <xdr:spPr>
        <a:xfrm>
          <a:off x="1968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150495</xdr:rowOff>
    </xdr:from>
    <xdr:to>
      <xdr:col>15</xdr:col>
      <xdr:colOff>50800</xdr:colOff>
      <xdr:row>85</xdr:row>
      <xdr:rowOff>15239</xdr:rowOff>
    </xdr:to>
    <xdr:cxnSp macro="">
      <xdr:nvCxnSpPr>
        <xdr:cNvPr id="310" name="直線コネクタ 309">
          <a:extLst>
            <a:ext uri="{FF2B5EF4-FFF2-40B4-BE49-F238E27FC236}">
              <a16:creationId xmlns:a16="http://schemas.microsoft.com/office/drawing/2014/main" id="{EE8B9164-4250-4DF2-B320-C0DAC34B48C1}"/>
            </a:ext>
          </a:extLst>
        </xdr:cNvPr>
        <xdr:cNvCxnSpPr/>
      </xdr:nvCxnSpPr>
      <xdr:spPr>
        <a:xfrm>
          <a:off x="2019300" y="145522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126364</xdr:rowOff>
    </xdr:from>
    <xdr:to>
      <xdr:col>6</xdr:col>
      <xdr:colOff>38100</xdr:colOff>
      <xdr:row>84</xdr:row>
      <xdr:rowOff>56514</xdr:rowOff>
    </xdr:to>
    <xdr:sp macro="" textlink="">
      <xdr:nvSpPr>
        <xdr:cNvPr id="311" name="楕円 310">
          <a:extLst>
            <a:ext uri="{FF2B5EF4-FFF2-40B4-BE49-F238E27FC236}">
              <a16:creationId xmlns:a16="http://schemas.microsoft.com/office/drawing/2014/main" id="{11C8DF40-06FD-46BF-9AD5-16FE08E7247F}"/>
            </a:ext>
          </a:extLst>
        </xdr:cNvPr>
        <xdr:cNvSpPr/>
      </xdr:nvSpPr>
      <xdr:spPr>
        <a:xfrm>
          <a:off x="1079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5714</xdr:rowOff>
    </xdr:from>
    <xdr:to>
      <xdr:col>10</xdr:col>
      <xdr:colOff>114300</xdr:colOff>
      <xdr:row>84</xdr:row>
      <xdr:rowOff>150495</xdr:rowOff>
    </xdr:to>
    <xdr:cxnSp macro="">
      <xdr:nvCxnSpPr>
        <xdr:cNvPr id="312" name="直線コネクタ 311">
          <a:extLst>
            <a:ext uri="{FF2B5EF4-FFF2-40B4-BE49-F238E27FC236}">
              <a16:creationId xmlns:a16="http://schemas.microsoft.com/office/drawing/2014/main" id="{517E5863-F326-4A15-8C27-A9AFFA7FD5A6}"/>
            </a:ext>
          </a:extLst>
        </xdr:cNvPr>
        <xdr:cNvCxnSpPr/>
      </xdr:nvCxnSpPr>
      <xdr:spPr>
        <a:xfrm>
          <a:off x="1130300" y="14407514"/>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a:extLst>
            <a:ext uri="{FF2B5EF4-FFF2-40B4-BE49-F238E27FC236}">
              <a16:creationId xmlns:a16="http://schemas.microsoft.com/office/drawing/2014/main" id="{AC103440-47C3-45CF-BE42-7822618D1E10}"/>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14" name="n_2aveValue【公営住宅】&#10;有形固定資産減価償却率">
          <a:extLst>
            <a:ext uri="{FF2B5EF4-FFF2-40B4-BE49-F238E27FC236}">
              <a16:creationId xmlns:a16="http://schemas.microsoft.com/office/drawing/2014/main" id="{EEA41B57-1CA2-4637-BE3E-37E98D2725F8}"/>
            </a:ext>
          </a:extLst>
        </xdr:cNvPr>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15" name="n_3aveValue【公営住宅】&#10;有形固定資産減価償却率">
          <a:extLst>
            <a:ext uri="{FF2B5EF4-FFF2-40B4-BE49-F238E27FC236}">
              <a16:creationId xmlns:a16="http://schemas.microsoft.com/office/drawing/2014/main" id="{455A088A-6499-4FFE-B88E-240B32FAF61B}"/>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16" name="n_4aveValue【公営住宅】&#10;有形固定資産減価償却率">
          <a:extLst>
            <a:ext uri="{FF2B5EF4-FFF2-40B4-BE49-F238E27FC236}">
              <a16:creationId xmlns:a16="http://schemas.microsoft.com/office/drawing/2014/main" id="{1717CE26-6889-48DE-9384-2FE8C2C9A979}"/>
            </a:ext>
          </a:extLst>
        </xdr:cNvPr>
        <xdr:cNvSpPr txBox="1"/>
      </xdr:nvSpPr>
      <xdr:spPr>
        <a:xfrm>
          <a:off x="927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87647</xdr:rowOff>
    </xdr:from>
    <xdr:ext cx="405111" cy="259045"/>
    <xdr:sp macro="" textlink="">
      <xdr:nvSpPr>
        <xdr:cNvPr id="317" name="n_1mainValue【公営住宅】&#10;有形固定資産減価償却率">
          <a:extLst>
            <a:ext uri="{FF2B5EF4-FFF2-40B4-BE49-F238E27FC236}">
              <a16:creationId xmlns:a16="http://schemas.microsoft.com/office/drawing/2014/main" id="{7486D02E-491C-471E-A848-9592961E5E0A}"/>
            </a:ext>
          </a:extLst>
        </xdr:cNvPr>
        <xdr:cNvSpPr txBox="1"/>
      </xdr:nvSpPr>
      <xdr:spPr>
        <a:xfrm>
          <a:off x="35820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57166</xdr:rowOff>
    </xdr:from>
    <xdr:ext cx="405111" cy="259045"/>
    <xdr:sp macro="" textlink="">
      <xdr:nvSpPr>
        <xdr:cNvPr id="318" name="n_2mainValue【公営住宅】&#10;有形固定資産減価償却率">
          <a:extLst>
            <a:ext uri="{FF2B5EF4-FFF2-40B4-BE49-F238E27FC236}">
              <a16:creationId xmlns:a16="http://schemas.microsoft.com/office/drawing/2014/main" id="{2F037E73-6EFB-4910-9527-6130CD0ADA66}"/>
            </a:ext>
          </a:extLst>
        </xdr:cNvPr>
        <xdr:cNvSpPr txBox="1"/>
      </xdr:nvSpPr>
      <xdr:spPr>
        <a:xfrm>
          <a:off x="2705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20972</xdr:rowOff>
    </xdr:from>
    <xdr:ext cx="405111" cy="259045"/>
    <xdr:sp macro="" textlink="">
      <xdr:nvSpPr>
        <xdr:cNvPr id="319" name="n_3mainValue【公営住宅】&#10;有形固定資産減価償却率">
          <a:extLst>
            <a:ext uri="{FF2B5EF4-FFF2-40B4-BE49-F238E27FC236}">
              <a16:creationId xmlns:a16="http://schemas.microsoft.com/office/drawing/2014/main" id="{0410DDB7-D6F5-437D-B366-17A33A50BBF3}"/>
            </a:ext>
          </a:extLst>
        </xdr:cNvPr>
        <xdr:cNvSpPr txBox="1"/>
      </xdr:nvSpPr>
      <xdr:spPr>
        <a:xfrm>
          <a:off x="1816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47641</xdr:rowOff>
    </xdr:from>
    <xdr:ext cx="405111" cy="259045"/>
    <xdr:sp macro="" textlink="">
      <xdr:nvSpPr>
        <xdr:cNvPr id="320" name="n_4mainValue【公営住宅】&#10;有形固定資産減価償却率">
          <a:extLst>
            <a:ext uri="{FF2B5EF4-FFF2-40B4-BE49-F238E27FC236}">
              <a16:creationId xmlns:a16="http://schemas.microsoft.com/office/drawing/2014/main" id="{34617121-7EC5-4468-BED9-4F15A01B2E11}"/>
            </a:ext>
          </a:extLst>
        </xdr:cNvPr>
        <xdr:cNvSpPr txBox="1"/>
      </xdr:nvSpPr>
      <xdr:spPr>
        <a:xfrm>
          <a:off x="927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4031EC9-5A64-4313-A2C6-2B3AFB4EBEB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9C8C9A11-F028-4BC1-9901-997265041B4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BB2E1BE2-C2F4-4C9D-842F-E1DC31511B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350336B2-0F39-422F-A55B-7A851EF95A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1F422377-ADBA-4603-A145-1F5BD0DD925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22100373-8624-4E46-859E-A13AA0A340F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638F73DE-8CBD-4837-B361-B9EFDF5982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487A1EAA-7C97-4030-B1A1-45A1B2EA1A9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D2EA5B4A-06B3-4DA7-A0B2-E73068CCF21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2DBEBADF-A8A5-4695-AD38-95804874060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D0F4FAD8-028F-4044-B4CD-EF3D415599F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B5FE8B0C-6E74-4AFD-83DC-2CBDDF59A2E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BE5ADE99-C289-4F44-B3F7-0D05EE74F65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C65124EF-80C8-44C0-9C24-345E1686A0C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A2195AAD-E92E-4605-80C7-91CC82FB728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E104FA8-8CEE-45F9-A961-7D35E31FCDC3}"/>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AB7075F4-BC2D-435C-828C-2185668DDD4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BE28BD96-C87E-414D-9067-1A11F22BE67D}"/>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877F92A6-669B-4AB7-A7FE-F9CD3632D43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AD895F7C-D1CD-4C51-AB99-D138BE0BEFE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E22938F6-FC10-4D8B-BF79-0D2B9230432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6794CAD7-961B-4851-BDF6-46FB9D6D2D6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78A39766-74A1-4E87-BBDA-42FB62791D5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C0129F47-86B4-4746-8750-60CA51F83F37}"/>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15CFEEC6-7961-4AB0-AD94-B4FAEF0CB823}"/>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191BA6BF-F297-4E33-97C7-4F3CEEC31541}"/>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5D328333-33D7-47F9-AB28-43A03C252E7A}"/>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1C3FFCB4-E689-4B14-A5BD-5052DB971DF4}"/>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975C54F8-647A-48A4-AEED-2A29F6270AC0}"/>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293AE487-3E99-4F9C-ACE9-83C100450813}"/>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C30605D2-1573-4F78-8ED5-30F9152E7792}"/>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85141</xdr:rowOff>
    </xdr:from>
    <xdr:to>
      <xdr:col>46</xdr:col>
      <xdr:colOff>38100</xdr:colOff>
      <xdr:row>86</xdr:row>
      <xdr:rowOff>15291</xdr:rowOff>
    </xdr:to>
    <xdr:sp macro="" textlink="">
      <xdr:nvSpPr>
        <xdr:cNvPr id="352" name="フローチャート: 判断 351">
          <a:extLst>
            <a:ext uri="{FF2B5EF4-FFF2-40B4-BE49-F238E27FC236}">
              <a16:creationId xmlns:a16="http://schemas.microsoft.com/office/drawing/2014/main" id="{5EDEF25E-7E87-449D-B8A3-4DFB66872BC1}"/>
            </a:ext>
          </a:extLst>
        </xdr:cNvPr>
        <xdr:cNvSpPr/>
      </xdr:nvSpPr>
      <xdr:spPr>
        <a:xfrm>
          <a:off x="8699500" y="146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98171</xdr:rowOff>
    </xdr:from>
    <xdr:to>
      <xdr:col>41</xdr:col>
      <xdr:colOff>101600</xdr:colOff>
      <xdr:row>86</xdr:row>
      <xdr:rowOff>28321</xdr:rowOff>
    </xdr:to>
    <xdr:sp macro="" textlink="">
      <xdr:nvSpPr>
        <xdr:cNvPr id="353" name="フローチャート: 判断 352">
          <a:extLst>
            <a:ext uri="{FF2B5EF4-FFF2-40B4-BE49-F238E27FC236}">
              <a16:creationId xmlns:a16="http://schemas.microsoft.com/office/drawing/2014/main" id="{77A8DE23-D5E9-4341-92D7-2167CDE6A0E9}"/>
            </a:ext>
          </a:extLst>
        </xdr:cNvPr>
        <xdr:cNvSpPr/>
      </xdr:nvSpPr>
      <xdr:spPr>
        <a:xfrm>
          <a:off x="7810500" y="146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103124</xdr:rowOff>
    </xdr:from>
    <xdr:to>
      <xdr:col>36</xdr:col>
      <xdr:colOff>165100</xdr:colOff>
      <xdr:row>86</xdr:row>
      <xdr:rowOff>33274</xdr:rowOff>
    </xdr:to>
    <xdr:sp macro="" textlink="">
      <xdr:nvSpPr>
        <xdr:cNvPr id="354" name="フローチャート: 判断 353">
          <a:extLst>
            <a:ext uri="{FF2B5EF4-FFF2-40B4-BE49-F238E27FC236}">
              <a16:creationId xmlns:a16="http://schemas.microsoft.com/office/drawing/2014/main" id="{9082D1D2-DB3B-41C7-94DC-6E4DAED918F3}"/>
            </a:ext>
          </a:extLst>
        </xdr:cNvPr>
        <xdr:cNvSpPr/>
      </xdr:nvSpPr>
      <xdr:spPr>
        <a:xfrm>
          <a:off x="6921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A21BAE9-DE79-4594-A63B-808B5781593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4064694-A0B3-41BA-B361-84D8521F39A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BE0F46D-9071-4B1C-A49C-1467ED8EC97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19C6033-0489-4C85-B0FA-3A11FEB5140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68B3ADE-691F-4A2F-A21C-090742DC028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122859</xdr:rowOff>
    </xdr:from>
    <xdr:to>
      <xdr:col>55</xdr:col>
      <xdr:colOff>50800</xdr:colOff>
      <xdr:row>86</xdr:row>
      <xdr:rowOff>53009</xdr:rowOff>
    </xdr:to>
    <xdr:sp macro="" textlink="">
      <xdr:nvSpPr>
        <xdr:cNvPr id="360" name="楕円 359">
          <a:extLst>
            <a:ext uri="{FF2B5EF4-FFF2-40B4-BE49-F238E27FC236}">
              <a16:creationId xmlns:a16="http://schemas.microsoft.com/office/drawing/2014/main" id="{9957C4EA-5FA6-443B-87A0-7A704AAFD17C}"/>
            </a:ext>
          </a:extLst>
        </xdr:cNvPr>
        <xdr:cNvSpPr/>
      </xdr:nvSpPr>
      <xdr:spPr>
        <a:xfrm>
          <a:off x="10426700" y="1469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37786</xdr:rowOff>
    </xdr:from>
    <xdr:ext cx="469744" cy="259045"/>
    <xdr:sp macro="" textlink="">
      <xdr:nvSpPr>
        <xdr:cNvPr id="361" name="【公営住宅】&#10;一人当たり面積該当値テキスト">
          <a:extLst>
            <a:ext uri="{FF2B5EF4-FFF2-40B4-BE49-F238E27FC236}">
              <a16:creationId xmlns:a16="http://schemas.microsoft.com/office/drawing/2014/main" id="{AA148555-867D-450F-B91B-59274C2A4D5A}"/>
            </a:ext>
          </a:extLst>
        </xdr:cNvPr>
        <xdr:cNvSpPr txBox="1"/>
      </xdr:nvSpPr>
      <xdr:spPr>
        <a:xfrm>
          <a:off x="10515600" y="1461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126822</xdr:rowOff>
    </xdr:from>
    <xdr:to>
      <xdr:col>50</xdr:col>
      <xdr:colOff>165100</xdr:colOff>
      <xdr:row>86</xdr:row>
      <xdr:rowOff>56972</xdr:rowOff>
    </xdr:to>
    <xdr:sp macro="" textlink="">
      <xdr:nvSpPr>
        <xdr:cNvPr id="362" name="楕円 361">
          <a:extLst>
            <a:ext uri="{FF2B5EF4-FFF2-40B4-BE49-F238E27FC236}">
              <a16:creationId xmlns:a16="http://schemas.microsoft.com/office/drawing/2014/main" id="{6BA7057A-DBC0-4534-85A6-A8F8C536BB99}"/>
            </a:ext>
          </a:extLst>
        </xdr:cNvPr>
        <xdr:cNvSpPr/>
      </xdr:nvSpPr>
      <xdr:spPr>
        <a:xfrm>
          <a:off x="9588500" y="1470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2209</xdr:rowOff>
    </xdr:from>
    <xdr:to>
      <xdr:col>55</xdr:col>
      <xdr:colOff>0</xdr:colOff>
      <xdr:row>86</xdr:row>
      <xdr:rowOff>6172</xdr:rowOff>
    </xdr:to>
    <xdr:cxnSp macro="">
      <xdr:nvCxnSpPr>
        <xdr:cNvPr id="363" name="直線コネクタ 362">
          <a:extLst>
            <a:ext uri="{FF2B5EF4-FFF2-40B4-BE49-F238E27FC236}">
              <a16:creationId xmlns:a16="http://schemas.microsoft.com/office/drawing/2014/main" id="{19A48BD4-92AF-4C61-B4A7-8588FEA0DE33}"/>
            </a:ext>
          </a:extLst>
        </xdr:cNvPr>
        <xdr:cNvCxnSpPr/>
      </xdr:nvCxnSpPr>
      <xdr:spPr>
        <a:xfrm flipV="1">
          <a:off x="9639300" y="14746909"/>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128575</xdr:rowOff>
    </xdr:from>
    <xdr:to>
      <xdr:col>46</xdr:col>
      <xdr:colOff>38100</xdr:colOff>
      <xdr:row>86</xdr:row>
      <xdr:rowOff>58725</xdr:rowOff>
    </xdr:to>
    <xdr:sp macro="" textlink="">
      <xdr:nvSpPr>
        <xdr:cNvPr id="364" name="楕円 363">
          <a:extLst>
            <a:ext uri="{FF2B5EF4-FFF2-40B4-BE49-F238E27FC236}">
              <a16:creationId xmlns:a16="http://schemas.microsoft.com/office/drawing/2014/main" id="{6490F1E1-43F0-420C-BEF2-067A23AB0F03}"/>
            </a:ext>
          </a:extLst>
        </xdr:cNvPr>
        <xdr:cNvSpPr/>
      </xdr:nvSpPr>
      <xdr:spPr>
        <a:xfrm>
          <a:off x="8699500" y="14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6172</xdr:rowOff>
    </xdr:from>
    <xdr:to>
      <xdr:col>50</xdr:col>
      <xdr:colOff>114300</xdr:colOff>
      <xdr:row>86</xdr:row>
      <xdr:rowOff>7925</xdr:rowOff>
    </xdr:to>
    <xdr:cxnSp macro="">
      <xdr:nvCxnSpPr>
        <xdr:cNvPr id="365" name="直線コネクタ 364">
          <a:extLst>
            <a:ext uri="{FF2B5EF4-FFF2-40B4-BE49-F238E27FC236}">
              <a16:creationId xmlns:a16="http://schemas.microsoft.com/office/drawing/2014/main" id="{1737E328-E5D7-4917-BCCE-5DAD0DA81336}"/>
            </a:ext>
          </a:extLst>
        </xdr:cNvPr>
        <xdr:cNvCxnSpPr/>
      </xdr:nvCxnSpPr>
      <xdr:spPr>
        <a:xfrm flipV="1">
          <a:off x="8750300" y="14750872"/>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130023</xdr:rowOff>
    </xdr:from>
    <xdr:to>
      <xdr:col>41</xdr:col>
      <xdr:colOff>101600</xdr:colOff>
      <xdr:row>86</xdr:row>
      <xdr:rowOff>60173</xdr:rowOff>
    </xdr:to>
    <xdr:sp macro="" textlink="">
      <xdr:nvSpPr>
        <xdr:cNvPr id="366" name="楕円 365">
          <a:extLst>
            <a:ext uri="{FF2B5EF4-FFF2-40B4-BE49-F238E27FC236}">
              <a16:creationId xmlns:a16="http://schemas.microsoft.com/office/drawing/2014/main" id="{CAB4609A-7F3F-4BF7-8AF6-E4B91D9F5F86}"/>
            </a:ext>
          </a:extLst>
        </xdr:cNvPr>
        <xdr:cNvSpPr/>
      </xdr:nvSpPr>
      <xdr:spPr>
        <a:xfrm>
          <a:off x="7810500" y="147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7925</xdr:rowOff>
    </xdr:from>
    <xdr:to>
      <xdr:col>45</xdr:col>
      <xdr:colOff>177800</xdr:colOff>
      <xdr:row>86</xdr:row>
      <xdr:rowOff>9373</xdr:rowOff>
    </xdr:to>
    <xdr:cxnSp macro="">
      <xdr:nvCxnSpPr>
        <xdr:cNvPr id="367" name="直線コネクタ 366">
          <a:extLst>
            <a:ext uri="{FF2B5EF4-FFF2-40B4-BE49-F238E27FC236}">
              <a16:creationId xmlns:a16="http://schemas.microsoft.com/office/drawing/2014/main" id="{DAD09AF8-320E-4BE1-BE43-33421BDB3B75}"/>
            </a:ext>
          </a:extLst>
        </xdr:cNvPr>
        <xdr:cNvCxnSpPr/>
      </xdr:nvCxnSpPr>
      <xdr:spPr>
        <a:xfrm flipV="1">
          <a:off x="7861300" y="1475262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130480</xdr:rowOff>
    </xdr:from>
    <xdr:to>
      <xdr:col>36</xdr:col>
      <xdr:colOff>165100</xdr:colOff>
      <xdr:row>86</xdr:row>
      <xdr:rowOff>60630</xdr:rowOff>
    </xdr:to>
    <xdr:sp macro="" textlink="">
      <xdr:nvSpPr>
        <xdr:cNvPr id="368" name="楕円 367">
          <a:extLst>
            <a:ext uri="{FF2B5EF4-FFF2-40B4-BE49-F238E27FC236}">
              <a16:creationId xmlns:a16="http://schemas.microsoft.com/office/drawing/2014/main" id="{679A1432-13A5-4C7F-AF77-BFBCBB849E74}"/>
            </a:ext>
          </a:extLst>
        </xdr:cNvPr>
        <xdr:cNvSpPr/>
      </xdr:nvSpPr>
      <xdr:spPr>
        <a:xfrm>
          <a:off x="6921500" y="147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9373</xdr:rowOff>
    </xdr:from>
    <xdr:to>
      <xdr:col>41</xdr:col>
      <xdr:colOff>50800</xdr:colOff>
      <xdr:row>86</xdr:row>
      <xdr:rowOff>9830</xdr:rowOff>
    </xdr:to>
    <xdr:cxnSp macro="">
      <xdr:nvCxnSpPr>
        <xdr:cNvPr id="369" name="直線コネクタ 368">
          <a:extLst>
            <a:ext uri="{FF2B5EF4-FFF2-40B4-BE49-F238E27FC236}">
              <a16:creationId xmlns:a16="http://schemas.microsoft.com/office/drawing/2014/main" id="{FD147269-9206-4909-8174-44A6D802F9FA}"/>
            </a:ext>
          </a:extLst>
        </xdr:cNvPr>
        <xdr:cNvCxnSpPr/>
      </xdr:nvCxnSpPr>
      <xdr:spPr>
        <a:xfrm flipV="1">
          <a:off x="6972300" y="147540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43B3E73B-9A14-410F-ACBC-B9243F855365}"/>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31818</xdr:rowOff>
    </xdr:from>
    <xdr:ext cx="469744" cy="259045"/>
    <xdr:sp macro="" textlink="">
      <xdr:nvSpPr>
        <xdr:cNvPr id="371" name="n_2aveValue【公営住宅】&#10;一人当たり面積">
          <a:extLst>
            <a:ext uri="{FF2B5EF4-FFF2-40B4-BE49-F238E27FC236}">
              <a16:creationId xmlns:a16="http://schemas.microsoft.com/office/drawing/2014/main" id="{B9E7079E-FD38-4F39-93CB-8927571C5E23}"/>
            </a:ext>
          </a:extLst>
        </xdr:cNvPr>
        <xdr:cNvSpPr txBox="1"/>
      </xdr:nvSpPr>
      <xdr:spPr>
        <a:xfrm>
          <a:off x="8515427" y="14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44848</xdr:rowOff>
    </xdr:from>
    <xdr:ext cx="469744" cy="259045"/>
    <xdr:sp macro="" textlink="">
      <xdr:nvSpPr>
        <xdr:cNvPr id="372" name="n_3aveValue【公営住宅】&#10;一人当たり面積">
          <a:extLst>
            <a:ext uri="{FF2B5EF4-FFF2-40B4-BE49-F238E27FC236}">
              <a16:creationId xmlns:a16="http://schemas.microsoft.com/office/drawing/2014/main" id="{732F9B81-5EE7-4FE9-9FB1-9A88BDB4D01A}"/>
            </a:ext>
          </a:extLst>
        </xdr:cNvPr>
        <xdr:cNvSpPr txBox="1"/>
      </xdr:nvSpPr>
      <xdr:spPr>
        <a:xfrm>
          <a:off x="7626427" y="144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49801</xdr:rowOff>
    </xdr:from>
    <xdr:ext cx="469744" cy="259045"/>
    <xdr:sp macro="" textlink="">
      <xdr:nvSpPr>
        <xdr:cNvPr id="373" name="n_4aveValue【公営住宅】&#10;一人当たり面積">
          <a:extLst>
            <a:ext uri="{FF2B5EF4-FFF2-40B4-BE49-F238E27FC236}">
              <a16:creationId xmlns:a16="http://schemas.microsoft.com/office/drawing/2014/main" id="{8F165FB9-1295-4DFD-A366-9F48684C4006}"/>
            </a:ext>
          </a:extLst>
        </xdr:cNvPr>
        <xdr:cNvSpPr txBox="1"/>
      </xdr:nvSpPr>
      <xdr:spPr>
        <a:xfrm>
          <a:off x="6737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48099</xdr:rowOff>
    </xdr:from>
    <xdr:ext cx="469744" cy="259045"/>
    <xdr:sp macro="" textlink="">
      <xdr:nvSpPr>
        <xdr:cNvPr id="374" name="n_1mainValue【公営住宅】&#10;一人当たり面積">
          <a:extLst>
            <a:ext uri="{FF2B5EF4-FFF2-40B4-BE49-F238E27FC236}">
              <a16:creationId xmlns:a16="http://schemas.microsoft.com/office/drawing/2014/main" id="{3E6BAFEB-0168-41A2-8103-CFCF58AA73B2}"/>
            </a:ext>
          </a:extLst>
        </xdr:cNvPr>
        <xdr:cNvSpPr txBox="1"/>
      </xdr:nvSpPr>
      <xdr:spPr>
        <a:xfrm>
          <a:off x="9391727" y="1479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49852</xdr:rowOff>
    </xdr:from>
    <xdr:ext cx="469744" cy="259045"/>
    <xdr:sp macro="" textlink="">
      <xdr:nvSpPr>
        <xdr:cNvPr id="375" name="n_2mainValue【公営住宅】&#10;一人当たり面積">
          <a:extLst>
            <a:ext uri="{FF2B5EF4-FFF2-40B4-BE49-F238E27FC236}">
              <a16:creationId xmlns:a16="http://schemas.microsoft.com/office/drawing/2014/main" id="{EB9BD76A-A47E-4AC9-95B7-550E7A78D564}"/>
            </a:ext>
          </a:extLst>
        </xdr:cNvPr>
        <xdr:cNvSpPr txBox="1"/>
      </xdr:nvSpPr>
      <xdr:spPr>
        <a:xfrm>
          <a:off x="8515427" y="1479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51300</xdr:rowOff>
    </xdr:from>
    <xdr:ext cx="469744" cy="259045"/>
    <xdr:sp macro="" textlink="">
      <xdr:nvSpPr>
        <xdr:cNvPr id="376" name="n_3mainValue【公営住宅】&#10;一人当たり面積">
          <a:extLst>
            <a:ext uri="{FF2B5EF4-FFF2-40B4-BE49-F238E27FC236}">
              <a16:creationId xmlns:a16="http://schemas.microsoft.com/office/drawing/2014/main" id="{C08B5D69-2D4E-41A1-A351-EC5D2A219A10}"/>
            </a:ext>
          </a:extLst>
        </xdr:cNvPr>
        <xdr:cNvSpPr txBox="1"/>
      </xdr:nvSpPr>
      <xdr:spPr>
        <a:xfrm>
          <a:off x="7626427" y="147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51757</xdr:rowOff>
    </xdr:from>
    <xdr:ext cx="469744" cy="259045"/>
    <xdr:sp macro="" textlink="">
      <xdr:nvSpPr>
        <xdr:cNvPr id="377" name="n_4mainValue【公営住宅】&#10;一人当たり面積">
          <a:extLst>
            <a:ext uri="{FF2B5EF4-FFF2-40B4-BE49-F238E27FC236}">
              <a16:creationId xmlns:a16="http://schemas.microsoft.com/office/drawing/2014/main" id="{F330B630-11A3-4C2E-ABD4-0FEEDA3299EC}"/>
            </a:ext>
          </a:extLst>
        </xdr:cNvPr>
        <xdr:cNvSpPr txBox="1"/>
      </xdr:nvSpPr>
      <xdr:spPr>
        <a:xfrm>
          <a:off x="6737427" y="147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A0286E3-AB02-4F2D-AB07-3320ED2C67C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DD9A8DD3-9214-4419-922E-F4DB4CF7EC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8DD6AF4E-B7B1-46ED-9DB0-6A5BFDBE15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A645C50C-5D8C-45C2-8C44-46FBFDAB118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4BBDB12A-1A5B-4A33-AA83-12E6D8FFD3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8EF87BE-AD33-460F-B547-B09BBB6A6CA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E4C963FB-E377-423E-8DF8-8210842B0DE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4BAEB081-01ED-4509-A460-E43099D4962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C8EAE5EB-79E6-4B88-94F8-B08CFB76BD5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270270C1-16CE-4C53-8214-A5B0088ABB0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F41C21FD-23C7-4A69-BC2D-D037BE75371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DB8123FF-89C7-453D-BA11-3B375DC4CD5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93E1CAFD-6F55-4EC9-9C06-945EED2947D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812AB1F0-5722-47A7-B127-9A07AD1C77C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4A17C2B7-2BDB-4503-A300-A380983E3E3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42E64743-3580-44E0-9E33-37ED68BCD7E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B6BF43E1-4C12-4BCD-B36A-8C02EB253CB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FC490C1F-3B79-4D23-8E30-0F9BF30FE42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35F29F3E-B8B5-419B-AEFD-2FA313B3C9C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9029346F-B318-495E-99F2-A528B55A4E5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3D36142E-95E4-406F-BCC0-C44E82DC1AC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C6925707-4991-4545-94B6-30F17446C98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E99131A1-A075-4177-A838-7295FCE9AA0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DC2244F9-F22D-4580-BDF5-FC0E129CDAD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ED203EB2-E8FF-49C1-90EE-EBAB4F56A81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a:extLst>
            <a:ext uri="{FF2B5EF4-FFF2-40B4-BE49-F238E27FC236}">
              <a16:creationId xmlns:a16="http://schemas.microsoft.com/office/drawing/2014/main" id="{9790B7AC-5B87-4462-924C-0DB60F67E1AC}"/>
            </a:ext>
          </a:extLst>
        </xdr:cNvPr>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D1FB8F48-AC0E-40E4-B473-193E03E3CF15}"/>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a:extLst>
            <a:ext uri="{FF2B5EF4-FFF2-40B4-BE49-F238E27FC236}">
              <a16:creationId xmlns:a16="http://schemas.microsoft.com/office/drawing/2014/main" id="{B3FF1AB8-0348-48C8-95E3-1F1C35F4110E}"/>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402E28F4-10D1-411F-B2A0-99160985FECA}"/>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a:extLst>
            <a:ext uri="{FF2B5EF4-FFF2-40B4-BE49-F238E27FC236}">
              <a16:creationId xmlns:a16="http://schemas.microsoft.com/office/drawing/2014/main" id="{C946A03C-3C57-4B0E-ACF9-436B45E2BC3F}"/>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81087783-6580-4ABA-9858-E6A80507A04D}"/>
            </a:ext>
          </a:extLst>
        </xdr:cNvPr>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a:extLst>
            <a:ext uri="{FF2B5EF4-FFF2-40B4-BE49-F238E27FC236}">
              <a16:creationId xmlns:a16="http://schemas.microsoft.com/office/drawing/2014/main" id="{DEF6EFB6-8CEE-4BE1-945C-368E030D2B6D}"/>
            </a:ext>
          </a:extLst>
        </xdr:cNvPr>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a:extLst>
            <a:ext uri="{FF2B5EF4-FFF2-40B4-BE49-F238E27FC236}">
              <a16:creationId xmlns:a16="http://schemas.microsoft.com/office/drawing/2014/main" id="{293C955C-59B6-4F6F-8A54-03660EAE75AE}"/>
            </a:ext>
          </a:extLst>
        </xdr:cNvPr>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49893</xdr:rowOff>
    </xdr:from>
    <xdr:to>
      <xdr:col>15</xdr:col>
      <xdr:colOff>101600</xdr:colOff>
      <xdr:row>105</xdr:row>
      <xdr:rowOff>151493</xdr:rowOff>
    </xdr:to>
    <xdr:sp macro="" textlink="">
      <xdr:nvSpPr>
        <xdr:cNvPr id="411" name="フローチャート: 判断 410">
          <a:extLst>
            <a:ext uri="{FF2B5EF4-FFF2-40B4-BE49-F238E27FC236}">
              <a16:creationId xmlns:a16="http://schemas.microsoft.com/office/drawing/2014/main" id="{AB7A9A7B-AE93-4207-9FD8-DB064BC70443}"/>
            </a:ext>
          </a:extLst>
        </xdr:cNvPr>
        <xdr:cNvSpPr/>
      </xdr:nvSpPr>
      <xdr:spPr>
        <a:xfrm>
          <a:off x="2857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170724</xdr:rowOff>
    </xdr:from>
    <xdr:to>
      <xdr:col>10</xdr:col>
      <xdr:colOff>165100</xdr:colOff>
      <xdr:row>105</xdr:row>
      <xdr:rowOff>100874</xdr:rowOff>
    </xdr:to>
    <xdr:sp macro="" textlink="">
      <xdr:nvSpPr>
        <xdr:cNvPr id="412" name="フローチャート: 判断 411">
          <a:extLst>
            <a:ext uri="{FF2B5EF4-FFF2-40B4-BE49-F238E27FC236}">
              <a16:creationId xmlns:a16="http://schemas.microsoft.com/office/drawing/2014/main" id="{4B925AAF-48C3-44C6-B19D-597584DAF409}"/>
            </a:ext>
          </a:extLst>
        </xdr:cNvPr>
        <xdr:cNvSpPr/>
      </xdr:nvSpPr>
      <xdr:spPr>
        <a:xfrm>
          <a:off x="1968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154395</xdr:rowOff>
    </xdr:from>
    <xdr:to>
      <xdr:col>6</xdr:col>
      <xdr:colOff>38100</xdr:colOff>
      <xdr:row>105</xdr:row>
      <xdr:rowOff>84545</xdr:rowOff>
    </xdr:to>
    <xdr:sp macro="" textlink="">
      <xdr:nvSpPr>
        <xdr:cNvPr id="413" name="フローチャート: 判断 412">
          <a:extLst>
            <a:ext uri="{FF2B5EF4-FFF2-40B4-BE49-F238E27FC236}">
              <a16:creationId xmlns:a16="http://schemas.microsoft.com/office/drawing/2014/main" id="{A20AE818-4DAD-424A-B398-99CC071B9246}"/>
            </a:ext>
          </a:extLst>
        </xdr:cNvPr>
        <xdr:cNvSpPr/>
      </xdr:nvSpPr>
      <xdr:spPr>
        <a:xfrm>
          <a:off x="1079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DBDAAD2-402B-40AF-9FCF-AC123034F93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69776E3-E22B-47A4-96D8-44307CFF3AC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877B21E-8BAA-4D18-90AD-6E333FA570D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D0AD326-02A1-45D8-89E6-1860BCBBE1E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9383CE9-4FA4-4E74-9DB4-B040DC53025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90714</xdr:rowOff>
    </xdr:from>
    <xdr:to>
      <xdr:col>24</xdr:col>
      <xdr:colOff>114300</xdr:colOff>
      <xdr:row>101</xdr:row>
      <xdr:rowOff>20864</xdr:rowOff>
    </xdr:to>
    <xdr:sp macro="" textlink="">
      <xdr:nvSpPr>
        <xdr:cNvPr id="419" name="楕円 418">
          <a:extLst>
            <a:ext uri="{FF2B5EF4-FFF2-40B4-BE49-F238E27FC236}">
              <a16:creationId xmlns:a16="http://schemas.microsoft.com/office/drawing/2014/main" id="{F1F2B38C-24B5-43FB-9682-52E690BA2AEE}"/>
            </a:ext>
          </a:extLst>
        </xdr:cNvPr>
        <xdr:cNvSpPr/>
      </xdr:nvSpPr>
      <xdr:spPr>
        <a:xfrm>
          <a:off x="4584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5641</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95201A30-317F-4E75-9C6F-0C7D2A0C152A}"/>
            </a:ext>
          </a:extLst>
        </xdr:cNvPr>
        <xdr:cNvSpPr txBox="1"/>
      </xdr:nvSpPr>
      <xdr:spPr>
        <a:xfrm>
          <a:off x="4673600" y="1715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49893</xdr:rowOff>
    </xdr:from>
    <xdr:to>
      <xdr:col>20</xdr:col>
      <xdr:colOff>38100</xdr:colOff>
      <xdr:row>100</xdr:row>
      <xdr:rowOff>151493</xdr:rowOff>
    </xdr:to>
    <xdr:sp macro="" textlink="">
      <xdr:nvSpPr>
        <xdr:cNvPr id="421" name="楕円 420">
          <a:extLst>
            <a:ext uri="{FF2B5EF4-FFF2-40B4-BE49-F238E27FC236}">
              <a16:creationId xmlns:a16="http://schemas.microsoft.com/office/drawing/2014/main" id="{567ACC1F-8ADD-41EF-ACF0-CF83E073EEAB}"/>
            </a:ext>
          </a:extLst>
        </xdr:cNvPr>
        <xdr:cNvSpPr/>
      </xdr:nvSpPr>
      <xdr:spPr>
        <a:xfrm>
          <a:off x="3746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100693</xdr:rowOff>
    </xdr:from>
    <xdr:to>
      <xdr:col>24</xdr:col>
      <xdr:colOff>63500</xdr:colOff>
      <xdr:row>100</xdr:row>
      <xdr:rowOff>141514</xdr:rowOff>
    </xdr:to>
    <xdr:cxnSp macro="">
      <xdr:nvCxnSpPr>
        <xdr:cNvPr id="422" name="直線コネクタ 421">
          <a:extLst>
            <a:ext uri="{FF2B5EF4-FFF2-40B4-BE49-F238E27FC236}">
              <a16:creationId xmlns:a16="http://schemas.microsoft.com/office/drawing/2014/main" id="{028A3FE6-0C3F-4CEF-ADB4-634EC3C46811}"/>
            </a:ext>
          </a:extLst>
        </xdr:cNvPr>
        <xdr:cNvCxnSpPr/>
      </xdr:nvCxnSpPr>
      <xdr:spPr>
        <a:xfrm>
          <a:off x="3797300" y="1724569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2539</xdr:rowOff>
    </xdr:from>
    <xdr:to>
      <xdr:col>15</xdr:col>
      <xdr:colOff>101600</xdr:colOff>
      <xdr:row>100</xdr:row>
      <xdr:rowOff>104139</xdr:rowOff>
    </xdr:to>
    <xdr:sp macro="" textlink="">
      <xdr:nvSpPr>
        <xdr:cNvPr id="423" name="楕円 422">
          <a:extLst>
            <a:ext uri="{FF2B5EF4-FFF2-40B4-BE49-F238E27FC236}">
              <a16:creationId xmlns:a16="http://schemas.microsoft.com/office/drawing/2014/main" id="{139A002B-8439-4216-ABA1-A34FA3290919}"/>
            </a:ext>
          </a:extLst>
        </xdr:cNvPr>
        <xdr:cNvSpPr/>
      </xdr:nvSpPr>
      <xdr:spPr>
        <a:xfrm>
          <a:off x="2857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53339</xdr:rowOff>
    </xdr:from>
    <xdr:to>
      <xdr:col>19</xdr:col>
      <xdr:colOff>177800</xdr:colOff>
      <xdr:row>100</xdr:row>
      <xdr:rowOff>100693</xdr:rowOff>
    </xdr:to>
    <xdr:cxnSp macro="">
      <xdr:nvCxnSpPr>
        <xdr:cNvPr id="424" name="直線コネクタ 423">
          <a:extLst>
            <a:ext uri="{FF2B5EF4-FFF2-40B4-BE49-F238E27FC236}">
              <a16:creationId xmlns:a16="http://schemas.microsoft.com/office/drawing/2014/main" id="{F83B7F80-D7AA-4DF0-85E0-D1D046BB1991}"/>
            </a:ext>
          </a:extLst>
        </xdr:cNvPr>
        <xdr:cNvCxnSpPr/>
      </xdr:nvCxnSpPr>
      <xdr:spPr>
        <a:xfrm>
          <a:off x="2908300" y="1719833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126637</xdr:rowOff>
    </xdr:from>
    <xdr:to>
      <xdr:col>10</xdr:col>
      <xdr:colOff>165100</xdr:colOff>
      <xdr:row>100</xdr:row>
      <xdr:rowOff>56787</xdr:rowOff>
    </xdr:to>
    <xdr:sp macro="" textlink="">
      <xdr:nvSpPr>
        <xdr:cNvPr id="425" name="楕円 424">
          <a:extLst>
            <a:ext uri="{FF2B5EF4-FFF2-40B4-BE49-F238E27FC236}">
              <a16:creationId xmlns:a16="http://schemas.microsoft.com/office/drawing/2014/main" id="{5C5EE856-B0C2-48B7-ADD2-8F133A989B62}"/>
            </a:ext>
          </a:extLst>
        </xdr:cNvPr>
        <xdr:cNvSpPr/>
      </xdr:nvSpPr>
      <xdr:spPr>
        <a:xfrm>
          <a:off x="1968500" y="171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5987</xdr:rowOff>
    </xdr:from>
    <xdr:to>
      <xdr:col>15</xdr:col>
      <xdr:colOff>50800</xdr:colOff>
      <xdr:row>100</xdr:row>
      <xdr:rowOff>53339</xdr:rowOff>
    </xdr:to>
    <xdr:cxnSp macro="">
      <xdr:nvCxnSpPr>
        <xdr:cNvPr id="426" name="直線コネクタ 425">
          <a:extLst>
            <a:ext uri="{FF2B5EF4-FFF2-40B4-BE49-F238E27FC236}">
              <a16:creationId xmlns:a16="http://schemas.microsoft.com/office/drawing/2014/main" id="{77050CDE-A86E-4D94-A751-D4DBBFB765D4}"/>
            </a:ext>
          </a:extLst>
        </xdr:cNvPr>
        <xdr:cNvCxnSpPr/>
      </xdr:nvCxnSpPr>
      <xdr:spPr>
        <a:xfrm>
          <a:off x="2019300" y="1715098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92348</xdr:rowOff>
    </xdr:from>
    <xdr:to>
      <xdr:col>6</xdr:col>
      <xdr:colOff>38100</xdr:colOff>
      <xdr:row>100</xdr:row>
      <xdr:rowOff>22498</xdr:rowOff>
    </xdr:to>
    <xdr:sp macro="" textlink="">
      <xdr:nvSpPr>
        <xdr:cNvPr id="427" name="楕円 426">
          <a:extLst>
            <a:ext uri="{FF2B5EF4-FFF2-40B4-BE49-F238E27FC236}">
              <a16:creationId xmlns:a16="http://schemas.microsoft.com/office/drawing/2014/main" id="{12D880FC-146F-4B2D-825C-1C21948369E1}"/>
            </a:ext>
          </a:extLst>
        </xdr:cNvPr>
        <xdr:cNvSpPr/>
      </xdr:nvSpPr>
      <xdr:spPr>
        <a:xfrm>
          <a:off x="1079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143148</xdr:rowOff>
    </xdr:from>
    <xdr:to>
      <xdr:col>10</xdr:col>
      <xdr:colOff>114300</xdr:colOff>
      <xdr:row>100</xdr:row>
      <xdr:rowOff>5987</xdr:rowOff>
    </xdr:to>
    <xdr:cxnSp macro="">
      <xdr:nvCxnSpPr>
        <xdr:cNvPr id="428" name="直線コネクタ 427">
          <a:extLst>
            <a:ext uri="{FF2B5EF4-FFF2-40B4-BE49-F238E27FC236}">
              <a16:creationId xmlns:a16="http://schemas.microsoft.com/office/drawing/2014/main" id="{93F9C918-2D67-4C38-8EC9-CD4C386C8A23}"/>
            </a:ext>
          </a:extLst>
        </xdr:cNvPr>
        <xdr:cNvCxnSpPr/>
      </xdr:nvCxnSpPr>
      <xdr:spPr>
        <a:xfrm>
          <a:off x="1130300" y="171166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29" name="n_1aveValue【港湾・漁港】&#10;有形固定資産減価償却率">
          <a:extLst>
            <a:ext uri="{FF2B5EF4-FFF2-40B4-BE49-F238E27FC236}">
              <a16:creationId xmlns:a16="http://schemas.microsoft.com/office/drawing/2014/main" id="{48279195-572B-44C2-B7B4-31221A3FFD31}"/>
            </a:ext>
          </a:extLst>
        </xdr:cNvPr>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142620</xdr:rowOff>
    </xdr:from>
    <xdr:ext cx="405111" cy="259045"/>
    <xdr:sp macro="" textlink="">
      <xdr:nvSpPr>
        <xdr:cNvPr id="430" name="n_2aveValue【港湾・漁港】&#10;有形固定資産減価償却率">
          <a:extLst>
            <a:ext uri="{FF2B5EF4-FFF2-40B4-BE49-F238E27FC236}">
              <a16:creationId xmlns:a16="http://schemas.microsoft.com/office/drawing/2014/main" id="{EA4F61D6-E4A2-4274-A1AD-371BA9E20BD1}"/>
            </a:ext>
          </a:extLst>
        </xdr:cNvPr>
        <xdr:cNvSpPr txBox="1"/>
      </xdr:nvSpPr>
      <xdr:spPr>
        <a:xfrm>
          <a:off x="2705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92001</xdr:rowOff>
    </xdr:from>
    <xdr:ext cx="405111" cy="259045"/>
    <xdr:sp macro="" textlink="">
      <xdr:nvSpPr>
        <xdr:cNvPr id="431" name="n_3aveValue【港湾・漁港】&#10;有形固定資産減価償却率">
          <a:extLst>
            <a:ext uri="{FF2B5EF4-FFF2-40B4-BE49-F238E27FC236}">
              <a16:creationId xmlns:a16="http://schemas.microsoft.com/office/drawing/2014/main" id="{A44FD8DD-A619-42CB-AE69-EF3A07DD357C}"/>
            </a:ext>
          </a:extLst>
        </xdr:cNvPr>
        <xdr:cNvSpPr txBox="1"/>
      </xdr:nvSpPr>
      <xdr:spPr>
        <a:xfrm>
          <a:off x="1816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75672</xdr:rowOff>
    </xdr:from>
    <xdr:ext cx="405111" cy="259045"/>
    <xdr:sp macro="" textlink="">
      <xdr:nvSpPr>
        <xdr:cNvPr id="432" name="n_4aveValue【港湾・漁港】&#10;有形固定資産減価償却率">
          <a:extLst>
            <a:ext uri="{FF2B5EF4-FFF2-40B4-BE49-F238E27FC236}">
              <a16:creationId xmlns:a16="http://schemas.microsoft.com/office/drawing/2014/main" id="{46948793-5130-43F7-9998-EFB6FD975BC6}"/>
            </a:ext>
          </a:extLst>
        </xdr:cNvPr>
        <xdr:cNvSpPr txBox="1"/>
      </xdr:nvSpPr>
      <xdr:spPr>
        <a:xfrm>
          <a:off x="927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168020</xdr:rowOff>
    </xdr:from>
    <xdr:ext cx="340478" cy="259045"/>
    <xdr:sp macro="" textlink="">
      <xdr:nvSpPr>
        <xdr:cNvPr id="433" name="n_1mainValue【港湾・漁港】&#10;有形固定資産減価償却率">
          <a:extLst>
            <a:ext uri="{FF2B5EF4-FFF2-40B4-BE49-F238E27FC236}">
              <a16:creationId xmlns:a16="http://schemas.microsoft.com/office/drawing/2014/main" id="{E5745968-F8E1-4942-8F83-F4C726648A77}"/>
            </a:ext>
          </a:extLst>
        </xdr:cNvPr>
        <xdr:cNvSpPr txBox="1"/>
      </xdr:nvSpPr>
      <xdr:spPr>
        <a:xfrm>
          <a:off x="3614361" y="16970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120666</xdr:rowOff>
    </xdr:from>
    <xdr:ext cx="340478" cy="259045"/>
    <xdr:sp macro="" textlink="">
      <xdr:nvSpPr>
        <xdr:cNvPr id="434" name="n_2mainValue【港湾・漁港】&#10;有形固定資産減価償却率">
          <a:extLst>
            <a:ext uri="{FF2B5EF4-FFF2-40B4-BE49-F238E27FC236}">
              <a16:creationId xmlns:a16="http://schemas.microsoft.com/office/drawing/2014/main" id="{9B5B6666-96A0-4030-90BA-E9713EA5965D}"/>
            </a:ext>
          </a:extLst>
        </xdr:cNvPr>
        <xdr:cNvSpPr txBox="1"/>
      </xdr:nvSpPr>
      <xdr:spPr>
        <a:xfrm>
          <a:off x="2738061" y="1692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73314</xdr:rowOff>
    </xdr:from>
    <xdr:ext cx="340478" cy="259045"/>
    <xdr:sp macro="" textlink="">
      <xdr:nvSpPr>
        <xdr:cNvPr id="435" name="n_3mainValue【港湾・漁港】&#10;有形固定資産減価償却率">
          <a:extLst>
            <a:ext uri="{FF2B5EF4-FFF2-40B4-BE49-F238E27FC236}">
              <a16:creationId xmlns:a16="http://schemas.microsoft.com/office/drawing/2014/main" id="{9A326B5F-80EE-4E5C-B555-D28B4B438B9E}"/>
            </a:ext>
          </a:extLst>
        </xdr:cNvPr>
        <xdr:cNvSpPr txBox="1"/>
      </xdr:nvSpPr>
      <xdr:spPr>
        <a:xfrm>
          <a:off x="1849061" y="16875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39025</xdr:rowOff>
    </xdr:from>
    <xdr:ext cx="340478" cy="259045"/>
    <xdr:sp macro="" textlink="">
      <xdr:nvSpPr>
        <xdr:cNvPr id="436" name="n_4mainValue【港湾・漁港】&#10;有形固定資産減価償却率">
          <a:extLst>
            <a:ext uri="{FF2B5EF4-FFF2-40B4-BE49-F238E27FC236}">
              <a16:creationId xmlns:a16="http://schemas.microsoft.com/office/drawing/2014/main" id="{B38E3703-48A6-4750-930C-739D5B6EAD0F}"/>
            </a:ext>
          </a:extLst>
        </xdr:cNvPr>
        <xdr:cNvSpPr txBox="1"/>
      </xdr:nvSpPr>
      <xdr:spPr>
        <a:xfrm>
          <a:off x="960061" y="168411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F7393E64-F16F-4E18-BD1E-EA9AB23B49E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55E9408C-96F0-459D-8667-DB64AD626E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DA5C600B-CD68-4F77-9CCC-96442A0099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CB1725CF-B507-463A-B7E8-1DB3284527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A04226D1-8F3A-42C9-81AC-252D0981F9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B5459781-4495-4AF9-A0F9-ABE07D48CD1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7BE0787E-4C97-4719-8352-98934E0FE85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597606A9-9C8A-4016-97CF-0E184CDFCF6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6B9A9E8C-269B-4F52-8AE7-82E3546CF1B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4E912511-A431-4A73-91C8-A9AC62C461E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3FE76D03-F796-4764-8EA2-6C1EF0E5594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a:extLst>
            <a:ext uri="{FF2B5EF4-FFF2-40B4-BE49-F238E27FC236}">
              <a16:creationId xmlns:a16="http://schemas.microsoft.com/office/drawing/2014/main" id="{639C9621-B47A-4983-8659-6FD0752ACCC3}"/>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76AE3DDC-E4A2-45BC-B863-4FEC5431507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a:extLst>
            <a:ext uri="{FF2B5EF4-FFF2-40B4-BE49-F238E27FC236}">
              <a16:creationId xmlns:a16="http://schemas.microsoft.com/office/drawing/2014/main" id="{058228A7-2EAC-4854-BAC9-0E6912D78C04}"/>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30530922-2510-4173-B3C7-F8E2268FD74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a:extLst>
            <a:ext uri="{FF2B5EF4-FFF2-40B4-BE49-F238E27FC236}">
              <a16:creationId xmlns:a16="http://schemas.microsoft.com/office/drawing/2014/main" id="{5B0B4EBC-8F16-4FE7-8CDE-8D16801EFA1C}"/>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136ABF18-EB43-4E55-982E-B1C6C9AFDB3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a:extLst>
            <a:ext uri="{FF2B5EF4-FFF2-40B4-BE49-F238E27FC236}">
              <a16:creationId xmlns:a16="http://schemas.microsoft.com/office/drawing/2014/main" id="{D7F33793-ABC2-41FD-8437-CC964DF605E4}"/>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12D9458C-413B-4E3F-B966-738146985BE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a:extLst>
            <a:ext uri="{FF2B5EF4-FFF2-40B4-BE49-F238E27FC236}">
              <a16:creationId xmlns:a16="http://schemas.microsoft.com/office/drawing/2014/main" id="{BC254827-92F8-46D8-8940-8960A6C4D6D6}"/>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CC622B88-6771-4A03-8CFF-CF9B85C76A4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2E903537-91A0-44E2-8D42-067E95B7E49C}"/>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F48FCE4E-78A4-451E-B4C8-B48E3BF135C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a:extLst>
            <a:ext uri="{FF2B5EF4-FFF2-40B4-BE49-F238E27FC236}">
              <a16:creationId xmlns:a16="http://schemas.microsoft.com/office/drawing/2014/main" id="{B03A442A-057B-49CF-934B-111D39F75A69}"/>
            </a:ext>
          </a:extLst>
        </xdr:cNvPr>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a:extLst>
            <a:ext uri="{FF2B5EF4-FFF2-40B4-BE49-F238E27FC236}">
              <a16:creationId xmlns:a16="http://schemas.microsoft.com/office/drawing/2014/main" id="{D3EB7710-C5F1-492D-A8ED-DC07F954E0BC}"/>
            </a:ext>
          </a:extLst>
        </xdr:cNvPr>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a:extLst>
            <a:ext uri="{FF2B5EF4-FFF2-40B4-BE49-F238E27FC236}">
              <a16:creationId xmlns:a16="http://schemas.microsoft.com/office/drawing/2014/main" id="{843B5007-CF97-4796-870C-C360C253F377}"/>
            </a:ext>
          </a:extLst>
        </xdr:cNvPr>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B2376D73-8CB0-4AFA-A8FF-90D78A088A5C}"/>
            </a:ext>
          </a:extLst>
        </xdr:cNvPr>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a:extLst>
            <a:ext uri="{FF2B5EF4-FFF2-40B4-BE49-F238E27FC236}">
              <a16:creationId xmlns:a16="http://schemas.microsoft.com/office/drawing/2014/main" id="{015277D5-F2F2-4D05-A767-1E199FF2357E}"/>
            </a:ext>
          </a:extLst>
        </xdr:cNvPr>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30041</xdr:rowOff>
    </xdr:from>
    <xdr:ext cx="599010" cy="259045"/>
    <xdr:sp macro="" textlink="">
      <xdr:nvSpPr>
        <xdr:cNvPr id="465" name="【港湾・漁港】&#10;一人当たり有形固定資産（償却資産）額平均値テキスト">
          <a:extLst>
            <a:ext uri="{FF2B5EF4-FFF2-40B4-BE49-F238E27FC236}">
              <a16:creationId xmlns:a16="http://schemas.microsoft.com/office/drawing/2014/main" id="{2E75DC15-2CB3-4700-8C0C-1E1ADD22103C}"/>
            </a:ext>
          </a:extLst>
        </xdr:cNvPr>
        <xdr:cNvSpPr txBox="1"/>
      </xdr:nvSpPr>
      <xdr:spPr>
        <a:xfrm>
          <a:off x="10515600" y="1820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a:extLst>
            <a:ext uri="{FF2B5EF4-FFF2-40B4-BE49-F238E27FC236}">
              <a16:creationId xmlns:a16="http://schemas.microsoft.com/office/drawing/2014/main" id="{63173E4E-629A-4A09-BF93-A41D023D5152}"/>
            </a:ext>
          </a:extLst>
        </xdr:cNvPr>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a:extLst>
            <a:ext uri="{FF2B5EF4-FFF2-40B4-BE49-F238E27FC236}">
              <a16:creationId xmlns:a16="http://schemas.microsoft.com/office/drawing/2014/main" id="{48617659-7A44-46C1-864A-89A000F4F55D}"/>
            </a:ext>
          </a:extLst>
        </xdr:cNvPr>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74506</xdr:rowOff>
    </xdr:from>
    <xdr:to>
      <xdr:col>46</xdr:col>
      <xdr:colOff>38100</xdr:colOff>
      <xdr:row>107</xdr:row>
      <xdr:rowOff>4656</xdr:rowOff>
    </xdr:to>
    <xdr:sp macro="" textlink="">
      <xdr:nvSpPr>
        <xdr:cNvPr id="468" name="フローチャート: 判断 467">
          <a:extLst>
            <a:ext uri="{FF2B5EF4-FFF2-40B4-BE49-F238E27FC236}">
              <a16:creationId xmlns:a16="http://schemas.microsoft.com/office/drawing/2014/main" id="{AE89EFE8-98A4-47C4-9437-57F6A7AD5E96}"/>
            </a:ext>
          </a:extLst>
        </xdr:cNvPr>
        <xdr:cNvSpPr/>
      </xdr:nvSpPr>
      <xdr:spPr>
        <a:xfrm>
          <a:off x="8699500" y="1824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141181</xdr:rowOff>
    </xdr:from>
    <xdr:to>
      <xdr:col>41</xdr:col>
      <xdr:colOff>101600</xdr:colOff>
      <xdr:row>107</xdr:row>
      <xdr:rowOff>71331</xdr:rowOff>
    </xdr:to>
    <xdr:sp macro="" textlink="">
      <xdr:nvSpPr>
        <xdr:cNvPr id="469" name="フローチャート: 判断 468">
          <a:extLst>
            <a:ext uri="{FF2B5EF4-FFF2-40B4-BE49-F238E27FC236}">
              <a16:creationId xmlns:a16="http://schemas.microsoft.com/office/drawing/2014/main" id="{3FC42106-32AB-4A0A-97F2-2CE716DE9769}"/>
            </a:ext>
          </a:extLst>
        </xdr:cNvPr>
        <xdr:cNvSpPr/>
      </xdr:nvSpPr>
      <xdr:spPr>
        <a:xfrm>
          <a:off x="7810500" y="183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150949</xdr:rowOff>
    </xdr:from>
    <xdr:to>
      <xdr:col>36</xdr:col>
      <xdr:colOff>165100</xdr:colOff>
      <xdr:row>107</xdr:row>
      <xdr:rowOff>81099</xdr:rowOff>
    </xdr:to>
    <xdr:sp macro="" textlink="">
      <xdr:nvSpPr>
        <xdr:cNvPr id="470" name="フローチャート: 判断 469">
          <a:extLst>
            <a:ext uri="{FF2B5EF4-FFF2-40B4-BE49-F238E27FC236}">
              <a16:creationId xmlns:a16="http://schemas.microsoft.com/office/drawing/2014/main" id="{FD6B0C13-71AF-42C7-8761-20D0AF00555B}"/>
            </a:ext>
          </a:extLst>
        </xdr:cNvPr>
        <xdr:cNvSpPr/>
      </xdr:nvSpPr>
      <xdr:spPr>
        <a:xfrm>
          <a:off x="6921500" y="1832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E4E1821-6702-41F4-BF43-AA34741C537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8BA9A56-66B8-4C50-BC4B-37163671AB5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B0AF118-FFC2-423C-AFF0-A7E36BD0A10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120AD07-736F-43DF-8E99-19E9AE5D8E4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AECD690-3D14-4ABE-85D0-135CA3AB1D2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10460</xdr:rowOff>
    </xdr:from>
    <xdr:to>
      <xdr:col>55</xdr:col>
      <xdr:colOff>50800</xdr:colOff>
      <xdr:row>108</xdr:row>
      <xdr:rowOff>112060</xdr:rowOff>
    </xdr:to>
    <xdr:sp macro="" textlink="">
      <xdr:nvSpPr>
        <xdr:cNvPr id="476" name="楕円 475">
          <a:extLst>
            <a:ext uri="{FF2B5EF4-FFF2-40B4-BE49-F238E27FC236}">
              <a16:creationId xmlns:a16="http://schemas.microsoft.com/office/drawing/2014/main" id="{0ABA0D0D-9549-42DC-BCD1-5A4183972087}"/>
            </a:ext>
          </a:extLst>
        </xdr:cNvPr>
        <xdr:cNvSpPr/>
      </xdr:nvSpPr>
      <xdr:spPr>
        <a:xfrm>
          <a:off x="10426700" y="1852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96837</xdr:rowOff>
    </xdr:from>
    <xdr:ext cx="599010" cy="259045"/>
    <xdr:sp macro="" textlink="">
      <xdr:nvSpPr>
        <xdr:cNvPr id="477" name="【港湾・漁港】&#10;一人当たり有形固定資産（償却資産）額該当値テキスト">
          <a:extLst>
            <a:ext uri="{FF2B5EF4-FFF2-40B4-BE49-F238E27FC236}">
              <a16:creationId xmlns:a16="http://schemas.microsoft.com/office/drawing/2014/main" id="{137BE328-9A97-464F-9013-FBD1E48AB7E0}"/>
            </a:ext>
          </a:extLst>
        </xdr:cNvPr>
        <xdr:cNvSpPr txBox="1"/>
      </xdr:nvSpPr>
      <xdr:spPr>
        <a:xfrm>
          <a:off x="10515600" y="1844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25553</xdr:rowOff>
    </xdr:from>
    <xdr:to>
      <xdr:col>50</xdr:col>
      <xdr:colOff>165100</xdr:colOff>
      <xdr:row>108</xdr:row>
      <xdr:rowOff>127153</xdr:rowOff>
    </xdr:to>
    <xdr:sp macro="" textlink="">
      <xdr:nvSpPr>
        <xdr:cNvPr id="478" name="楕円 477">
          <a:extLst>
            <a:ext uri="{FF2B5EF4-FFF2-40B4-BE49-F238E27FC236}">
              <a16:creationId xmlns:a16="http://schemas.microsoft.com/office/drawing/2014/main" id="{D787E980-6E8D-46E9-8FF4-CC8444A167AB}"/>
            </a:ext>
          </a:extLst>
        </xdr:cNvPr>
        <xdr:cNvSpPr/>
      </xdr:nvSpPr>
      <xdr:spPr>
        <a:xfrm>
          <a:off x="9588500" y="185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61260</xdr:rowOff>
    </xdr:from>
    <xdr:to>
      <xdr:col>55</xdr:col>
      <xdr:colOff>0</xdr:colOff>
      <xdr:row>108</xdr:row>
      <xdr:rowOff>76353</xdr:rowOff>
    </xdr:to>
    <xdr:cxnSp macro="">
      <xdr:nvCxnSpPr>
        <xdr:cNvPr id="479" name="直線コネクタ 478">
          <a:extLst>
            <a:ext uri="{FF2B5EF4-FFF2-40B4-BE49-F238E27FC236}">
              <a16:creationId xmlns:a16="http://schemas.microsoft.com/office/drawing/2014/main" id="{CCCE34D7-B1A9-43FC-8098-7522436D5037}"/>
            </a:ext>
          </a:extLst>
        </xdr:cNvPr>
        <xdr:cNvCxnSpPr/>
      </xdr:nvCxnSpPr>
      <xdr:spPr>
        <a:xfrm flipV="1">
          <a:off x="9639300" y="18577860"/>
          <a:ext cx="838200" cy="1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40402</xdr:rowOff>
    </xdr:from>
    <xdr:to>
      <xdr:col>46</xdr:col>
      <xdr:colOff>38100</xdr:colOff>
      <xdr:row>108</xdr:row>
      <xdr:rowOff>142002</xdr:rowOff>
    </xdr:to>
    <xdr:sp macro="" textlink="">
      <xdr:nvSpPr>
        <xdr:cNvPr id="480" name="楕円 479">
          <a:extLst>
            <a:ext uri="{FF2B5EF4-FFF2-40B4-BE49-F238E27FC236}">
              <a16:creationId xmlns:a16="http://schemas.microsoft.com/office/drawing/2014/main" id="{6FF70C9E-BE89-4A4E-B2BF-B5A3E3196017}"/>
            </a:ext>
          </a:extLst>
        </xdr:cNvPr>
        <xdr:cNvSpPr/>
      </xdr:nvSpPr>
      <xdr:spPr>
        <a:xfrm>
          <a:off x="8699500" y="185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76353</xdr:rowOff>
    </xdr:from>
    <xdr:to>
      <xdr:col>50</xdr:col>
      <xdr:colOff>114300</xdr:colOff>
      <xdr:row>108</xdr:row>
      <xdr:rowOff>91202</xdr:rowOff>
    </xdr:to>
    <xdr:cxnSp macro="">
      <xdr:nvCxnSpPr>
        <xdr:cNvPr id="481" name="直線コネクタ 480">
          <a:extLst>
            <a:ext uri="{FF2B5EF4-FFF2-40B4-BE49-F238E27FC236}">
              <a16:creationId xmlns:a16="http://schemas.microsoft.com/office/drawing/2014/main" id="{5BBDE1B2-35E5-471A-AB44-7DA1DAD26ECC}"/>
            </a:ext>
          </a:extLst>
        </xdr:cNvPr>
        <xdr:cNvCxnSpPr/>
      </xdr:nvCxnSpPr>
      <xdr:spPr>
        <a:xfrm flipV="1">
          <a:off x="8750300" y="18592953"/>
          <a:ext cx="889000" cy="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58982</xdr:rowOff>
    </xdr:from>
    <xdr:to>
      <xdr:col>41</xdr:col>
      <xdr:colOff>101600</xdr:colOff>
      <xdr:row>108</xdr:row>
      <xdr:rowOff>160582</xdr:rowOff>
    </xdr:to>
    <xdr:sp macro="" textlink="">
      <xdr:nvSpPr>
        <xdr:cNvPr id="482" name="楕円 481">
          <a:extLst>
            <a:ext uri="{FF2B5EF4-FFF2-40B4-BE49-F238E27FC236}">
              <a16:creationId xmlns:a16="http://schemas.microsoft.com/office/drawing/2014/main" id="{02B01184-4897-4241-8D7C-EB139CF4CD99}"/>
            </a:ext>
          </a:extLst>
        </xdr:cNvPr>
        <xdr:cNvSpPr/>
      </xdr:nvSpPr>
      <xdr:spPr>
        <a:xfrm>
          <a:off x="7810500" y="185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91202</xdr:rowOff>
    </xdr:from>
    <xdr:to>
      <xdr:col>45</xdr:col>
      <xdr:colOff>177800</xdr:colOff>
      <xdr:row>108</xdr:row>
      <xdr:rowOff>109782</xdr:rowOff>
    </xdr:to>
    <xdr:cxnSp macro="">
      <xdr:nvCxnSpPr>
        <xdr:cNvPr id="483" name="直線コネクタ 482">
          <a:extLst>
            <a:ext uri="{FF2B5EF4-FFF2-40B4-BE49-F238E27FC236}">
              <a16:creationId xmlns:a16="http://schemas.microsoft.com/office/drawing/2014/main" id="{E82BACEC-0106-40AD-BEBF-F675BC5DD3C7}"/>
            </a:ext>
          </a:extLst>
        </xdr:cNvPr>
        <xdr:cNvCxnSpPr/>
      </xdr:nvCxnSpPr>
      <xdr:spPr>
        <a:xfrm flipV="1">
          <a:off x="7861300" y="18607802"/>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78051</xdr:rowOff>
    </xdr:from>
    <xdr:to>
      <xdr:col>36</xdr:col>
      <xdr:colOff>165100</xdr:colOff>
      <xdr:row>109</xdr:row>
      <xdr:rowOff>8201</xdr:rowOff>
    </xdr:to>
    <xdr:sp macro="" textlink="">
      <xdr:nvSpPr>
        <xdr:cNvPr id="484" name="楕円 483">
          <a:extLst>
            <a:ext uri="{FF2B5EF4-FFF2-40B4-BE49-F238E27FC236}">
              <a16:creationId xmlns:a16="http://schemas.microsoft.com/office/drawing/2014/main" id="{7298FB83-E6B3-4FD9-9717-8135117865CE}"/>
            </a:ext>
          </a:extLst>
        </xdr:cNvPr>
        <xdr:cNvSpPr/>
      </xdr:nvSpPr>
      <xdr:spPr>
        <a:xfrm>
          <a:off x="6921500" y="1859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109782</xdr:rowOff>
    </xdr:from>
    <xdr:to>
      <xdr:col>41</xdr:col>
      <xdr:colOff>50800</xdr:colOff>
      <xdr:row>108</xdr:row>
      <xdr:rowOff>128851</xdr:rowOff>
    </xdr:to>
    <xdr:cxnSp macro="">
      <xdr:nvCxnSpPr>
        <xdr:cNvPr id="485" name="直線コネクタ 484">
          <a:extLst>
            <a:ext uri="{FF2B5EF4-FFF2-40B4-BE49-F238E27FC236}">
              <a16:creationId xmlns:a16="http://schemas.microsoft.com/office/drawing/2014/main" id="{7A68CC71-BE1C-47EB-91A7-2043932B0420}"/>
            </a:ext>
          </a:extLst>
        </xdr:cNvPr>
        <xdr:cNvCxnSpPr/>
      </xdr:nvCxnSpPr>
      <xdr:spPr>
        <a:xfrm flipV="1">
          <a:off x="6972300" y="18626382"/>
          <a:ext cx="8890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2009</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2792E24C-97E4-476C-AA67-D04F1651DC26}"/>
            </a:ext>
          </a:extLst>
        </xdr:cNvPr>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21183</xdr:rowOff>
    </xdr:from>
    <xdr:ext cx="599010" cy="259045"/>
    <xdr:sp macro="" textlink="">
      <xdr:nvSpPr>
        <xdr:cNvPr id="487" name="n_2aveValue【港湾・漁港】&#10;一人当たり有形固定資産（償却資産）額">
          <a:extLst>
            <a:ext uri="{FF2B5EF4-FFF2-40B4-BE49-F238E27FC236}">
              <a16:creationId xmlns:a16="http://schemas.microsoft.com/office/drawing/2014/main" id="{E905F42A-C476-40D4-B654-0F75869AE679}"/>
            </a:ext>
          </a:extLst>
        </xdr:cNvPr>
        <xdr:cNvSpPr txBox="1"/>
      </xdr:nvSpPr>
      <xdr:spPr>
        <a:xfrm>
          <a:off x="8450795" y="180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87858</xdr:rowOff>
    </xdr:from>
    <xdr:ext cx="599010" cy="259045"/>
    <xdr:sp macro="" textlink="">
      <xdr:nvSpPr>
        <xdr:cNvPr id="488" name="n_3aveValue【港湾・漁港】&#10;一人当たり有形固定資産（償却資産）額">
          <a:extLst>
            <a:ext uri="{FF2B5EF4-FFF2-40B4-BE49-F238E27FC236}">
              <a16:creationId xmlns:a16="http://schemas.microsoft.com/office/drawing/2014/main" id="{2EFADA7B-BE6B-4F9B-B2F7-6833C759EFE4}"/>
            </a:ext>
          </a:extLst>
        </xdr:cNvPr>
        <xdr:cNvSpPr txBox="1"/>
      </xdr:nvSpPr>
      <xdr:spPr>
        <a:xfrm>
          <a:off x="7561795" y="1809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97626</xdr:rowOff>
    </xdr:from>
    <xdr:ext cx="599010" cy="259045"/>
    <xdr:sp macro="" textlink="">
      <xdr:nvSpPr>
        <xdr:cNvPr id="489" name="n_4aveValue【港湾・漁港】&#10;一人当たり有形固定資産（償却資産）額">
          <a:extLst>
            <a:ext uri="{FF2B5EF4-FFF2-40B4-BE49-F238E27FC236}">
              <a16:creationId xmlns:a16="http://schemas.microsoft.com/office/drawing/2014/main" id="{DC574203-CF2F-4E13-ACD7-1A038C2E2588}"/>
            </a:ext>
          </a:extLst>
        </xdr:cNvPr>
        <xdr:cNvSpPr txBox="1"/>
      </xdr:nvSpPr>
      <xdr:spPr>
        <a:xfrm>
          <a:off x="6672795" y="1809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118280</xdr:rowOff>
    </xdr:from>
    <xdr:ext cx="599010" cy="259045"/>
    <xdr:sp macro="" textlink="">
      <xdr:nvSpPr>
        <xdr:cNvPr id="490" name="n_1mainValue【港湾・漁港】&#10;一人当たり有形固定資産（償却資産）額">
          <a:extLst>
            <a:ext uri="{FF2B5EF4-FFF2-40B4-BE49-F238E27FC236}">
              <a16:creationId xmlns:a16="http://schemas.microsoft.com/office/drawing/2014/main" id="{0325F42C-7AD3-4B5E-A699-EC18055C2D48}"/>
            </a:ext>
          </a:extLst>
        </xdr:cNvPr>
        <xdr:cNvSpPr txBox="1"/>
      </xdr:nvSpPr>
      <xdr:spPr>
        <a:xfrm>
          <a:off x="9327095" y="1863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133129</xdr:rowOff>
    </xdr:from>
    <xdr:ext cx="599010" cy="259045"/>
    <xdr:sp macro="" textlink="">
      <xdr:nvSpPr>
        <xdr:cNvPr id="491" name="n_2mainValue【港湾・漁港】&#10;一人当たり有形固定資産（償却資産）額">
          <a:extLst>
            <a:ext uri="{FF2B5EF4-FFF2-40B4-BE49-F238E27FC236}">
              <a16:creationId xmlns:a16="http://schemas.microsoft.com/office/drawing/2014/main" id="{17866443-6683-4A8C-884A-FA2A0C475499}"/>
            </a:ext>
          </a:extLst>
        </xdr:cNvPr>
        <xdr:cNvSpPr txBox="1"/>
      </xdr:nvSpPr>
      <xdr:spPr>
        <a:xfrm>
          <a:off x="8450795" y="1864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151709</xdr:rowOff>
    </xdr:from>
    <xdr:ext cx="599010" cy="259045"/>
    <xdr:sp macro="" textlink="">
      <xdr:nvSpPr>
        <xdr:cNvPr id="492" name="n_3mainValue【港湾・漁港】&#10;一人当たり有形固定資産（償却資産）額">
          <a:extLst>
            <a:ext uri="{FF2B5EF4-FFF2-40B4-BE49-F238E27FC236}">
              <a16:creationId xmlns:a16="http://schemas.microsoft.com/office/drawing/2014/main" id="{5775E6C0-6C91-4CBB-9C33-7E8B48C98320}"/>
            </a:ext>
          </a:extLst>
        </xdr:cNvPr>
        <xdr:cNvSpPr txBox="1"/>
      </xdr:nvSpPr>
      <xdr:spPr>
        <a:xfrm>
          <a:off x="7561795" y="1866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170778</xdr:rowOff>
    </xdr:from>
    <xdr:ext cx="534377" cy="259045"/>
    <xdr:sp macro="" textlink="">
      <xdr:nvSpPr>
        <xdr:cNvPr id="493" name="n_4mainValue【港湾・漁港】&#10;一人当たり有形固定資産（償却資産）額">
          <a:extLst>
            <a:ext uri="{FF2B5EF4-FFF2-40B4-BE49-F238E27FC236}">
              <a16:creationId xmlns:a16="http://schemas.microsoft.com/office/drawing/2014/main" id="{5768A72A-59ED-4ED2-AA79-870BC1AE0E72}"/>
            </a:ext>
          </a:extLst>
        </xdr:cNvPr>
        <xdr:cNvSpPr txBox="1"/>
      </xdr:nvSpPr>
      <xdr:spPr>
        <a:xfrm>
          <a:off x="6705111" y="186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E82035A1-1731-4892-9D11-D7FD90D9C06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DAF71D52-ACFA-4F8C-B35B-AB048EA4310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8540E075-83B7-4909-A60D-35FE958C3E8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2EE77E60-A7AC-4BAC-9DA3-0EA6E91C2C3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2D8B7A9A-B4D5-4539-B994-73132DC0479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A7FE03C3-8DDA-4C70-B6DB-8DF9E46286E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EC9708D9-3DD4-44E7-AA2A-D484AED750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A482D694-3AD2-4D93-A80C-271D191F89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C1DB6FA-5D21-4754-AF61-5E968A87B74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91E94F39-AAA4-40C9-A71E-7EB43065DEF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798EBD66-6208-4FB3-813B-5C83B60B6A2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ABA6FBFB-CEAE-4740-9FF0-FCFFA9C7BF3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BFC78819-DB96-4F64-A406-93284EC84B5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DBE8AA4-B2F1-47C1-B1AE-26DFCC64D24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394A8BAC-8DE5-4F50-922E-B93586E45B7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8602037-0E9D-4624-9EC1-FE424AE7508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C447AACD-A28F-418D-8579-91D519581C2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D9F3D9A3-3BEA-4E30-B144-5C2988C1935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866804E4-F9C7-4CE1-BC84-5FFCD8D1366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075ED89E-0B6F-43A1-885B-5FED80F9FD0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1450E530-3111-4970-BEB5-9795E0E0631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6BBA9B97-5ED1-4F66-9352-DACA7129A66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AA57153E-2FA3-4D10-94B3-653DE63C1F9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A559F3A4-A6EA-4CCA-8968-434E055DAF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A136A322-35B7-4127-B7FF-0307D84789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4D8C20A5-1BAE-4971-94A1-ABBAB7D00515}"/>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3E0A277A-6B8C-464D-8D72-BA6C7C012EF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CEBFF978-119B-45D9-B5A5-75FD33AE649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CFBFC8F0-645D-44C0-A717-08BF7BCDC26B}"/>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3" name="直線コネクタ 522">
          <a:extLst>
            <a:ext uri="{FF2B5EF4-FFF2-40B4-BE49-F238E27FC236}">
              <a16:creationId xmlns:a16="http://schemas.microsoft.com/office/drawing/2014/main" id="{15D0315C-DF47-4857-B464-5888CBEC9CAA}"/>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40A2C8E5-9F07-4C63-A01E-5EC4F39FAC99}"/>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a:extLst>
            <a:ext uri="{FF2B5EF4-FFF2-40B4-BE49-F238E27FC236}">
              <a16:creationId xmlns:a16="http://schemas.microsoft.com/office/drawing/2014/main" id="{C982AEBC-3058-4BDD-B74E-85D61B59BFD1}"/>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26" name="フローチャート: 判断 525">
          <a:extLst>
            <a:ext uri="{FF2B5EF4-FFF2-40B4-BE49-F238E27FC236}">
              <a16:creationId xmlns:a16="http://schemas.microsoft.com/office/drawing/2014/main" id="{150BA74E-E7DC-4756-86FC-75F94205145D}"/>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7" name="フローチャート: 判断 526">
          <a:extLst>
            <a:ext uri="{FF2B5EF4-FFF2-40B4-BE49-F238E27FC236}">
              <a16:creationId xmlns:a16="http://schemas.microsoft.com/office/drawing/2014/main" id="{C4F174DF-CE53-415B-8669-22722B9ADC7C}"/>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528" name="フローチャート: 判断 527">
          <a:extLst>
            <a:ext uri="{FF2B5EF4-FFF2-40B4-BE49-F238E27FC236}">
              <a16:creationId xmlns:a16="http://schemas.microsoft.com/office/drawing/2014/main" id="{1919B808-199E-47D9-BFD7-DE80B8480779}"/>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160927</xdr:rowOff>
    </xdr:from>
    <xdr:to>
      <xdr:col>67</xdr:col>
      <xdr:colOff>101600</xdr:colOff>
      <xdr:row>38</xdr:row>
      <xdr:rowOff>91077</xdr:rowOff>
    </xdr:to>
    <xdr:sp macro="" textlink="">
      <xdr:nvSpPr>
        <xdr:cNvPr id="529" name="フローチャート: 判断 528">
          <a:extLst>
            <a:ext uri="{FF2B5EF4-FFF2-40B4-BE49-F238E27FC236}">
              <a16:creationId xmlns:a16="http://schemas.microsoft.com/office/drawing/2014/main" id="{948E2CB6-7351-4402-A8FE-118558580B10}"/>
            </a:ext>
          </a:extLst>
        </xdr:cNvPr>
        <xdr:cNvSpPr/>
      </xdr:nvSpPr>
      <xdr:spPr>
        <a:xfrm>
          <a:off x="1276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6CD4265-45E6-4084-B695-0AA71FE825A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4B9FF936-7F71-4164-80F3-7393C0CE8D4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C6F5426-C0F4-41CF-95C2-2E282B934A4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E2CCF0B-3BD2-4D06-B371-4522E4B9B87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8554402-6D46-4906-904D-6E91D737408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35" name="楕円 534">
          <a:extLst>
            <a:ext uri="{FF2B5EF4-FFF2-40B4-BE49-F238E27FC236}">
              <a16:creationId xmlns:a16="http://schemas.microsoft.com/office/drawing/2014/main" id="{7FBC47BA-B874-4EFA-88EC-C17E707E56BF}"/>
            </a:ext>
          </a:extLst>
        </xdr:cNvPr>
        <xdr:cNvSpPr/>
      </xdr:nvSpPr>
      <xdr:spPr>
        <a:xfrm>
          <a:off x="162687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100165</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8FF5B9D6-617A-4DA9-AC07-6F51CFB32C3D}"/>
            </a:ext>
          </a:extLst>
        </xdr:cNvPr>
        <xdr:cNvSpPr txBox="1"/>
      </xdr:nvSpPr>
      <xdr:spPr>
        <a:xfrm>
          <a:off x="1635760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90715</xdr:rowOff>
    </xdr:from>
    <xdr:to>
      <xdr:col>81</xdr:col>
      <xdr:colOff>101600</xdr:colOff>
      <xdr:row>39</xdr:row>
      <xdr:rowOff>20865</xdr:rowOff>
    </xdr:to>
    <xdr:sp macro="" textlink="">
      <xdr:nvSpPr>
        <xdr:cNvPr id="537" name="楕円 536">
          <a:extLst>
            <a:ext uri="{FF2B5EF4-FFF2-40B4-BE49-F238E27FC236}">
              <a16:creationId xmlns:a16="http://schemas.microsoft.com/office/drawing/2014/main" id="{012F6AE8-3B9D-4EFA-B06E-7A3BE30B2233}"/>
            </a:ext>
          </a:extLst>
        </xdr:cNvPr>
        <xdr:cNvSpPr/>
      </xdr:nvSpPr>
      <xdr:spPr>
        <a:xfrm>
          <a:off x="15430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141515</xdr:rowOff>
    </xdr:from>
    <xdr:to>
      <xdr:col>85</xdr:col>
      <xdr:colOff>127000</xdr:colOff>
      <xdr:row>39</xdr:row>
      <xdr:rowOff>1088</xdr:rowOff>
    </xdr:to>
    <xdr:cxnSp macro="">
      <xdr:nvCxnSpPr>
        <xdr:cNvPr id="538" name="直線コネクタ 537">
          <a:extLst>
            <a:ext uri="{FF2B5EF4-FFF2-40B4-BE49-F238E27FC236}">
              <a16:creationId xmlns:a16="http://schemas.microsoft.com/office/drawing/2014/main" id="{047E1278-F522-4F8F-B474-D3BC1E177E2F}"/>
            </a:ext>
          </a:extLst>
        </xdr:cNvPr>
        <xdr:cNvCxnSpPr/>
      </xdr:nvCxnSpPr>
      <xdr:spPr>
        <a:xfrm>
          <a:off x="15481300" y="665661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539" name="楕円 538">
          <a:extLst>
            <a:ext uri="{FF2B5EF4-FFF2-40B4-BE49-F238E27FC236}">
              <a16:creationId xmlns:a16="http://schemas.microsoft.com/office/drawing/2014/main" id="{3AB10711-DD35-4A40-8030-2FA98910C1BC}"/>
            </a:ext>
          </a:extLst>
        </xdr:cNvPr>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141515</xdr:rowOff>
    </xdr:to>
    <xdr:cxnSp macro="">
      <xdr:nvCxnSpPr>
        <xdr:cNvPr id="540" name="直線コネクタ 539">
          <a:extLst>
            <a:ext uri="{FF2B5EF4-FFF2-40B4-BE49-F238E27FC236}">
              <a16:creationId xmlns:a16="http://schemas.microsoft.com/office/drawing/2014/main" id="{92C3F5DA-2218-4615-AAED-652534EC8FA1}"/>
            </a:ext>
          </a:extLst>
        </xdr:cNvPr>
        <xdr:cNvCxnSpPr/>
      </xdr:nvCxnSpPr>
      <xdr:spPr>
        <a:xfrm>
          <a:off x="14592300" y="66255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541" name="楕円 540">
          <a:extLst>
            <a:ext uri="{FF2B5EF4-FFF2-40B4-BE49-F238E27FC236}">
              <a16:creationId xmlns:a16="http://schemas.microsoft.com/office/drawing/2014/main" id="{9CB58425-A9CA-41A8-8D16-252A97D46199}"/>
            </a:ext>
          </a:extLst>
        </xdr:cNvPr>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110490</xdr:rowOff>
    </xdr:to>
    <xdr:cxnSp macro="">
      <xdr:nvCxnSpPr>
        <xdr:cNvPr id="542" name="直線コネクタ 541">
          <a:extLst>
            <a:ext uri="{FF2B5EF4-FFF2-40B4-BE49-F238E27FC236}">
              <a16:creationId xmlns:a16="http://schemas.microsoft.com/office/drawing/2014/main" id="{62A1D93B-B989-42C2-8A33-26D3ECAE16EC}"/>
            </a:ext>
          </a:extLst>
        </xdr:cNvPr>
        <xdr:cNvCxnSpPr/>
      </xdr:nvCxnSpPr>
      <xdr:spPr>
        <a:xfrm>
          <a:off x="13703300" y="6591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31931</xdr:rowOff>
    </xdr:from>
    <xdr:to>
      <xdr:col>67</xdr:col>
      <xdr:colOff>101600</xdr:colOff>
      <xdr:row>37</xdr:row>
      <xdr:rowOff>133531</xdr:rowOff>
    </xdr:to>
    <xdr:sp macro="" textlink="">
      <xdr:nvSpPr>
        <xdr:cNvPr id="543" name="楕円 542">
          <a:extLst>
            <a:ext uri="{FF2B5EF4-FFF2-40B4-BE49-F238E27FC236}">
              <a16:creationId xmlns:a16="http://schemas.microsoft.com/office/drawing/2014/main" id="{39C723D4-2F7E-422C-A787-FAECD609686F}"/>
            </a:ext>
          </a:extLst>
        </xdr:cNvPr>
        <xdr:cNvSpPr/>
      </xdr:nvSpPr>
      <xdr:spPr>
        <a:xfrm>
          <a:off x="12763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82731</xdr:rowOff>
    </xdr:from>
    <xdr:to>
      <xdr:col>71</xdr:col>
      <xdr:colOff>177800</xdr:colOff>
      <xdr:row>38</xdr:row>
      <xdr:rowOff>76200</xdr:rowOff>
    </xdr:to>
    <xdr:cxnSp macro="">
      <xdr:nvCxnSpPr>
        <xdr:cNvPr id="544" name="直線コネクタ 543">
          <a:extLst>
            <a:ext uri="{FF2B5EF4-FFF2-40B4-BE49-F238E27FC236}">
              <a16:creationId xmlns:a16="http://schemas.microsoft.com/office/drawing/2014/main" id="{7C474CB6-52C8-4947-954D-E7FAD8AA100E}"/>
            </a:ext>
          </a:extLst>
        </xdr:cNvPr>
        <xdr:cNvCxnSpPr/>
      </xdr:nvCxnSpPr>
      <xdr:spPr>
        <a:xfrm>
          <a:off x="12814300" y="6426381"/>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A401FE0F-0E0A-4F6A-920D-9443AF38235F}"/>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C7BC338F-7E1A-4EF4-9ACA-A840FFFAA7FF}"/>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061F2D60-AF76-49E0-BFB5-069F567676B6}"/>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82204</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2548E7F4-DE91-4261-A7E7-0F80CD42C7A5}"/>
            </a:ext>
          </a:extLst>
        </xdr:cNvPr>
        <xdr:cNvSpPr txBox="1"/>
      </xdr:nvSpPr>
      <xdr:spPr>
        <a:xfrm>
          <a:off x="12611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11992</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7DEB55BE-0E36-44E8-92F7-4BD0209D6973}"/>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2A82D6FA-83EA-4BF8-9903-0383B56153BE}"/>
            </a:ext>
          </a:extLst>
        </xdr:cNvPr>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3B991273-C4B9-4914-A539-280B537B9BB3}"/>
            </a:ext>
          </a:extLst>
        </xdr:cNvPr>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150058</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B3D28014-E8AC-41B0-B692-6FF4EF6D9B65}"/>
            </a:ext>
          </a:extLst>
        </xdr:cNvPr>
        <xdr:cNvSpPr txBox="1"/>
      </xdr:nvSpPr>
      <xdr:spPr>
        <a:xfrm>
          <a:off x="12611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BD08A6C2-D56F-4FFC-9E6A-C34BF2E1CCB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29D1379B-4827-4D88-A4A9-0A74DC27EAF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A678FDE2-1F09-4B00-B7D6-039CEF156B3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4C4D9345-D63C-41EB-BD11-388A7C6A472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299BE21-96F8-4DA3-9E31-057A7365C5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4DB55F31-B437-4043-8D7B-DD36EA984D8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C56EFA63-C916-4B5C-9279-EC5C4A7D369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25DB474D-90AD-41A1-9518-26E179BFA61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D1520183-07BB-4362-A3E2-2D787A0EB2A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B33D8CFB-4710-4685-AA61-60BD997F128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1140D708-0FE0-4446-9BD0-0D71A8E247D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98D71FEF-6F74-442A-A8CC-1602726E922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382F49AB-B693-44FF-84FD-504A953AEF7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AEA07278-D3FB-4651-8CB8-ACD5A8E52BA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68167CF9-1000-47D7-A2A9-9B28FD8E218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D865C971-9143-4188-B820-F0D0F1C326F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21276621-AD78-441B-AD5F-0111B1F0514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4E67A733-1E93-4C8D-9903-6976658ADF4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173BE025-1021-4DCE-85DC-613152EE5EC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77FD6DBA-A989-4ABA-8149-AF8CF4426C6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648C9A89-C789-47AD-A747-68919E2AA5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74" name="直線コネクタ 573">
          <a:extLst>
            <a:ext uri="{FF2B5EF4-FFF2-40B4-BE49-F238E27FC236}">
              <a16:creationId xmlns:a16="http://schemas.microsoft.com/office/drawing/2014/main" id="{C2BE656F-A1A4-4457-8741-053C349D1C82}"/>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A2026E70-B10D-422E-A11E-16E6B3DCDE0E}"/>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76" name="直線コネクタ 575">
          <a:extLst>
            <a:ext uri="{FF2B5EF4-FFF2-40B4-BE49-F238E27FC236}">
              <a16:creationId xmlns:a16="http://schemas.microsoft.com/office/drawing/2014/main" id="{F8144002-2675-43B6-A44C-7F199BE44072}"/>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C159A857-735C-4804-B296-5D140B4C0D05}"/>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78" name="直線コネクタ 577">
          <a:extLst>
            <a:ext uri="{FF2B5EF4-FFF2-40B4-BE49-F238E27FC236}">
              <a16:creationId xmlns:a16="http://schemas.microsoft.com/office/drawing/2014/main" id="{6F3B0313-8AE5-463E-9CF0-17C0591AB3ED}"/>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CC68DD0F-5A06-4857-B9B7-FA94A6E8D46D}"/>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80" name="フローチャート: 判断 579">
          <a:extLst>
            <a:ext uri="{FF2B5EF4-FFF2-40B4-BE49-F238E27FC236}">
              <a16:creationId xmlns:a16="http://schemas.microsoft.com/office/drawing/2014/main" id="{84F0C2A4-BD45-4D2A-A64F-FE1E1B44FC75}"/>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81" name="フローチャート: 判断 580">
          <a:extLst>
            <a:ext uri="{FF2B5EF4-FFF2-40B4-BE49-F238E27FC236}">
              <a16:creationId xmlns:a16="http://schemas.microsoft.com/office/drawing/2014/main" id="{26ED25E2-05A0-44C2-8A2E-92022D67BF93}"/>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9855</xdr:rowOff>
    </xdr:from>
    <xdr:to>
      <xdr:col>107</xdr:col>
      <xdr:colOff>101600</xdr:colOff>
      <xdr:row>40</xdr:row>
      <xdr:rowOff>111455</xdr:rowOff>
    </xdr:to>
    <xdr:sp macro="" textlink="">
      <xdr:nvSpPr>
        <xdr:cNvPr id="582" name="フローチャート: 判断 581">
          <a:extLst>
            <a:ext uri="{FF2B5EF4-FFF2-40B4-BE49-F238E27FC236}">
              <a16:creationId xmlns:a16="http://schemas.microsoft.com/office/drawing/2014/main" id="{6A24B62E-5E10-4042-BB44-2199BB10F990}"/>
            </a:ext>
          </a:extLst>
        </xdr:cNvPr>
        <xdr:cNvSpPr/>
      </xdr:nvSpPr>
      <xdr:spPr>
        <a:xfrm>
          <a:off x="20383500" y="686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12598</xdr:rowOff>
    </xdr:from>
    <xdr:to>
      <xdr:col>102</xdr:col>
      <xdr:colOff>165100</xdr:colOff>
      <xdr:row>40</xdr:row>
      <xdr:rowOff>114198</xdr:rowOff>
    </xdr:to>
    <xdr:sp macro="" textlink="">
      <xdr:nvSpPr>
        <xdr:cNvPr id="583" name="フローチャート: 判断 582">
          <a:extLst>
            <a:ext uri="{FF2B5EF4-FFF2-40B4-BE49-F238E27FC236}">
              <a16:creationId xmlns:a16="http://schemas.microsoft.com/office/drawing/2014/main" id="{07B4ED52-AFF4-4616-A5DE-64E0AFE8F31E}"/>
            </a:ext>
          </a:extLst>
        </xdr:cNvPr>
        <xdr:cNvSpPr/>
      </xdr:nvSpPr>
      <xdr:spPr>
        <a:xfrm>
          <a:off x="19494500" y="68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20828</xdr:rowOff>
    </xdr:from>
    <xdr:to>
      <xdr:col>98</xdr:col>
      <xdr:colOff>38100</xdr:colOff>
      <xdr:row>40</xdr:row>
      <xdr:rowOff>122428</xdr:rowOff>
    </xdr:to>
    <xdr:sp macro="" textlink="">
      <xdr:nvSpPr>
        <xdr:cNvPr id="584" name="フローチャート: 判断 583">
          <a:extLst>
            <a:ext uri="{FF2B5EF4-FFF2-40B4-BE49-F238E27FC236}">
              <a16:creationId xmlns:a16="http://schemas.microsoft.com/office/drawing/2014/main" id="{F62FFEB6-3297-4D5B-B5D0-96222A79B35A}"/>
            </a:ext>
          </a:extLst>
        </xdr:cNvPr>
        <xdr:cNvSpPr/>
      </xdr:nvSpPr>
      <xdr:spPr>
        <a:xfrm>
          <a:off x="18605500" y="687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D789FBA-55FB-4ACB-B813-B7C69AF6B05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E8D40E0-8F04-4310-AD2D-D8118BAC470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DE6EAA5-41B3-47A0-9412-6E3C7C81E3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DADBF94E-B5C5-4928-92E1-257DFF9B84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07FB0BA-1C33-4F52-9CD2-0B37AE7EAAB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125070</xdr:rowOff>
    </xdr:from>
    <xdr:to>
      <xdr:col>116</xdr:col>
      <xdr:colOff>114300</xdr:colOff>
      <xdr:row>41</xdr:row>
      <xdr:rowOff>55220</xdr:rowOff>
    </xdr:to>
    <xdr:sp macro="" textlink="">
      <xdr:nvSpPr>
        <xdr:cNvPr id="590" name="楕円 589">
          <a:extLst>
            <a:ext uri="{FF2B5EF4-FFF2-40B4-BE49-F238E27FC236}">
              <a16:creationId xmlns:a16="http://schemas.microsoft.com/office/drawing/2014/main" id="{C1EB4666-6FED-433C-9D6C-02ECDE9119AE}"/>
            </a:ext>
          </a:extLst>
        </xdr:cNvPr>
        <xdr:cNvSpPr/>
      </xdr:nvSpPr>
      <xdr:spPr>
        <a:xfrm>
          <a:off x="22110700" y="69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39997</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DA0EDAC7-BADE-4387-8998-5D4B09AB20DC}"/>
            </a:ext>
          </a:extLst>
        </xdr:cNvPr>
        <xdr:cNvSpPr txBox="1"/>
      </xdr:nvSpPr>
      <xdr:spPr>
        <a:xfrm>
          <a:off x="22199600" y="68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126898</xdr:rowOff>
    </xdr:from>
    <xdr:to>
      <xdr:col>112</xdr:col>
      <xdr:colOff>38100</xdr:colOff>
      <xdr:row>41</xdr:row>
      <xdr:rowOff>57048</xdr:rowOff>
    </xdr:to>
    <xdr:sp macro="" textlink="">
      <xdr:nvSpPr>
        <xdr:cNvPr id="592" name="楕円 591">
          <a:extLst>
            <a:ext uri="{FF2B5EF4-FFF2-40B4-BE49-F238E27FC236}">
              <a16:creationId xmlns:a16="http://schemas.microsoft.com/office/drawing/2014/main" id="{0114F7A1-88BD-4B99-8323-092F35020AA7}"/>
            </a:ext>
          </a:extLst>
        </xdr:cNvPr>
        <xdr:cNvSpPr/>
      </xdr:nvSpPr>
      <xdr:spPr>
        <a:xfrm>
          <a:off x="21272500" y="69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4420</xdr:rowOff>
    </xdr:from>
    <xdr:to>
      <xdr:col>116</xdr:col>
      <xdr:colOff>63500</xdr:colOff>
      <xdr:row>41</xdr:row>
      <xdr:rowOff>6248</xdr:rowOff>
    </xdr:to>
    <xdr:cxnSp macro="">
      <xdr:nvCxnSpPr>
        <xdr:cNvPr id="593" name="直線コネクタ 592">
          <a:extLst>
            <a:ext uri="{FF2B5EF4-FFF2-40B4-BE49-F238E27FC236}">
              <a16:creationId xmlns:a16="http://schemas.microsoft.com/office/drawing/2014/main" id="{2D9D1931-E145-4148-9C02-4E5DD044D4C3}"/>
            </a:ext>
          </a:extLst>
        </xdr:cNvPr>
        <xdr:cNvCxnSpPr/>
      </xdr:nvCxnSpPr>
      <xdr:spPr>
        <a:xfrm flipV="1">
          <a:off x="21323300" y="7033870"/>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129642</xdr:rowOff>
    </xdr:from>
    <xdr:to>
      <xdr:col>107</xdr:col>
      <xdr:colOff>101600</xdr:colOff>
      <xdr:row>41</xdr:row>
      <xdr:rowOff>59792</xdr:rowOff>
    </xdr:to>
    <xdr:sp macro="" textlink="">
      <xdr:nvSpPr>
        <xdr:cNvPr id="594" name="楕円 593">
          <a:extLst>
            <a:ext uri="{FF2B5EF4-FFF2-40B4-BE49-F238E27FC236}">
              <a16:creationId xmlns:a16="http://schemas.microsoft.com/office/drawing/2014/main" id="{4D5F4540-9B86-428F-8462-1068B4867340}"/>
            </a:ext>
          </a:extLst>
        </xdr:cNvPr>
        <xdr:cNvSpPr/>
      </xdr:nvSpPr>
      <xdr:spPr>
        <a:xfrm>
          <a:off x="20383500" y="69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6248</xdr:rowOff>
    </xdr:from>
    <xdr:to>
      <xdr:col>111</xdr:col>
      <xdr:colOff>177800</xdr:colOff>
      <xdr:row>41</xdr:row>
      <xdr:rowOff>8992</xdr:rowOff>
    </xdr:to>
    <xdr:cxnSp macro="">
      <xdr:nvCxnSpPr>
        <xdr:cNvPr id="595" name="直線コネクタ 594">
          <a:extLst>
            <a:ext uri="{FF2B5EF4-FFF2-40B4-BE49-F238E27FC236}">
              <a16:creationId xmlns:a16="http://schemas.microsoft.com/office/drawing/2014/main" id="{F8E48EE2-1843-4DAF-9C13-EF9A9D7BCD26}"/>
            </a:ext>
          </a:extLst>
        </xdr:cNvPr>
        <xdr:cNvCxnSpPr/>
      </xdr:nvCxnSpPr>
      <xdr:spPr>
        <a:xfrm flipV="1">
          <a:off x="20434300" y="703569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131470</xdr:rowOff>
    </xdr:from>
    <xdr:to>
      <xdr:col>102</xdr:col>
      <xdr:colOff>165100</xdr:colOff>
      <xdr:row>41</xdr:row>
      <xdr:rowOff>61620</xdr:rowOff>
    </xdr:to>
    <xdr:sp macro="" textlink="">
      <xdr:nvSpPr>
        <xdr:cNvPr id="596" name="楕円 595">
          <a:extLst>
            <a:ext uri="{FF2B5EF4-FFF2-40B4-BE49-F238E27FC236}">
              <a16:creationId xmlns:a16="http://schemas.microsoft.com/office/drawing/2014/main" id="{6618397B-2136-4D38-BDEB-F26E3E447A60}"/>
            </a:ext>
          </a:extLst>
        </xdr:cNvPr>
        <xdr:cNvSpPr/>
      </xdr:nvSpPr>
      <xdr:spPr>
        <a:xfrm>
          <a:off x="19494500" y="698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8992</xdr:rowOff>
    </xdr:from>
    <xdr:to>
      <xdr:col>107</xdr:col>
      <xdr:colOff>50800</xdr:colOff>
      <xdr:row>41</xdr:row>
      <xdr:rowOff>10820</xdr:rowOff>
    </xdr:to>
    <xdr:cxnSp macro="">
      <xdr:nvCxnSpPr>
        <xdr:cNvPr id="597" name="直線コネクタ 596">
          <a:extLst>
            <a:ext uri="{FF2B5EF4-FFF2-40B4-BE49-F238E27FC236}">
              <a16:creationId xmlns:a16="http://schemas.microsoft.com/office/drawing/2014/main" id="{74A1C6E1-8639-4D04-9642-1467689B68C6}"/>
            </a:ext>
          </a:extLst>
        </xdr:cNvPr>
        <xdr:cNvCxnSpPr/>
      </xdr:nvCxnSpPr>
      <xdr:spPr>
        <a:xfrm flipV="1">
          <a:off x="19545300" y="703844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162560</xdr:rowOff>
    </xdr:from>
    <xdr:to>
      <xdr:col>98</xdr:col>
      <xdr:colOff>38100</xdr:colOff>
      <xdr:row>41</xdr:row>
      <xdr:rowOff>92710</xdr:rowOff>
    </xdr:to>
    <xdr:sp macro="" textlink="">
      <xdr:nvSpPr>
        <xdr:cNvPr id="598" name="楕円 597">
          <a:extLst>
            <a:ext uri="{FF2B5EF4-FFF2-40B4-BE49-F238E27FC236}">
              <a16:creationId xmlns:a16="http://schemas.microsoft.com/office/drawing/2014/main" id="{6C93E0DA-3CFF-459B-8C4F-6492CF8CA0D5}"/>
            </a:ext>
          </a:extLst>
        </xdr:cNvPr>
        <xdr:cNvSpPr/>
      </xdr:nvSpPr>
      <xdr:spPr>
        <a:xfrm>
          <a:off x="18605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10820</xdr:rowOff>
    </xdr:from>
    <xdr:to>
      <xdr:col>102</xdr:col>
      <xdr:colOff>114300</xdr:colOff>
      <xdr:row>41</xdr:row>
      <xdr:rowOff>41910</xdr:rowOff>
    </xdr:to>
    <xdr:cxnSp macro="">
      <xdr:nvCxnSpPr>
        <xdr:cNvPr id="599" name="直線コネクタ 598">
          <a:extLst>
            <a:ext uri="{FF2B5EF4-FFF2-40B4-BE49-F238E27FC236}">
              <a16:creationId xmlns:a16="http://schemas.microsoft.com/office/drawing/2014/main" id="{F6C325A8-92A9-4255-917D-F9554665A6CE}"/>
            </a:ext>
          </a:extLst>
        </xdr:cNvPr>
        <xdr:cNvCxnSpPr/>
      </xdr:nvCxnSpPr>
      <xdr:spPr>
        <a:xfrm flipV="1">
          <a:off x="18656300" y="7040270"/>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97394CDC-C461-4F2C-A939-F780460FC396}"/>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127982</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BCFE85FC-4673-4C03-85E3-C79EEEF54CEA}"/>
            </a:ext>
          </a:extLst>
        </xdr:cNvPr>
        <xdr:cNvSpPr txBox="1"/>
      </xdr:nvSpPr>
      <xdr:spPr>
        <a:xfrm>
          <a:off x="20199427" y="66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130725</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F3621414-21C9-4955-8605-929635A1C90F}"/>
            </a:ext>
          </a:extLst>
        </xdr:cNvPr>
        <xdr:cNvSpPr txBox="1"/>
      </xdr:nvSpPr>
      <xdr:spPr>
        <a:xfrm>
          <a:off x="19310427" y="66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138955</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54974BB2-8C19-4E5D-9357-CC818046FC64}"/>
            </a:ext>
          </a:extLst>
        </xdr:cNvPr>
        <xdr:cNvSpPr txBox="1"/>
      </xdr:nvSpPr>
      <xdr:spPr>
        <a:xfrm>
          <a:off x="184214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48175</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9BAD0B00-DC72-4126-8178-A086DA25CDB1}"/>
            </a:ext>
          </a:extLst>
        </xdr:cNvPr>
        <xdr:cNvSpPr txBox="1"/>
      </xdr:nvSpPr>
      <xdr:spPr>
        <a:xfrm>
          <a:off x="21075727" y="70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50919</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95AF0209-6A31-4FC3-9CF4-F771D5828314}"/>
            </a:ext>
          </a:extLst>
        </xdr:cNvPr>
        <xdr:cNvSpPr txBox="1"/>
      </xdr:nvSpPr>
      <xdr:spPr>
        <a:xfrm>
          <a:off x="20199427" y="708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52747</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70AACE5A-6C9A-4A3F-B1B9-CE06A8CFD8BE}"/>
            </a:ext>
          </a:extLst>
        </xdr:cNvPr>
        <xdr:cNvSpPr txBox="1"/>
      </xdr:nvSpPr>
      <xdr:spPr>
        <a:xfrm>
          <a:off x="19310427" y="708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83837</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A0221E69-F974-43E1-9448-9A54CAB1D56D}"/>
            </a:ext>
          </a:extLst>
        </xdr:cNvPr>
        <xdr:cNvSpPr txBox="1"/>
      </xdr:nvSpPr>
      <xdr:spPr>
        <a:xfrm>
          <a:off x="18421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5F13ACF6-5549-4100-A94A-E0F190A378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BC2DB6A8-7DAC-4F30-89E0-5EF93313AF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DC6998C8-ACC0-4AE6-8FEC-760EC999162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4A89285B-AAB5-4387-A2C0-241DA3BE24F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7BCBA748-BD1E-4A05-B5A8-51E95CBF6E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B1C83CA7-F7C9-453F-9748-D71ABBC924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6698EEAC-8711-4EF4-B792-DDDD46E5FED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4102598B-E5C3-4BA3-B83E-B5575FEDEAB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B33F5AD1-4859-4BC2-8B30-0CBF3BE67AF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BD51102E-07EE-473D-A8D5-D277D2EC3A1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59D38D20-9BC4-4A84-B806-8352266B83E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5A738BBB-010D-4A1D-8C49-2CC994D8AA8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27D16D74-A11F-440C-B4C6-695C3D84E56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59891307-FAB6-4E82-8FC9-DE5B89C9042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B2B17296-BC8D-4649-9D34-630ED7A8A18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8AB8175F-3038-4E88-B27B-57A227C2A6B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35D7DCBA-6BFC-428B-80A3-DEF84EFCB83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D83FC719-E053-40A6-A6CD-57863843E4F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929E05AD-E905-4D9E-B50F-69E9EA2EB99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61B77AF6-FAC7-4124-ADF6-64E0CE41C24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D95781F9-1DE3-4950-A190-CE0B4D46FAF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79C6B59F-87DC-46D5-8111-BED48104129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3A0DECD-75D0-482D-B1F0-DEFB5B9A54D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B3F2ADD0-EC98-4E27-B88B-043C14D5816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632" name="直線コネクタ 631">
          <a:extLst>
            <a:ext uri="{FF2B5EF4-FFF2-40B4-BE49-F238E27FC236}">
              <a16:creationId xmlns:a16="http://schemas.microsoft.com/office/drawing/2014/main" id="{27A242A0-A7A8-4438-9751-62BA2E565962}"/>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F3643E12-19FB-4543-82FC-4FC65A2497F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634" name="直線コネクタ 633">
          <a:extLst>
            <a:ext uri="{FF2B5EF4-FFF2-40B4-BE49-F238E27FC236}">
              <a16:creationId xmlns:a16="http://schemas.microsoft.com/office/drawing/2014/main" id="{6C2FCDB3-585B-40DC-808A-FB0577F18725}"/>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2BADBA52-6275-4637-A4EB-7166EC0ED95A}"/>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636" name="直線コネクタ 635">
          <a:extLst>
            <a:ext uri="{FF2B5EF4-FFF2-40B4-BE49-F238E27FC236}">
              <a16:creationId xmlns:a16="http://schemas.microsoft.com/office/drawing/2014/main" id="{0E2F9AFA-396F-43CA-B8A1-93A115BE9F12}"/>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3566DAF7-D84B-40C9-814F-F2D20D7BC7DA}"/>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38" name="フローチャート: 判断 637">
          <a:extLst>
            <a:ext uri="{FF2B5EF4-FFF2-40B4-BE49-F238E27FC236}">
              <a16:creationId xmlns:a16="http://schemas.microsoft.com/office/drawing/2014/main" id="{E9D4E403-BDC6-4A2B-A589-AC5F4038D505}"/>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a:extLst>
            <a:ext uri="{FF2B5EF4-FFF2-40B4-BE49-F238E27FC236}">
              <a16:creationId xmlns:a16="http://schemas.microsoft.com/office/drawing/2014/main" id="{E603DBB4-F574-4B39-98C3-A50851D9957D}"/>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33020</xdr:rowOff>
    </xdr:from>
    <xdr:to>
      <xdr:col>76</xdr:col>
      <xdr:colOff>165100</xdr:colOff>
      <xdr:row>60</xdr:row>
      <xdr:rowOff>134620</xdr:rowOff>
    </xdr:to>
    <xdr:sp macro="" textlink="">
      <xdr:nvSpPr>
        <xdr:cNvPr id="640" name="フローチャート: 判断 639">
          <a:extLst>
            <a:ext uri="{FF2B5EF4-FFF2-40B4-BE49-F238E27FC236}">
              <a16:creationId xmlns:a16="http://schemas.microsoft.com/office/drawing/2014/main" id="{DE498D0C-F66D-4E73-9119-50CDAB5EF02E}"/>
            </a:ext>
          </a:extLst>
        </xdr:cNvPr>
        <xdr:cNvSpPr/>
      </xdr:nvSpPr>
      <xdr:spPr>
        <a:xfrm>
          <a:off x="14541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1" name="フローチャート: 判断 640">
          <a:extLst>
            <a:ext uri="{FF2B5EF4-FFF2-40B4-BE49-F238E27FC236}">
              <a16:creationId xmlns:a16="http://schemas.microsoft.com/office/drawing/2014/main" id="{85CC0A83-2CD1-4028-81CF-DA59A28118CE}"/>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29210</xdr:rowOff>
    </xdr:from>
    <xdr:to>
      <xdr:col>67</xdr:col>
      <xdr:colOff>101600</xdr:colOff>
      <xdr:row>60</xdr:row>
      <xdr:rowOff>130810</xdr:rowOff>
    </xdr:to>
    <xdr:sp macro="" textlink="">
      <xdr:nvSpPr>
        <xdr:cNvPr id="642" name="フローチャート: 判断 641">
          <a:extLst>
            <a:ext uri="{FF2B5EF4-FFF2-40B4-BE49-F238E27FC236}">
              <a16:creationId xmlns:a16="http://schemas.microsoft.com/office/drawing/2014/main" id="{70383B80-0394-4308-A17D-AECF09B18E10}"/>
            </a:ext>
          </a:extLst>
        </xdr:cNvPr>
        <xdr:cNvSpPr/>
      </xdr:nvSpPr>
      <xdr:spPr>
        <a:xfrm>
          <a:off x="12763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2F569A9-7845-48F4-AC1E-9862D07D60B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3DC558E9-EF8B-4586-97FE-EC9F7C8699E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0E16D19-A4A6-4AFC-95C1-B6DF58E6925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0F48898-94A7-4993-B5DD-0F029D4B437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A2A592C1-43E7-4454-9B9F-21DF76ABBF2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648" name="楕円 647">
          <a:extLst>
            <a:ext uri="{FF2B5EF4-FFF2-40B4-BE49-F238E27FC236}">
              <a16:creationId xmlns:a16="http://schemas.microsoft.com/office/drawing/2014/main" id="{F91FC6E6-4345-4C13-8AD8-4BD09724C81F}"/>
            </a:ext>
          </a:extLst>
        </xdr:cNvPr>
        <xdr:cNvSpPr/>
      </xdr:nvSpPr>
      <xdr:spPr>
        <a:xfrm>
          <a:off x="16268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9542</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27897C39-8441-47F6-9096-A675666F4A05}"/>
            </a:ext>
          </a:extLst>
        </xdr:cNvPr>
        <xdr:cNvSpPr txBox="1"/>
      </xdr:nvSpPr>
      <xdr:spPr>
        <a:xfrm>
          <a:off x="16357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650" name="楕円 649">
          <a:extLst>
            <a:ext uri="{FF2B5EF4-FFF2-40B4-BE49-F238E27FC236}">
              <a16:creationId xmlns:a16="http://schemas.microsoft.com/office/drawing/2014/main" id="{DA363103-AC51-4CBF-8EC2-258FE6D105D3}"/>
            </a:ext>
          </a:extLst>
        </xdr:cNvPr>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81915</xdr:rowOff>
    </xdr:to>
    <xdr:cxnSp macro="">
      <xdr:nvCxnSpPr>
        <xdr:cNvPr id="651" name="直線コネクタ 650">
          <a:extLst>
            <a:ext uri="{FF2B5EF4-FFF2-40B4-BE49-F238E27FC236}">
              <a16:creationId xmlns:a16="http://schemas.microsoft.com/office/drawing/2014/main" id="{F79232EB-22E0-4BBA-901C-8CDF0D0352A4}"/>
            </a:ext>
          </a:extLst>
        </xdr:cNvPr>
        <xdr:cNvCxnSpPr/>
      </xdr:nvCxnSpPr>
      <xdr:spPr>
        <a:xfrm>
          <a:off x="15481300" y="105022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145415</xdr:rowOff>
    </xdr:from>
    <xdr:to>
      <xdr:col>76</xdr:col>
      <xdr:colOff>165100</xdr:colOff>
      <xdr:row>61</xdr:row>
      <xdr:rowOff>75565</xdr:rowOff>
    </xdr:to>
    <xdr:sp macro="" textlink="">
      <xdr:nvSpPr>
        <xdr:cNvPr id="652" name="楕円 651">
          <a:extLst>
            <a:ext uri="{FF2B5EF4-FFF2-40B4-BE49-F238E27FC236}">
              <a16:creationId xmlns:a16="http://schemas.microsoft.com/office/drawing/2014/main" id="{B0741D69-86F7-43FE-9645-A98EB5C61168}"/>
            </a:ext>
          </a:extLst>
        </xdr:cNvPr>
        <xdr:cNvSpPr/>
      </xdr:nvSpPr>
      <xdr:spPr>
        <a:xfrm>
          <a:off x="14541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24765</xdr:rowOff>
    </xdr:from>
    <xdr:to>
      <xdr:col>81</xdr:col>
      <xdr:colOff>50800</xdr:colOff>
      <xdr:row>61</xdr:row>
      <xdr:rowOff>43815</xdr:rowOff>
    </xdr:to>
    <xdr:cxnSp macro="">
      <xdr:nvCxnSpPr>
        <xdr:cNvPr id="653" name="直線コネクタ 652">
          <a:extLst>
            <a:ext uri="{FF2B5EF4-FFF2-40B4-BE49-F238E27FC236}">
              <a16:creationId xmlns:a16="http://schemas.microsoft.com/office/drawing/2014/main" id="{397B1EAD-2B40-4856-9747-530FD6F22C40}"/>
            </a:ext>
          </a:extLst>
        </xdr:cNvPr>
        <xdr:cNvCxnSpPr/>
      </xdr:nvCxnSpPr>
      <xdr:spPr>
        <a:xfrm>
          <a:off x="14592300" y="104832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76835</xdr:rowOff>
    </xdr:from>
    <xdr:to>
      <xdr:col>72</xdr:col>
      <xdr:colOff>38100</xdr:colOff>
      <xdr:row>62</xdr:row>
      <xdr:rowOff>6985</xdr:rowOff>
    </xdr:to>
    <xdr:sp macro="" textlink="">
      <xdr:nvSpPr>
        <xdr:cNvPr id="654" name="楕円 653">
          <a:extLst>
            <a:ext uri="{FF2B5EF4-FFF2-40B4-BE49-F238E27FC236}">
              <a16:creationId xmlns:a16="http://schemas.microsoft.com/office/drawing/2014/main" id="{F6B3AC29-BE91-4651-82D5-8D0166BDB6EA}"/>
            </a:ext>
          </a:extLst>
        </xdr:cNvPr>
        <xdr:cNvSpPr/>
      </xdr:nvSpPr>
      <xdr:spPr>
        <a:xfrm>
          <a:off x="13652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24765</xdr:rowOff>
    </xdr:from>
    <xdr:to>
      <xdr:col>76</xdr:col>
      <xdr:colOff>114300</xdr:colOff>
      <xdr:row>61</xdr:row>
      <xdr:rowOff>127635</xdr:rowOff>
    </xdr:to>
    <xdr:cxnSp macro="">
      <xdr:nvCxnSpPr>
        <xdr:cNvPr id="655" name="直線コネクタ 654">
          <a:extLst>
            <a:ext uri="{FF2B5EF4-FFF2-40B4-BE49-F238E27FC236}">
              <a16:creationId xmlns:a16="http://schemas.microsoft.com/office/drawing/2014/main" id="{EC68242E-016A-422F-853B-A2A0EAB9490A}"/>
            </a:ext>
          </a:extLst>
        </xdr:cNvPr>
        <xdr:cNvCxnSpPr/>
      </xdr:nvCxnSpPr>
      <xdr:spPr>
        <a:xfrm flipV="1">
          <a:off x="13703300" y="1048321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44450</xdr:rowOff>
    </xdr:from>
    <xdr:to>
      <xdr:col>67</xdr:col>
      <xdr:colOff>101600</xdr:colOff>
      <xdr:row>61</xdr:row>
      <xdr:rowOff>146050</xdr:rowOff>
    </xdr:to>
    <xdr:sp macro="" textlink="">
      <xdr:nvSpPr>
        <xdr:cNvPr id="656" name="楕円 655">
          <a:extLst>
            <a:ext uri="{FF2B5EF4-FFF2-40B4-BE49-F238E27FC236}">
              <a16:creationId xmlns:a16="http://schemas.microsoft.com/office/drawing/2014/main" id="{5E7D8D6A-904C-4B30-B8EB-E6808EA49295}"/>
            </a:ext>
          </a:extLst>
        </xdr:cNvPr>
        <xdr:cNvSpPr/>
      </xdr:nvSpPr>
      <xdr:spPr>
        <a:xfrm>
          <a:off x="1276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95250</xdr:rowOff>
    </xdr:from>
    <xdr:to>
      <xdr:col>71</xdr:col>
      <xdr:colOff>177800</xdr:colOff>
      <xdr:row>61</xdr:row>
      <xdr:rowOff>127635</xdr:rowOff>
    </xdr:to>
    <xdr:cxnSp macro="">
      <xdr:nvCxnSpPr>
        <xdr:cNvPr id="657" name="直線コネクタ 656">
          <a:extLst>
            <a:ext uri="{FF2B5EF4-FFF2-40B4-BE49-F238E27FC236}">
              <a16:creationId xmlns:a16="http://schemas.microsoft.com/office/drawing/2014/main" id="{31EE108B-010A-45B3-AD38-78D19A1E0F16}"/>
            </a:ext>
          </a:extLst>
        </xdr:cNvPr>
        <xdr:cNvCxnSpPr/>
      </xdr:nvCxnSpPr>
      <xdr:spPr>
        <a:xfrm>
          <a:off x="12814300" y="105537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58" name="n_1aveValue【学校施設】&#10;有形固定資産減価償却率">
          <a:extLst>
            <a:ext uri="{FF2B5EF4-FFF2-40B4-BE49-F238E27FC236}">
              <a16:creationId xmlns:a16="http://schemas.microsoft.com/office/drawing/2014/main" id="{EF4D9B78-6F56-4B16-BA4C-7F753CCD1269}"/>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151147</xdr:rowOff>
    </xdr:from>
    <xdr:ext cx="405111" cy="259045"/>
    <xdr:sp macro="" textlink="">
      <xdr:nvSpPr>
        <xdr:cNvPr id="659" name="n_2aveValue【学校施設】&#10;有形固定資産減価償却率">
          <a:extLst>
            <a:ext uri="{FF2B5EF4-FFF2-40B4-BE49-F238E27FC236}">
              <a16:creationId xmlns:a16="http://schemas.microsoft.com/office/drawing/2014/main" id="{18B4FBEF-1B84-441F-AD5C-D7FE4265747E}"/>
            </a:ext>
          </a:extLst>
        </xdr:cNvPr>
        <xdr:cNvSpPr txBox="1"/>
      </xdr:nvSpPr>
      <xdr:spPr>
        <a:xfrm>
          <a:off x="14389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660" name="n_3aveValue【学校施設】&#10;有形固定資産減価償却率">
          <a:extLst>
            <a:ext uri="{FF2B5EF4-FFF2-40B4-BE49-F238E27FC236}">
              <a16:creationId xmlns:a16="http://schemas.microsoft.com/office/drawing/2014/main" id="{7346D5CB-1A8B-4865-995B-FC8BE1A5D97C}"/>
            </a:ext>
          </a:extLst>
        </xdr:cNvPr>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147337</xdr:rowOff>
    </xdr:from>
    <xdr:ext cx="405111" cy="259045"/>
    <xdr:sp macro="" textlink="">
      <xdr:nvSpPr>
        <xdr:cNvPr id="661" name="n_4aveValue【学校施設】&#10;有形固定資産減価償却率">
          <a:extLst>
            <a:ext uri="{FF2B5EF4-FFF2-40B4-BE49-F238E27FC236}">
              <a16:creationId xmlns:a16="http://schemas.microsoft.com/office/drawing/2014/main" id="{F97F109D-0FCF-4A3B-B50D-B14DA8B15740}"/>
            </a:ext>
          </a:extLst>
        </xdr:cNvPr>
        <xdr:cNvSpPr txBox="1"/>
      </xdr:nvSpPr>
      <xdr:spPr>
        <a:xfrm>
          <a:off x="12611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85742</xdr:rowOff>
    </xdr:from>
    <xdr:ext cx="405111" cy="259045"/>
    <xdr:sp macro="" textlink="">
      <xdr:nvSpPr>
        <xdr:cNvPr id="662" name="n_1mainValue【学校施設】&#10;有形固定資産減価償却率">
          <a:extLst>
            <a:ext uri="{FF2B5EF4-FFF2-40B4-BE49-F238E27FC236}">
              <a16:creationId xmlns:a16="http://schemas.microsoft.com/office/drawing/2014/main" id="{4A6E33EC-E638-489C-B244-B6BF4EA09E25}"/>
            </a:ext>
          </a:extLst>
        </xdr:cNvPr>
        <xdr:cNvSpPr txBox="1"/>
      </xdr:nvSpPr>
      <xdr:spPr>
        <a:xfrm>
          <a:off x="15266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66692</xdr:rowOff>
    </xdr:from>
    <xdr:ext cx="405111" cy="259045"/>
    <xdr:sp macro="" textlink="">
      <xdr:nvSpPr>
        <xdr:cNvPr id="663" name="n_2mainValue【学校施設】&#10;有形固定資産減価償却率">
          <a:extLst>
            <a:ext uri="{FF2B5EF4-FFF2-40B4-BE49-F238E27FC236}">
              <a16:creationId xmlns:a16="http://schemas.microsoft.com/office/drawing/2014/main" id="{B858606D-6F66-4149-83B3-0B267BCDA0BC}"/>
            </a:ext>
          </a:extLst>
        </xdr:cNvPr>
        <xdr:cNvSpPr txBox="1"/>
      </xdr:nvSpPr>
      <xdr:spPr>
        <a:xfrm>
          <a:off x="14389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169562</xdr:rowOff>
    </xdr:from>
    <xdr:ext cx="405111" cy="259045"/>
    <xdr:sp macro="" textlink="">
      <xdr:nvSpPr>
        <xdr:cNvPr id="664" name="n_3mainValue【学校施設】&#10;有形固定資産減価償却率">
          <a:extLst>
            <a:ext uri="{FF2B5EF4-FFF2-40B4-BE49-F238E27FC236}">
              <a16:creationId xmlns:a16="http://schemas.microsoft.com/office/drawing/2014/main" id="{8DCDAFEE-6158-4237-A149-E1EE78684A3E}"/>
            </a:ext>
          </a:extLst>
        </xdr:cNvPr>
        <xdr:cNvSpPr txBox="1"/>
      </xdr:nvSpPr>
      <xdr:spPr>
        <a:xfrm>
          <a:off x="13500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137177</xdr:rowOff>
    </xdr:from>
    <xdr:ext cx="405111" cy="259045"/>
    <xdr:sp macro="" textlink="">
      <xdr:nvSpPr>
        <xdr:cNvPr id="665" name="n_4mainValue【学校施設】&#10;有形固定資産減価償却率">
          <a:extLst>
            <a:ext uri="{FF2B5EF4-FFF2-40B4-BE49-F238E27FC236}">
              <a16:creationId xmlns:a16="http://schemas.microsoft.com/office/drawing/2014/main" id="{D2D62211-36B7-4D6E-8FE0-6142CE1011C7}"/>
            </a:ext>
          </a:extLst>
        </xdr:cNvPr>
        <xdr:cNvSpPr txBox="1"/>
      </xdr:nvSpPr>
      <xdr:spPr>
        <a:xfrm>
          <a:off x="12611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BEED53B0-8B1D-4F8A-86C6-3B35E9D660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D5B9B0CF-B980-46C6-9B07-930A0EBBD73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8E99F2B5-DDE3-408D-97D2-DCB86863F89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AA5718C9-80C2-40F4-990D-5914EE4C446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13A36B4-54A8-4AED-8265-BFBCE992224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9E1772B0-5064-4DBE-AD0F-D79254C199B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316B1CF4-C308-4F33-967E-C3E81C8A03C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86F10D84-3C11-4CB4-8A22-A65CB953560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CDC35C4-5901-4E73-87D7-B412DAA18E0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2721D2F-5FB7-47AF-8C74-D161AB43F71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76781347-776E-4CAA-A91A-1BBDF068324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56C2F57A-B741-4F67-9970-66C0CDD99E1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7F556B72-1098-4ED9-8ACF-448A0B8E83E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5E09D80A-C669-4B7B-9E77-3284159DE87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B23BCC77-C4BE-4B93-BAEF-61EDCBDFA5B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a:extLst>
            <a:ext uri="{FF2B5EF4-FFF2-40B4-BE49-F238E27FC236}">
              <a16:creationId xmlns:a16="http://schemas.microsoft.com/office/drawing/2014/main" id="{7F3BB9B6-4B42-4EA0-B448-CCD4221A22E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C0FB29B9-5A05-471F-8807-275FE7BA54C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a:extLst>
            <a:ext uri="{FF2B5EF4-FFF2-40B4-BE49-F238E27FC236}">
              <a16:creationId xmlns:a16="http://schemas.microsoft.com/office/drawing/2014/main" id="{2591BE2D-688A-4599-8912-2B4452E100AF}"/>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9316F81F-B80F-4B71-8C3E-D9E8BF7325E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a:extLst>
            <a:ext uri="{FF2B5EF4-FFF2-40B4-BE49-F238E27FC236}">
              <a16:creationId xmlns:a16="http://schemas.microsoft.com/office/drawing/2014/main" id="{9CBD6576-8992-45CA-AFEA-4590B55F4AB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D74F54F1-E5FE-485B-AFF2-D1E9E495149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id="{7D0C491D-257A-463A-9447-D9D1D77F16A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270054F1-192D-485A-A369-5A87AF685C8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89" name="直線コネクタ 688">
          <a:extLst>
            <a:ext uri="{FF2B5EF4-FFF2-40B4-BE49-F238E27FC236}">
              <a16:creationId xmlns:a16="http://schemas.microsoft.com/office/drawing/2014/main" id="{E169480C-4A3D-437D-AAD6-3B8EA3061CB3}"/>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90" name="【学校施設】&#10;一人当たり面積最小値テキスト">
          <a:extLst>
            <a:ext uri="{FF2B5EF4-FFF2-40B4-BE49-F238E27FC236}">
              <a16:creationId xmlns:a16="http://schemas.microsoft.com/office/drawing/2014/main" id="{712C8E4B-FC3E-426D-AC98-2CF94C067227}"/>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91" name="直線コネクタ 690">
          <a:extLst>
            <a:ext uri="{FF2B5EF4-FFF2-40B4-BE49-F238E27FC236}">
              <a16:creationId xmlns:a16="http://schemas.microsoft.com/office/drawing/2014/main" id="{A3EFBB35-D00D-466A-BEE1-10818B0002B3}"/>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92" name="【学校施設】&#10;一人当たり面積最大値テキスト">
          <a:extLst>
            <a:ext uri="{FF2B5EF4-FFF2-40B4-BE49-F238E27FC236}">
              <a16:creationId xmlns:a16="http://schemas.microsoft.com/office/drawing/2014/main" id="{1BC94D3C-1BDB-4B4D-BBDF-CBDD729AB725}"/>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93" name="直線コネクタ 692">
          <a:extLst>
            <a:ext uri="{FF2B5EF4-FFF2-40B4-BE49-F238E27FC236}">
              <a16:creationId xmlns:a16="http://schemas.microsoft.com/office/drawing/2014/main" id="{A8D569EC-9468-40C5-8363-DFFF7618A5BD}"/>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694" name="【学校施設】&#10;一人当たり面積平均値テキスト">
          <a:extLst>
            <a:ext uri="{FF2B5EF4-FFF2-40B4-BE49-F238E27FC236}">
              <a16:creationId xmlns:a16="http://schemas.microsoft.com/office/drawing/2014/main" id="{551C7FF1-9891-4DC9-9DCB-D716B2142A2E}"/>
            </a:ext>
          </a:extLst>
        </xdr:cNvPr>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95" name="フローチャート: 判断 694">
          <a:extLst>
            <a:ext uri="{FF2B5EF4-FFF2-40B4-BE49-F238E27FC236}">
              <a16:creationId xmlns:a16="http://schemas.microsoft.com/office/drawing/2014/main" id="{E07153F4-9843-4790-9EB8-A199964A5A67}"/>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96" name="フローチャート: 判断 695">
          <a:extLst>
            <a:ext uri="{FF2B5EF4-FFF2-40B4-BE49-F238E27FC236}">
              <a16:creationId xmlns:a16="http://schemas.microsoft.com/office/drawing/2014/main" id="{6ED45A3D-F4FC-43FB-A0A3-747AA65D683B}"/>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148768</xdr:rowOff>
    </xdr:from>
    <xdr:to>
      <xdr:col>107</xdr:col>
      <xdr:colOff>101600</xdr:colOff>
      <xdr:row>63</xdr:row>
      <xdr:rowOff>78918</xdr:rowOff>
    </xdr:to>
    <xdr:sp macro="" textlink="">
      <xdr:nvSpPr>
        <xdr:cNvPr id="697" name="フローチャート: 判断 696">
          <a:extLst>
            <a:ext uri="{FF2B5EF4-FFF2-40B4-BE49-F238E27FC236}">
              <a16:creationId xmlns:a16="http://schemas.microsoft.com/office/drawing/2014/main" id="{0AE0DACD-FEBE-404A-9FAA-8C6E33B2BF71}"/>
            </a:ext>
          </a:extLst>
        </xdr:cNvPr>
        <xdr:cNvSpPr/>
      </xdr:nvSpPr>
      <xdr:spPr>
        <a:xfrm>
          <a:off x="20383500" y="107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153797</xdr:rowOff>
    </xdr:from>
    <xdr:to>
      <xdr:col>102</xdr:col>
      <xdr:colOff>165100</xdr:colOff>
      <xdr:row>63</xdr:row>
      <xdr:rowOff>83947</xdr:rowOff>
    </xdr:to>
    <xdr:sp macro="" textlink="">
      <xdr:nvSpPr>
        <xdr:cNvPr id="698" name="フローチャート: 判断 697">
          <a:extLst>
            <a:ext uri="{FF2B5EF4-FFF2-40B4-BE49-F238E27FC236}">
              <a16:creationId xmlns:a16="http://schemas.microsoft.com/office/drawing/2014/main" id="{F26F2F58-D3C6-4A1F-AB47-15BC013CF284}"/>
            </a:ext>
          </a:extLst>
        </xdr:cNvPr>
        <xdr:cNvSpPr/>
      </xdr:nvSpPr>
      <xdr:spPr>
        <a:xfrm>
          <a:off x="19494500" y="1078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148082</xdr:rowOff>
    </xdr:from>
    <xdr:to>
      <xdr:col>98</xdr:col>
      <xdr:colOff>38100</xdr:colOff>
      <xdr:row>63</xdr:row>
      <xdr:rowOff>78232</xdr:rowOff>
    </xdr:to>
    <xdr:sp macro="" textlink="">
      <xdr:nvSpPr>
        <xdr:cNvPr id="699" name="フローチャート: 判断 698">
          <a:extLst>
            <a:ext uri="{FF2B5EF4-FFF2-40B4-BE49-F238E27FC236}">
              <a16:creationId xmlns:a16="http://schemas.microsoft.com/office/drawing/2014/main" id="{773EE482-9202-4DD8-87EA-6F0AF115E9A1}"/>
            </a:ext>
          </a:extLst>
        </xdr:cNvPr>
        <xdr:cNvSpPr/>
      </xdr:nvSpPr>
      <xdr:spPr>
        <a:xfrm>
          <a:off x="186055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172AD8D2-5129-4E98-94F1-BBB9A53E322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E341D73A-E730-4419-BCEA-B33E62B2345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40E2CA-6451-40EF-8AA6-74D61BC8CA5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D7B99352-FF75-425F-BD0A-2D36FF67FDA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281B4724-43D6-4EE8-B382-1085237A202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80721</xdr:rowOff>
    </xdr:from>
    <xdr:to>
      <xdr:col>116</xdr:col>
      <xdr:colOff>114300</xdr:colOff>
      <xdr:row>63</xdr:row>
      <xdr:rowOff>10871</xdr:rowOff>
    </xdr:to>
    <xdr:sp macro="" textlink="">
      <xdr:nvSpPr>
        <xdr:cNvPr id="705" name="楕円 704">
          <a:extLst>
            <a:ext uri="{FF2B5EF4-FFF2-40B4-BE49-F238E27FC236}">
              <a16:creationId xmlns:a16="http://schemas.microsoft.com/office/drawing/2014/main" id="{BA83178F-D8F5-4644-9BCB-375EC0849E88}"/>
            </a:ext>
          </a:extLst>
        </xdr:cNvPr>
        <xdr:cNvSpPr/>
      </xdr:nvSpPr>
      <xdr:spPr>
        <a:xfrm>
          <a:off x="22110700" y="107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103598</xdr:rowOff>
    </xdr:from>
    <xdr:ext cx="469744" cy="259045"/>
    <xdr:sp macro="" textlink="">
      <xdr:nvSpPr>
        <xdr:cNvPr id="706" name="【学校施設】&#10;一人当たり面積該当値テキスト">
          <a:extLst>
            <a:ext uri="{FF2B5EF4-FFF2-40B4-BE49-F238E27FC236}">
              <a16:creationId xmlns:a16="http://schemas.microsoft.com/office/drawing/2014/main" id="{6B7CBD4F-BED4-45A0-9B42-03B6E40D22A2}"/>
            </a:ext>
          </a:extLst>
        </xdr:cNvPr>
        <xdr:cNvSpPr txBox="1"/>
      </xdr:nvSpPr>
      <xdr:spPr>
        <a:xfrm>
          <a:off x="22199600" y="1056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87199</xdr:rowOff>
    </xdr:from>
    <xdr:to>
      <xdr:col>112</xdr:col>
      <xdr:colOff>38100</xdr:colOff>
      <xdr:row>63</xdr:row>
      <xdr:rowOff>17349</xdr:rowOff>
    </xdr:to>
    <xdr:sp macro="" textlink="">
      <xdr:nvSpPr>
        <xdr:cNvPr id="707" name="楕円 706">
          <a:extLst>
            <a:ext uri="{FF2B5EF4-FFF2-40B4-BE49-F238E27FC236}">
              <a16:creationId xmlns:a16="http://schemas.microsoft.com/office/drawing/2014/main" id="{523D6884-99B1-45EB-8E89-F89E61B61D02}"/>
            </a:ext>
          </a:extLst>
        </xdr:cNvPr>
        <xdr:cNvSpPr/>
      </xdr:nvSpPr>
      <xdr:spPr>
        <a:xfrm>
          <a:off x="21272500" y="107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131521</xdr:rowOff>
    </xdr:from>
    <xdr:to>
      <xdr:col>116</xdr:col>
      <xdr:colOff>63500</xdr:colOff>
      <xdr:row>62</xdr:row>
      <xdr:rowOff>137999</xdr:rowOff>
    </xdr:to>
    <xdr:cxnSp macro="">
      <xdr:nvCxnSpPr>
        <xdr:cNvPr id="708" name="直線コネクタ 707">
          <a:extLst>
            <a:ext uri="{FF2B5EF4-FFF2-40B4-BE49-F238E27FC236}">
              <a16:creationId xmlns:a16="http://schemas.microsoft.com/office/drawing/2014/main" id="{BAC63059-106A-4235-925D-BC98AFBF5F67}"/>
            </a:ext>
          </a:extLst>
        </xdr:cNvPr>
        <xdr:cNvCxnSpPr/>
      </xdr:nvCxnSpPr>
      <xdr:spPr>
        <a:xfrm flipV="1">
          <a:off x="21323300" y="10761421"/>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91694</xdr:rowOff>
    </xdr:from>
    <xdr:to>
      <xdr:col>107</xdr:col>
      <xdr:colOff>101600</xdr:colOff>
      <xdr:row>63</xdr:row>
      <xdr:rowOff>21844</xdr:rowOff>
    </xdr:to>
    <xdr:sp macro="" textlink="">
      <xdr:nvSpPr>
        <xdr:cNvPr id="709" name="楕円 708">
          <a:extLst>
            <a:ext uri="{FF2B5EF4-FFF2-40B4-BE49-F238E27FC236}">
              <a16:creationId xmlns:a16="http://schemas.microsoft.com/office/drawing/2014/main" id="{BF2FBF27-DEA9-4E59-9D53-5BDEADB03D92}"/>
            </a:ext>
          </a:extLst>
        </xdr:cNvPr>
        <xdr:cNvSpPr/>
      </xdr:nvSpPr>
      <xdr:spPr>
        <a:xfrm>
          <a:off x="20383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137999</xdr:rowOff>
    </xdr:from>
    <xdr:to>
      <xdr:col>111</xdr:col>
      <xdr:colOff>177800</xdr:colOff>
      <xdr:row>62</xdr:row>
      <xdr:rowOff>142494</xdr:rowOff>
    </xdr:to>
    <xdr:cxnSp macro="">
      <xdr:nvCxnSpPr>
        <xdr:cNvPr id="710" name="直線コネクタ 709">
          <a:extLst>
            <a:ext uri="{FF2B5EF4-FFF2-40B4-BE49-F238E27FC236}">
              <a16:creationId xmlns:a16="http://schemas.microsoft.com/office/drawing/2014/main" id="{9153CCD7-BE8F-4F24-9D01-81897C996C39}"/>
            </a:ext>
          </a:extLst>
        </xdr:cNvPr>
        <xdr:cNvCxnSpPr/>
      </xdr:nvCxnSpPr>
      <xdr:spPr>
        <a:xfrm flipV="1">
          <a:off x="20434300" y="10767899"/>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95504</xdr:rowOff>
    </xdr:from>
    <xdr:to>
      <xdr:col>102</xdr:col>
      <xdr:colOff>165100</xdr:colOff>
      <xdr:row>63</xdr:row>
      <xdr:rowOff>25654</xdr:rowOff>
    </xdr:to>
    <xdr:sp macro="" textlink="">
      <xdr:nvSpPr>
        <xdr:cNvPr id="711" name="楕円 710">
          <a:extLst>
            <a:ext uri="{FF2B5EF4-FFF2-40B4-BE49-F238E27FC236}">
              <a16:creationId xmlns:a16="http://schemas.microsoft.com/office/drawing/2014/main" id="{A45DDD14-9C8B-4F18-B673-1F6DEE5B7B3F}"/>
            </a:ext>
          </a:extLst>
        </xdr:cNvPr>
        <xdr:cNvSpPr/>
      </xdr:nvSpPr>
      <xdr:spPr>
        <a:xfrm>
          <a:off x="19494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142494</xdr:rowOff>
    </xdr:from>
    <xdr:to>
      <xdr:col>107</xdr:col>
      <xdr:colOff>50800</xdr:colOff>
      <xdr:row>62</xdr:row>
      <xdr:rowOff>146304</xdr:rowOff>
    </xdr:to>
    <xdr:cxnSp macro="">
      <xdr:nvCxnSpPr>
        <xdr:cNvPr id="712" name="直線コネクタ 711">
          <a:extLst>
            <a:ext uri="{FF2B5EF4-FFF2-40B4-BE49-F238E27FC236}">
              <a16:creationId xmlns:a16="http://schemas.microsoft.com/office/drawing/2014/main" id="{D66742A6-F4FE-48B6-8FF1-7F3C15C72F53}"/>
            </a:ext>
          </a:extLst>
        </xdr:cNvPr>
        <xdr:cNvCxnSpPr/>
      </xdr:nvCxnSpPr>
      <xdr:spPr>
        <a:xfrm flipV="1">
          <a:off x="19545300" y="1077239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90246</xdr:rowOff>
    </xdr:from>
    <xdr:to>
      <xdr:col>98</xdr:col>
      <xdr:colOff>38100</xdr:colOff>
      <xdr:row>63</xdr:row>
      <xdr:rowOff>20396</xdr:rowOff>
    </xdr:to>
    <xdr:sp macro="" textlink="">
      <xdr:nvSpPr>
        <xdr:cNvPr id="713" name="楕円 712">
          <a:extLst>
            <a:ext uri="{FF2B5EF4-FFF2-40B4-BE49-F238E27FC236}">
              <a16:creationId xmlns:a16="http://schemas.microsoft.com/office/drawing/2014/main" id="{EBA343D7-C5B6-4653-8869-798F16962BFB}"/>
            </a:ext>
          </a:extLst>
        </xdr:cNvPr>
        <xdr:cNvSpPr/>
      </xdr:nvSpPr>
      <xdr:spPr>
        <a:xfrm>
          <a:off x="18605500" y="107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141046</xdr:rowOff>
    </xdr:from>
    <xdr:to>
      <xdr:col>102</xdr:col>
      <xdr:colOff>114300</xdr:colOff>
      <xdr:row>62</xdr:row>
      <xdr:rowOff>146304</xdr:rowOff>
    </xdr:to>
    <xdr:cxnSp macro="">
      <xdr:nvCxnSpPr>
        <xdr:cNvPr id="714" name="直線コネクタ 713">
          <a:extLst>
            <a:ext uri="{FF2B5EF4-FFF2-40B4-BE49-F238E27FC236}">
              <a16:creationId xmlns:a16="http://schemas.microsoft.com/office/drawing/2014/main" id="{6EB12B4C-8865-4B88-B7D0-B05F02E9DB34}"/>
            </a:ext>
          </a:extLst>
        </xdr:cNvPr>
        <xdr:cNvCxnSpPr/>
      </xdr:nvCxnSpPr>
      <xdr:spPr>
        <a:xfrm>
          <a:off x="18656300" y="1077094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715" name="n_1aveValue【学校施設】&#10;一人当たり面積">
          <a:extLst>
            <a:ext uri="{FF2B5EF4-FFF2-40B4-BE49-F238E27FC236}">
              <a16:creationId xmlns:a16="http://schemas.microsoft.com/office/drawing/2014/main" id="{701B8C07-35BC-4C9E-8EE4-DA047F087ECB}"/>
            </a:ext>
          </a:extLst>
        </xdr:cNvPr>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70045</xdr:rowOff>
    </xdr:from>
    <xdr:ext cx="469744" cy="259045"/>
    <xdr:sp macro="" textlink="">
      <xdr:nvSpPr>
        <xdr:cNvPr id="716" name="n_2aveValue【学校施設】&#10;一人当たり面積">
          <a:extLst>
            <a:ext uri="{FF2B5EF4-FFF2-40B4-BE49-F238E27FC236}">
              <a16:creationId xmlns:a16="http://schemas.microsoft.com/office/drawing/2014/main" id="{C031D965-E799-4D9C-97E9-740D598EB0EB}"/>
            </a:ext>
          </a:extLst>
        </xdr:cNvPr>
        <xdr:cNvSpPr txBox="1"/>
      </xdr:nvSpPr>
      <xdr:spPr>
        <a:xfrm>
          <a:off x="20199427" y="1087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75074</xdr:rowOff>
    </xdr:from>
    <xdr:ext cx="469744" cy="259045"/>
    <xdr:sp macro="" textlink="">
      <xdr:nvSpPr>
        <xdr:cNvPr id="717" name="n_3aveValue【学校施設】&#10;一人当たり面積">
          <a:extLst>
            <a:ext uri="{FF2B5EF4-FFF2-40B4-BE49-F238E27FC236}">
              <a16:creationId xmlns:a16="http://schemas.microsoft.com/office/drawing/2014/main" id="{E9A1356C-6680-4BD8-B3E3-AF731794E9D0}"/>
            </a:ext>
          </a:extLst>
        </xdr:cNvPr>
        <xdr:cNvSpPr txBox="1"/>
      </xdr:nvSpPr>
      <xdr:spPr>
        <a:xfrm>
          <a:off x="19310427" y="108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69359</xdr:rowOff>
    </xdr:from>
    <xdr:ext cx="469744" cy="259045"/>
    <xdr:sp macro="" textlink="">
      <xdr:nvSpPr>
        <xdr:cNvPr id="718" name="n_4aveValue【学校施設】&#10;一人当たり面積">
          <a:extLst>
            <a:ext uri="{FF2B5EF4-FFF2-40B4-BE49-F238E27FC236}">
              <a16:creationId xmlns:a16="http://schemas.microsoft.com/office/drawing/2014/main" id="{24BCA751-D3CA-41BC-A1CD-4C735A979620}"/>
            </a:ext>
          </a:extLst>
        </xdr:cNvPr>
        <xdr:cNvSpPr txBox="1"/>
      </xdr:nvSpPr>
      <xdr:spPr>
        <a:xfrm>
          <a:off x="18421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33876</xdr:rowOff>
    </xdr:from>
    <xdr:ext cx="469744" cy="259045"/>
    <xdr:sp macro="" textlink="">
      <xdr:nvSpPr>
        <xdr:cNvPr id="719" name="n_1mainValue【学校施設】&#10;一人当たり面積">
          <a:extLst>
            <a:ext uri="{FF2B5EF4-FFF2-40B4-BE49-F238E27FC236}">
              <a16:creationId xmlns:a16="http://schemas.microsoft.com/office/drawing/2014/main" id="{EF14CB0F-6FD6-4045-A045-0AB33B964579}"/>
            </a:ext>
          </a:extLst>
        </xdr:cNvPr>
        <xdr:cNvSpPr txBox="1"/>
      </xdr:nvSpPr>
      <xdr:spPr>
        <a:xfrm>
          <a:off x="21075727" y="1049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38371</xdr:rowOff>
    </xdr:from>
    <xdr:ext cx="469744" cy="259045"/>
    <xdr:sp macro="" textlink="">
      <xdr:nvSpPr>
        <xdr:cNvPr id="720" name="n_2mainValue【学校施設】&#10;一人当たり面積">
          <a:extLst>
            <a:ext uri="{FF2B5EF4-FFF2-40B4-BE49-F238E27FC236}">
              <a16:creationId xmlns:a16="http://schemas.microsoft.com/office/drawing/2014/main" id="{1C7BD6CF-208A-44AC-960F-B85B58E123FB}"/>
            </a:ext>
          </a:extLst>
        </xdr:cNvPr>
        <xdr:cNvSpPr txBox="1"/>
      </xdr:nvSpPr>
      <xdr:spPr>
        <a:xfrm>
          <a:off x="20199427" y="1049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42181</xdr:rowOff>
    </xdr:from>
    <xdr:ext cx="469744" cy="259045"/>
    <xdr:sp macro="" textlink="">
      <xdr:nvSpPr>
        <xdr:cNvPr id="721" name="n_3mainValue【学校施設】&#10;一人当たり面積">
          <a:extLst>
            <a:ext uri="{FF2B5EF4-FFF2-40B4-BE49-F238E27FC236}">
              <a16:creationId xmlns:a16="http://schemas.microsoft.com/office/drawing/2014/main" id="{4291AA74-AB66-46B2-8EF7-386352D5817D}"/>
            </a:ext>
          </a:extLst>
        </xdr:cNvPr>
        <xdr:cNvSpPr txBox="1"/>
      </xdr:nvSpPr>
      <xdr:spPr>
        <a:xfrm>
          <a:off x="19310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36923</xdr:rowOff>
    </xdr:from>
    <xdr:ext cx="469744" cy="259045"/>
    <xdr:sp macro="" textlink="">
      <xdr:nvSpPr>
        <xdr:cNvPr id="722" name="n_4mainValue【学校施設】&#10;一人当たり面積">
          <a:extLst>
            <a:ext uri="{FF2B5EF4-FFF2-40B4-BE49-F238E27FC236}">
              <a16:creationId xmlns:a16="http://schemas.microsoft.com/office/drawing/2014/main" id="{FEB832DD-59AD-48FC-8704-6324B9CD6690}"/>
            </a:ext>
          </a:extLst>
        </xdr:cNvPr>
        <xdr:cNvSpPr txBox="1"/>
      </xdr:nvSpPr>
      <xdr:spPr>
        <a:xfrm>
          <a:off x="18421427" y="1049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A88B702C-BD0F-4382-B474-75727AFFFD4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1776652B-EB28-40B3-B78C-9C192F56995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A4787CEA-06F6-4275-92B7-56199B0FA89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558AE7CE-9128-4A24-9768-0B725D9AAA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5BF3B490-163C-4383-962A-B1BFAFA504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975389F5-A44B-4988-9743-DD3A797DFB7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E47199FD-4A21-4059-A78E-FCF3876D14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979B3C3C-E671-4F3B-8D2C-CD81845D451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DE9D72F4-9190-48FB-8C4D-07803069D19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9598AA91-D951-4381-91CF-FAD0653FED4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DC02A4D5-6992-48CF-A099-52D86231664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8F93FC11-9A52-4679-958D-91AD8D9B080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C2B23096-CBCE-4F6D-974E-BC03699463B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1A628D8E-6721-4AA0-A4C8-2E0B73C4AB1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06AEB13E-2A6D-4257-B1F0-801B24D86B1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03C2D149-938D-4A8A-B417-AD60C8ED380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BD44D2B3-1097-4903-89EB-DB413904F91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77511ECC-7119-49D3-A8BE-74A1AB2D834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30C75A3A-4736-452C-AF4D-1E52C769007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7EC76041-D702-4282-B0AA-C3F7E904980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3" name="テキスト ボックス 742">
          <a:extLst>
            <a:ext uri="{FF2B5EF4-FFF2-40B4-BE49-F238E27FC236}">
              <a16:creationId xmlns:a16="http://schemas.microsoft.com/office/drawing/2014/main" id="{44A7B1F8-35A8-43E9-A0B5-CC647D3D023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8A182AB9-E6ED-4E32-8AA8-666176CEA29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7D5A69F7-1109-4889-B348-60ED335745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85</xdr:row>
      <xdr:rowOff>31750</xdr:rowOff>
    </xdr:to>
    <xdr:cxnSp macro="">
      <xdr:nvCxnSpPr>
        <xdr:cNvPr id="746" name="直線コネクタ 745">
          <a:extLst>
            <a:ext uri="{FF2B5EF4-FFF2-40B4-BE49-F238E27FC236}">
              <a16:creationId xmlns:a16="http://schemas.microsoft.com/office/drawing/2014/main" id="{B6E4A67C-2E36-4614-97B8-36F677FC32D8}"/>
            </a:ext>
          </a:extLst>
        </xdr:cNvPr>
        <xdr:cNvCxnSpPr/>
      </xdr:nvCxnSpPr>
      <xdr:spPr>
        <a:xfrm flipV="1">
          <a:off x="16318864" y="13479780"/>
          <a:ext cx="0" cy="112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7" name="【児童館】&#10;有形固定資産減価償却率最小値テキスト">
          <a:extLst>
            <a:ext uri="{FF2B5EF4-FFF2-40B4-BE49-F238E27FC236}">
              <a16:creationId xmlns:a16="http://schemas.microsoft.com/office/drawing/2014/main" id="{4F1A4B20-FB17-4A45-8E04-2D2C50CE74D9}"/>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8" name="直線コネクタ 747">
          <a:extLst>
            <a:ext uri="{FF2B5EF4-FFF2-40B4-BE49-F238E27FC236}">
              <a16:creationId xmlns:a16="http://schemas.microsoft.com/office/drawing/2014/main" id="{1B068A31-502B-4F63-B38C-6E7F154C6F8C}"/>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749" name="【児童館】&#10;有形固定資産減価償却率最大値テキスト">
          <a:extLst>
            <a:ext uri="{FF2B5EF4-FFF2-40B4-BE49-F238E27FC236}">
              <a16:creationId xmlns:a16="http://schemas.microsoft.com/office/drawing/2014/main" id="{61657297-8DB6-4555-90CC-E9098DD51E54}"/>
            </a:ext>
          </a:extLst>
        </xdr:cNvPr>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750" name="直線コネクタ 749">
          <a:extLst>
            <a:ext uri="{FF2B5EF4-FFF2-40B4-BE49-F238E27FC236}">
              <a16:creationId xmlns:a16="http://schemas.microsoft.com/office/drawing/2014/main" id="{4EBFB28A-55B0-4406-9BFA-072B446F0C4A}"/>
            </a:ext>
          </a:extLst>
        </xdr:cNvPr>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100347</xdr:rowOff>
    </xdr:from>
    <xdr:ext cx="405111" cy="259045"/>
    <xdr:sp macro="" textlink="">
      <xdr:nvSpPr>
        <xdr:cNvPr id="751" name="【児童館】&#10;有形固定資産減価償却率平均値テキスト">
          <a:extLst>
            <a:ext uri="{FF2B5EF4-FFF2-40B4-BE49-F238E27FC236}">
              <a16:creationId xmlns:a16="http://schemas.microsoft.com/office/drawing/2014/main" id="{F9E2EEB5-F504-4E72-B937-7056880C7630}"/>
            </a:ext>
          </a:extLst>
        </xdr:cNvPr>
        <xdr:cNvSpPr txBox="1"/>
      </xdr:nvSpPr>
      <xdr:spPr>
        <a:xfrm>
          <a:off x="16357600" y="14159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121920</xdr:rowOff>
    </xdr:from>
    <xdr:to>
      <xdr:col>85</xdr:col>
      <xdr:colOff>177800</xdr:colOff>
      <xdr:row>83</xdr:row>
      <xdr:rowOff>52070</xdr:rowOff>
    </xdr:to>
    <xdr:sp macro="" textlink="">
      <xdr:nvSpPr>
        <xdr:cNvPr id="752" name="フローチャート: 判断 751">
          <a:extLst>
            <a:ext uri="{FF2B5EF4-FFF2-40B4-BE49-F238E27FC236}">
              <a16:creationId xmlns:a16="http://schemas.microsoft.com/office/drawing/2014/main" id="{7ED125D2-30AD-46FE-A4FC-57921F83765D}"/>
            </a:ext>
          </a:extLst>
        </xdr:cNvPr>
        <xdr:cNvSpPr/>
      </xdr:nvSpPr>
      <xdr:spPr>
        <a:xfrm>
          <a:off x="16268700" y="1418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119380</xdr:rowOff>
    </xdr:from>
    <xdr:to>
      <xdr:col>81</xdr:col>
      <xdr:colOff>101600</xdr:colOff>
      <xdr:row>83</xdr:row>
      <xdr:rowOff>49530</xdr:rowOff>
    </xdr:to>
    <xdr:sp macro="" textlink="">
      <xdr:nvSpPr>
        <xdr:cNvPr id="753" name="フローチャート: 判断 752">
          <a:extLst>
            <a:ext uri="{FF2B5EF4-FFF2-40B4-BE49-F238E27FC236}">
              <a16:creationId xmlns:a16="http://schemas.microsoft.com/office/drawing/2014/main" id="{129B5B18-92C9-4728-8110-84A067C43B5A}"/>
            </a:ext>
          </a:extLst>
        </xdr:cNvPr>
        <xdr:cNvSpPr/>
      </xdr:nvSpPr>
      <xdr:spPr>
        <a:xfrm>
          <a:off x="15430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73661</xdr:rowOff>
    </xdr:from>
    <xdr:to>
      <xdr:col>76</xdr:col>
      <xdr:colOff>165100</xdr:colOff>
      <xdr:row>82</xdr:row>
      <xdr:rowOff>3811</xdr:rowOff>
    </xdr:to>
    <xdr:sp macro="" textlink="">
      <xdr:nvSpPr>
        <xdr:cNvPr id="754" name="フローチャート: 判断 753">
          <a:extLst>
            <a:ext uri="{FF2B5EF4-FFF2-40B4-BE49-F238E27FC236}">
              <a16:creationId xmlns:a16="http://schemas.microsoft.com/office/drawing/2014/main" id="{36C56C63-45D9-41BE-8F44-4C6E4670D822}"/>
            </a:ext>
          </a:extLst>
        </xdr:cNvPr>
        <xdr:cNvSpPr/>
      </xdr:nvSpPr>
      <xdr:spPr>
        <a:xfrm>
          <a:off x="14541500" y="13961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64770</xdr:rowOff>
    </xdr:from>
    <xdr:to>
      <xdr:col>72</xdr:col>
      <xdr:colOff>38100</xdr:colOff>
      <xdr:row>81</xdr:row>
      <xdr:rowOff>166370</xdr:rowOff>
    </xdr:to>
    <xdr:sp macro="" textlink="">
      <xdr:nvSpPr>
        <xdr:cNvPr id="755" name="フローチャート: 判断 754">
          <a:extLst>
            <a:ext uri="{FF2B5EF4-FFF2-40B4-BE49-F238E27FC236}">
              <a16:creationId xmlns:a16="http://schemas.microsoft.com/office/drawing/2014/main" id="{AB0E34EF-50D9-4F26-BC83-C9715F150299}"/>
            </a:ext>
          </a:extLst>
        </xdr:cNvPr>
        <xdr:cNvSpPr/>
      </xdr:nvSpPr>
      <xdr:spPr>
        <a:xfrm>
          <a:off x="13652500" y="1395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121920</xdr:rowOff>
    </xdr:from>
    <xdr:to>
      <xdr:col>67</xdr:col>
      <xdr:colOff>101600</xdr:colOff>
      <xdr:row>83</xdr:row>
      <xdr:rowOff>52070</xdr:rowOff>
    </xdr:to>
    <xdr:sp macro="" textlink="">
      <xdr:nvSpPr>
        <xdr:cNvPr id="756" name="フローチャート: 判断 755">
          <a:extLst>
            <a:ext uri="{FF2B5EF4-FFF2-40B4-BE49-F238E27FC236}">
              <a16:creationId xmlns:a16="http://schemas.microsoft.com/office/drawing/2014/main" id="{370F05DA-8B34-4B8C-8552-D7C9FFF018DF}"/>
            </a:ext>
          </a:extLst>
        </xdr:cNvPr>
        <xdr:cNvSpPr/>
      </xdr:nvSpPr>
      <xdr:spPr>
        <a:xfrm>
          <a:off x="12763500" y="1418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AB3061B-7A9E-4E33-93FA-45B5392F6EF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A2561D79-9D81-4FEA-A9B3-30304855D0D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41880145-FF9F-434F-9AB9-E8EB7725282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B8A1514-640B-45C7-A33F-07F73DC1B6B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7481172A-D79E-4757-9B2C-1DDC5C9954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55880</xdr:rowOff>
    </xdr:from>
    <xdr:to>
      <xdr:col>85</xdr:col>
      <xdr:colOff>177800</xdr:colOff>
      <xdr:row>78</xdr:row>
      <xdr:rowOff>157480</xdr:rowOff>
    </xdr:to>
    <xdr:sp macro="" textlink="">
      <xdr:nvSpPr>
        <xdr:cNvPr id="762" name="楕円 761">
          <a:extLst>
            <a:ext uri="{FF2B5EF4-FFF2-40B4-BE49-F238E27FC236}">
              <a16:creationId xmlns:a16="http://schemas.microsoft.com/office/drawing/2014/main" id="{E8979862-DFF9-48DD-BFBD-2DC2F30B27D5}"/>
            </a:ext>
          </a:extLst>
        </xdr:cNvPr>
        <xdr:cNvSpPr/>
      </xdr:nvSpPr>
      <xdr:spPr>
        <a:xfrm>
          <a:off x="16268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8907</xdr:rowOff>
    </xdr:from>
    <xdr:ext cx="405111" cy="259045"/>
    <xdr:sp macro="" textlink="">
      <xdr:nvSpPr>
        <xdr:cNvPr id="763" name="【児童館】&#10;有形固定資産減価償却率該当値テキスト">
          <a:extLst>
            <a:ext uri="{FF2B5EF4-FFF2-40B4-BE49-F238E27FC236}">
              <a16:creationId xmlns:a16="http://schemas.microsoft.com/office/drawing/2014/main" id="{5E755701-9806-4A54-BA2D-A13B7EAF83D3}"/>
            </a:ext>
          </a:extLst>
        </xdr:cNvPr>
        <xdr:cNvSpPr txBox="1"/>
      </xdr:nvSpPr>
      <xdr:spPr>
        <a:xfrm>
          <a:off x="16357600"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7620</xdr:rowOff>
    </xdr:from>
    <xdr:to>
      <xdr:col>81</xdr:col>
      <xdr:colOff>101600</xdr:colOff>
      <xdr:row>78</xdr:row>
      <xdr:rowOff>109220</xdr:rowOff>
    </xdr:to>
    <xdr:sp macro="" textlink="">
      <xdr:nvSpPr>
        <xdr:cNvPr id="764" name="楕円 763">
          <a:extLst>
            <a:ext uri="{FF2B5EF4-FFF2-40B4-BE49-F238E27FC236}">
              <a16:creationId xmlns:a16="http://schemas.microsoft.com/office/drawing/2014/main" id="{3725BC57-FD35-4726-9ED7-82D8474ED5AB}"/>
            </a:ext>
          </a:extLst>
        </xdr:cNvPr>
        <xdr:cNvSpPr/>
      </xdr:nvSpPr>
      <xdr:spPr>
        <a:xfrm>
          <a:off x="15430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58420</xdr:rowOff>
    </xdr:from>
    <xdr:to>
      <xdr:col>85</xdr:col>
      <xdr:colOff>127000</xdr:colOff>
      <xdr:row>78</xdr:row>
      <xdr:rowOff>106680</xdr:rowOff>
    </xdr:to>
    <xdr:cxnSp macro="">
      <xdr:nvCxnSpPr>
        <xdr:cNvPr id="765" name="直線コネクタ 764">
          <a:extLst>
            <a:ext uri="{FF2B5EF4-FFF2-40B4-BE49-F238E27FC236}">
              <a16:creationId xmlns:a16="http://schemas.microsoft.com/office/drawing/2014/main" id="{03A71AEA-69E8-4DC4-B6E1-971E8866FAFE}"/>
            </a:ext>
          </a:extLst>
        </xdr:cNvPr>
        <xdr:cNvCxnSpPr/>
      </xdr:nvCxnSpPr>
      <xdr:spPr>
        <a:xfrm>
          <a:off x="15481300" y="1343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130811</xdr:rowOff>
    </xdr:from>
    <xdr:to>
      <xdr:col>76</xdr:col>
      <xdr:colOff>165100</xdr:colOff>
      <xdr:row>78</xdr:row>
      <xdr:rowOff>60961</xdr:rowOff>
    </xdr:to>
    <xdr:sp macro="" textlink="">
      <xdr:nvSpPr>
        <xdr:cNvPr id="766" name="楕円 765">
          <a:extLst>
            <a:ext uri="{FF2B5EF4-FFF2-40B4-BE49-F238E27FC236}">
              <a16:creationId xmlns:a16="http://schemas.microsoft.com/office/drawing/2014/main" id="{F5A531D2-B569-4633-99B1-27C1D01695AF}"/>
            </a:ext>
          </a:extLst>
        </xdr:cNvPr>
        <xdr:cNvSpPr/>
      </xdr:nvSpPr>
      <xdr:spPr>
        <a:xfrm>
          <a:off x="14541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10161</xdr:rowOff>
    </xdr:from>
    <xdr:to>
      <xdr:col>81</xdr:col>
      <xdr:colOff>50800</xdr:colOff>
      <xdr:row>78</xdr:row>
      <xdr:rowOff>58420</xdr:rowOff>
    </xdr:to>
    <xdr:cxnSp macro="">
      <xdr:nvCxnSpPr>
        <xdr:cNvPr id="767" name="直線コネクタ 766">
          <a:extLst>
            <a:ext uri="{FF2B5EF4-FFF2-40B4-BE49-F238E27FC236}">
              <a16:creationId xmlns:a16="http://schemas.microsoft.com/office/drawing/2014/main" id="{218C93B1-D59E-492A-B5B6-5DD8CC860F03}"/>
            </a:ext>
          </a:extLst>
        </xdr:cNvPr>
        <xdr:cNvCxnSpPr/>
      </xdr:nvCxnSpPr>
      <xdr:spPr>
        <a:xfrm>
          <a:off x="14592300" y="133832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768" name="楕円 767">
          <a:extLst>
            <a:ext uri="{FF2B5EF4-FFF2-40B4-BE49-F238E27FC236}">
              <a16:creationId xmlns:a16="http://schemas.microsoft.com/office/drawing/2014/main" id="{B2AD5798-0DBC-448B-B748-51F3F32868C3}"/>
            </a:ext>
          </a:extLst>
        </xdr:cNvPr>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78</xdr:row>
      <xdr:rowOff>10161</xdr:rowOff>
    </xdr:to>
    <xdr:cxnSp macro="">
      <xdr:nvCxnSpPr>
        <xdr:cNvPr id="769" name="直線コネクタ 768">
          <a:extLst>
            <a:ext uri="{FF2B5EF4-FFF2-40B4-BE49-F238E27FC236}">
              <a16:creationId xmlns:a16="http://schemas.microsoft.com/office/drawing/2014/main" id="{192E7BBD-950E-4F1E-BFA5-2692E35F5214}"/>
            </a:ext>
          </a:extLst>
        </xdr:cNvPr>
        <xdr:cNvCxnSpPr/>
      </xdr:nvCxnSpPr>
      <xdr:spPr>
        <a:xfrm>
          <a:off x="13703300" y="1333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40657</xdr:rowOff>
    </xdr:from>
    <xdr:ext cx="405111" cy="259045"/>
    <xdr:sp macro="" textlink="">
      <xdr:nvSpPr>
        <xdr:cNvPr id="770" name="n_1aveValue【児童館】&#10;有形固定資産減価償却率">
          <a:extLst>
            <a:ext uri="{FF2B5EF4-FFF2-40B4-BE49-F238E27FC236}">
              <a16:creationId xmlns:a16="http://schemas.microsoft.com/office/drawing/2014/main" id="{D5E570D5-36A1-46BB-B1F7-DB8C80CFC083}"/>
            </a:ext>
          </a:extLst>
        </xdr:cNvPr>
        <xdr:cNvSpPr txBox="1"/>
      </xdr:nvSpPr>
      <xdr:spPr>
        <a:xfrm>
          <a:off x="15266044" y="1427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166388</xdr:rowOff>
    </xdr:from>
    <xdr:ext cx="405111" cy="259045"/>
    <xdr:sp macro="" textlink="">
      <xdr:nvSpPr>
        <xdr:cNvPr id="771" name="n_2aveValue【児童館】&#10;有形固定資産減価償却率">
          <a:extLst>
            <a:ext uri="{FF2B5EF4-FFF2-40B4-BE49-F238E27FC236}">
              <a16:creationId xmlns:a16="http://schemas.microsoft.com/office/drawing/2014/main" id="{FBFBDCA6-A2D2-4D5B-B501-DE9674B61427}"/>
            </a:ext>
          </a:extLst>
        </xdr:cNvPr>
        <xdr:cNvSpPr txBox="1"/>
      </xdr:nvSpPr>
      <xdr:spPr>
        <a:xfrm>
          <a:off x="14389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157497</xdr:rowOff>
    </xdr:from>
    <xdr:ext cx="405111" cy="259045"/>
    <xdr:sp macro="" textlink="">
      <xdr:nvSpPr>
        <xdr:cNvPr id="772" name="n_3aveValue【児童館】&#10;有形固定資産減価償却率">
          <a:extLst>
            <a:ext uri="{FF2B5EF4-FFF2-40B4-BE49-F238E27FC236}">
              <a16:creationId xmlns:a16="http://schemas.microsoft.com/office/drawing/2014/main" id="{687D0BEE-BF11-4DF6-827D-F580218BE389}"/>
            </a:ext>
          </a:extLst>
        </xdr:cNvPr>
        <xdr:cNvSpPr txBox="1"/>
      </xdr:nvSpPr>
      <xdr:spPr>
        <a:xfrm>
          <a:off x="13500744" y="1404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68597</xdr:rowOff>
    </xdr:from>
    <xdr:ext cx="405111" cy="259045"/>
    <xdr:sp macro="" textlink="">
      <xdr:nvSpPr>
        <xdr:cNvPr id="773" name="n_4aveValue【児童館】&#10;有形固定資産減価償却率">
          <a:extLst>
            <a:ext uri="{FF2B5EF4-FFF2-40B4-BE49-F238E27FC236}">
              <a16:creationId xmlns:a16="http://schemas.microsoft.com/office/drawing/2014/main" id="{7C356DF8-AB99-433A-955A-7D88BA61FB1D}"/>
            </a:ext>
          </a:extLst>
        </xdr:cNvPr>
        <xdr:cNvSpPr txBox="1"/>
      </xdr:nvSpPr>
      <xdr:spPr>
        <a:xfrm>
          <a:off x="12611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125747</xdr:rowOff>
    </xdr:from>
    <xdr:ext cx="340478" cy="259045"/>
    <xdr:sp macro="" textlink="">
      <xdr:nvSpPr>
        <xdr:cNvPr id="774" name="n_1mainValue【児童館】&#10;有形固定資産減価償却率">
          <a:extLst>
            <a:ext uri="{FF2B5EF4-FFF2-40B4-BE49-F238E27FC236}">
              <a16:creationId xmlns:a16="http://schemas.microsoft.com/office/drawing/2014/main" id="{BFED5744-AC41-41DD-82D7-760826D133B8}"/>
            </a:ext>
          </a:extLst>
        </xdr:cNvPr>
        <xdr:cNvSpPr txBox="1"/>
      </xdr:nvSpPr>
      <xdr:spPr>
        <a:xfrm>
          <a:off x="15298361" y="13155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77488</xdr:rowOff>
    </xdr:from>
    <xdr:ext cx="340478" cy="259045"/>
    <xdr:sp macro="" textlink="">
      <xdr:nvSpPr>
        <xdr:cNvPr id="775" name="n_2mainValue【児童館】&#10;有形固定資産減価償却率">
          <a:extLst>
            <a:ext uri="{FF2B5EF4-FFF2-40B4-BE49-F238E27FC236}">
              <a16:creationId xmlns:a16="http://schemas.microsoft.com/office/drawing/2014/main" id="{69C92697-0C60-49E6-99FA-97BF7B3EEF81}"/>
            </a:ext>
          </a:extLst>
        </xdr:cNvPr>
        <xdr:cNvSpPr txBox="1"/>
      </xdr:nvSpPr>
      <xdr:spPr>
        <a:xfrm>
          <a:off x="14422061" y="131076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29227</xdr:rowOff>
    </xdr:from>
    <xdr:ext cx="340478" cy="259045"/>
    <xdr:sp macro="" textlink="">
      <xdr:nvSpPr>
        <xdr:cNvPr id="776" name="n_3mainValue【児童館】&#10;有形固定資産減価償却率">
          <a:extLst>
            <a:ext uri="{FF2B5EF4-FFF2-40B4-BE49-F238E27FC236}">
              <a16:creationId xmlns:a16="http://schemas.microsoft.com/office/drawing/2014/main" id="{46E6BA45-A380-43DB-B7F4-21D77545BB39}"/>
            </a:ext>
          </a:extLst>
        </xdr:cNvPr>
        <xdr:cNvSpPr txBox="1"/>
      </xdr:nvSpPr>
      <xdr:spPr>
        <a:xfrm>
          <a:off x="13533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924FB469-A2E3-4286-A55F-B4B605D2CF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9D7E5ECB-8D2A-4249-93FF-729747051E6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A75B78CE-BD46-4F78-81B2-3B51CCDAF1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346CC7D-88A0-4D0E-BC68-A410A31AFDA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EC74FF93-47A6-469A-BBF1-1080E242C7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71C46120-8D3B-4E8D-81C8-D26936477E9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449F1279-BFDD-43FF-833A-94A7C5A16B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C4E75F68-4A1B-4409-8F8F-931AC5B5037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AA5C9E8C-7774-4207-B019-53DC93A2AF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A7BD8878-902B-4E88-8656-70FE0A414DF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D160E92E-96D7-48C2-8FB4-C1B9D24F461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EFAE12CD-85F2-47DC-9AC4-2D3F78CAE79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7002ADE6-5FBC-47E7-8500-6ACF25433D9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15451372-1C3F-4D11-B44F-7E9516D486A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ECAF1336-00E5-4068-ACC9-42D09971DDD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1BEA1B90-7247-4F72-8F17-7A79EFB9DE3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FD01FC71-292C-49E8-8A8B-0EA6FFEB58C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13B4FCBA-37CC-46B8-984C-FFB04F25E18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9B01F917-37B8-44EE-AAE9-9EA31BF6D32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A5B4D330-E076-40C5-B975-2994CF48ED6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C072EA9A-7653-4309-B727-3E9E86636CB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98" name="直線コネクタ 797">
          <a:extLst>
            <a:ext uri="{FF2B5EF4-FFF2-40B4-BE49-F238E27FC236}">
              <a16:creationId xmlns:a16="http://schemas.microsoft.com/office/drawing/2014/main" id="{E48CE6EF-F903-468E-99EB-CF5D9B162A5E}"/>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9" name="【児童館】&#10;一人当たり面積最小値テキスト">
          <a:extLst>
            <a:ext uri="{FF2B5EF4-FFF2-40B4-BE49-F238E27FC236}">
              <a16:creationId xmlns:a16="http://schemas.microsoft.com/office/drawing/2014/main" id="{4C6DFA68-DAA7-4621-B572-60B8140C160C}"/>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0" name="直線コネクタ 799">
          <a:extLst>
            <a:ext uri="{FF2B5EF4-FFF2-40B4-BE49-F238E27FC236}">
              <a16:creationId xmlns:a16="http://schemas.microsoft.com/office/drawing/2014/main" id="{9DB2C93C-C3EE-4185-BAF7-43C2A07BBA8A}"/>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01" name="【児童館】&#10;一人当たり面積最大値テキスト">
          <a:extLst>
            <a:ext uri="{FF2B5EF4-FFF2-40B4-BE49-F238E27FC236}">
              <a16:creationId xmlns:a16="http://schemas.microsoft.com/office/drawing/2014/main" id="{5F6C34C7-D8CD-47B9-B8C7-7296980A0C42}"/>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02" name="直線コネクタ 801">
          <a:extLst>
            <a:ext uri="{FF2B5EF4-FFF2-40B4-BE49-F238E27FC236}">
              <a16:creationId xmlns:a16="http://schemas.microsoft.com/office/drawing/2014/main" id="{FEBF035A-F471-47D2-90E1-407B542D393F}"/>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03" name="【児童館】&#10;一人当たり面積平均値テキスト">
          <a:extLst>
            <a:ext uri="{FF2B5EF4-FFF2-40B4-BE49-F238E27FC236}">
              <a16:creationId xmlns:a16="http://schemas.microsoft.com/office/drawing/2014/main" id="{88CFE61F-306A-4ACE-860F-B5437909A702}"/>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04" name="フローチャート: 判断 803">
          <a:extLst>
            <a:ext uri="{FF2B5EF4-FFF2-40B4-BE49-F238E27FC236}">
              <a16:creationId xmlns:a16="http://schemas.microsoft.com/office/drawing/2014/main" id="{05B2C8C7-ABDA-4AE3-BEBB-582448C94AF8}"/>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805" name="フローチャート: 判断 804">
          <a:extLst>
            <a:ext uri="{FF2B5EF4-FFF2-40B4-BE49-F238E27FC236}">
              <a16:creationId xmlns:a16="http://schemas.microsoft.com/office/drawing/2014/main" id="{DAD988CC-60BF-4E81-B806-5E177CD9F153}"/>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806" name="フローチャート: 判断 805">
          <a:extLst>
            <a:ext uri="{FF2B5EF4-FFF2-40B4-BE49-F238E27FC236}">
              <a16:creationId xmlns:a16="http://schemas.microsoft.com/office/drawing/2014/main" id="{FEF96D7E-673A-405E-B835-A1D403A5472F}"/>
            </a:ext>
          </a:extLst>
        </xdr:cNvPr>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807" name="フローチャート: 判断 806">
          <a:extLst>
            <a:ext uri="{FF2B5EF4-FFF2-40B4-BE49-F238E27FC236}">
              <a16:creationId xmlns:a16="http://schemas.microsoft.com/office/drawing/2014/main" id="{F179738D-29F0-4FAF-B44C-F7001DD9CBDD}"/>
            </a:ext>
          </a:extLst>
        </xdr:cNvPr>
        <xdr:cNvSpPr/>
      </xdr:nvSpPr>
      <xdr:spPr>
        <a:xfrm>
          <a:off x="19494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133604</xdr:rowOff>
    </xdr:from>
    <xdr:to>
      <xdr:col>98</xdr:col>
      <xdr:colOff>38100</xdr:colOff>
      <xdr:row>85</xdr:row>
      <xdr:rowOff>63754</xdr:rowOff>
    </xdr:to>
    <xdr:sp macro="" textlink="">
      <xdr:nvSpPr>
        <xdr:cNvPr id="808" name="フローチャート: 判断 807">
          <a:extLst>
            <a:ext uri="{FF2B5EF4-FFF2-40B4-BE49-F238E27FC236}">
              <a16:creationId xmlns:a16="http://schemas.microsoft.com/office/drawing/2014/main" id="{F022979D-DDA2-46C3-8234-AEED807886D4}"/>
            </a:ext>
          </a:extLst>
        </xdr:cNvPr>
        <xdr:cNvSpPr/>
      </xdr:nvSpPr>
      <xdr:spPr>
        <a:xfrm>
          <a:off x="18605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DE5BD5FA-EED7-48EC-99D9-062A3FCFE2D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58B2CFF4-F159-4A5D-B4CA-61BA7F40310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778A064A-D559-4EF2-952A-E1668661F35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9E897BF0-AFCE-4A4D-A726-09C2196CE96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19F47712-17BD-433A-BB06-81A7166A525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814" name="楕円 813">
          <a:extLst>
            <a:ext uri="{FF2B5EF4-FFF2-40B4-BE49-F238E27FC236}">
              <a16:creationId xmlns:a16="http://schemas.microsoft.com/office/drawing/2014/main" id="{5D8B9439-4857-4DF7-B664-7E56F8E81EC1}"/>
            </a:ext>
          </a:extLst>
        </xdr:cNvPr>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815" name="【児童館】&#10;一人当たり面積該当値テキスト">
          <a:extLst>
            <a:ext uri="{FF2B5EF4-FFF2-40B4-BE49-F238E27FC236}">
              <a16:creationId xmlns:a16="http://schemas.microsoft.com/office/drawing/2014/main" id="{42CB63DA-405A-4B94-99CF-04D7190F0CF6}"/>
            </a:ext>
          </a:extLst>
        </xdr:cNvPr>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816" name="楕円 815">
          <a:extLst>
            <a:ext uri="{FF2B5EF4-FFF2-40B4-BE49-F238E27FC236}">
              <a16:creationId xmlns:a16="http://schemas.microsoft.com/office/drawing/2014/main" id="{4C4E0EB9-4DAB-4EDF-9E8B-C0804C583A03}"/>
            </a:ext>
          </a:extLst>
        </xdr:cNvPr>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817" name="直線コネクタ 816">
          <a:extLst>
            <a:ext uri="{FF2B5EF4-FFF2-40B4-BE49-F238E27FC236}">
              <a16:creationId xmlns:a16="http://schemas.microsoft.com/office/drawing/2014/main" id="{1F6EB737-8DC8-4B90-BD39-4EADAA87176D}"/>
            </a:ext>
          </a:extLst>
        </xdr:cNvPr>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818" name="楕円 817">
          <a:extLst>
            <a:ext uri="{FF2B5EF4-FFF2-40B4-BE49-F238E27FC236}">
              <a16:creationId xmlns:a16="http://schemas.microsoft.com/office/drawing/2014/main" id="{B0A5F729-4C3E-4294-BDD0-0FB683AAA420}"/>
            </a:ext>
          </a:extLst>
        </xdr:cNvPr>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819" name="直線コネクタ 818">
          <a:extLst>
            <a:ext uri="{FF2B5EF4-FFF2-40B4-BE49-F238E27FC236}">
              <a16:creationId xmlns:a16="http://schemas.microsoft.com/office/drawing/2014/main" id="{B46FE6A2-B619-42A0-B762-DF751AAB3E7C}"/>
            </a:ext>
          </a:extLst>
        </xdr:cNvPr>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820" name="楕円 819">
          <a:extLst>
            <a:ext uri="{FF2B5EF4-FFF2-40B4-BE49-F238E27FC236}">
              <a16:creationId xmlns:a16="http://schemas.microsoft.com/office/drawing/2014/main" id="{4DA014F4-A9D7-4129-BAA1-1818E65CCAA5}"/>
            </a:ext>
          </a:extLst>
        </xdr:cNvPr>
        <xdr:cNvSpPr/>
      </xdr:nvSpPr>
      <xdr:spPr>
        <a:xfrm>
          <a:off x="19494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821" name="直線コネクタ 820">
          <a:extLst>
            <a:ext uri="{FF2B5EF4-FFF2-40B4-BE49-F238E27FC236}">
              <a16:creationId xmlns:a16="http://schemas.microsoft.com/office/drawing/2014/main" id="{779D3884-955F-4DA8-B1C8-2ABB184DC132}"/>
            </a:ext>
          </a:extLst>
        </xdr:cNvPr>
        <xdr:cNvCxnSpPr/>
      </xdr:nvCxnSpPr>
      <xdr:spPr>
        <a:xfrm>
          <a:off x="19545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822" name="n_1aveValue【児童館】&#10;一人当たり面積">
          <a:extLst>
            <a:ext uri="{FF2B5EF4-FFF2-40B4-BE49-F238E27FC236}">
              <a16:creationId xmlns:a16="http://schemas.microsoft.com/office/drawing/2014/main" id="{FAC8768A-E3C2-45EF-9BCB-0AE33AE57258}"/>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823" name="n_2aveValue【児童館】&#10;一人当たり面積">
          <a:extLst>
            <a:ext uri="{FF2B5EF4-FFF2-40B4-BE49-F238E27FC236}">
              <a16:creationId xmlns:a16="http://schemas.microsoft.com/office/drawing/2014/main" id="{7B487D6C-568F-4C4A-BDFB-25B824FA1DB3}"/>
            </a:ext>
          </a:extLst>
        </xdr:cNvPr>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71138</xdr:rowOff>
    </xdr:from>
    <xdr:ext cx="469744" cy="259045"/>
    <xdr:sp macro="" textlink="">
      <xdr:nvSpPr>
        <xdr:cNvPr id="824" name="n_3aveValue【児童館】&#10;一人当たり面積">
          <a:extLst>
            <a:ext uri="{FF2B5EF4-FFF2-40B4-BE49-F238E27FC236}">
              <a16:creationId xmlns:a16="http://schemas.microsoft.com/office/drawing/2014/main" id="{B324E327-669D-4F77-A38C-A4696151C7D7}"/>
            </a:ext>
          </a:extLst>
        </xdr:cNvPr>
        <xdr:cNvSpPr txBox="1"/>
      </xdr:nvSpPr>
      <xdr:spPr>
        <a:xfrm>
          <a:off x="19310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80281</xdr:rowOff>
    </xdr:from>
    <xdr:ext cx="469744" cy="259045"/>
    <xdr:sp macro="" textlink="">
      <xdr:nvSpPr>
        <xdr:cNvPr id="825" name="n_4aveValue【児童館】&#10;一人当たり面積">
          <a:extLst>
            <a:ext uri="{FF2B5EF4-FFF2-40B4-BE49-F238E27FC236}">
              <a16:creationId xmlns:a16="http://schemas.microsoft.com/office/drawing/2014/main" id="{64187C88-5F62-41B5-8789-1E091996604E}"/>
            </a:ext>
          </a:extLst>
        </xdr:cNvPr>
        <xdr:cNvSpPr txBox="1"/>
      </xdr:nvSpPr>
      <xdr:spPr>
        <a:xfrm>
          <a:off x="18421427" y="1431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826" name="n_1mainValue【児童館】&#10;一人当たり面積">
          <a:extLst>
            <a:ext uri="{FF2B5EF4-FFF2-40B4-BE49-F238E27FC236}">
              <a16:creationId xmlns:a16="http://schemas.microsoft.com/office/drawing/2014/main" id="{B579BDEA-949B-4AE5-AA7F-F6987F02041A}"/>
            </a:ext>
          </a:extLst>
        </xdr:cNvPr>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827" name="n_2mainValue【児童館】&#10;一人当たり面積">
          <a:extLst>
            <a:ext uri="{FF2B5EF4-FFF2-40B4-BE49-F238E27FC236}">
              <a16:creationId xmlns:a16="http://schemas.microsoft.com/office/drawing/2014/main" id="{8E2DF5CC-A6E8-423F-9E17-2CDBB47513CC}"/>
            </a:ext>
          </a:extLst>
        </xdr:cNvPr>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828" name="n_3mainValue【児童館】&#10;一人当たり面積">
          <a:extLst>
            <a:ext uri="{FF2B5EF4-FFF2-40B4-BE49-F238E27FC236}">
              <a16:creationId xmlns:a16="http://schemas.microsoft.com/office/drawing/2014/main" id="{A8708A09-4295-446C-B306-56F2D7F78051}"/>
            </a:ext>
          </a:extLst>
        </xdr:cNvPr>
        <xdr:cNvSpPr txBox="1"/>
      </xdr:nvSpPr>
      <xdr:spPr>
        <a:xfrm>
          <a:off x="19310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74B974BF-9104-44BF-BA88-230D06E804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76111848-DDF8-4967-9A67-F776576E50A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8E02672E-FBF9-4186-9C73-019B44333C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3F2AF54D-FBB7-4245-8B2B-A2C3A4A01C8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95C48812-FAA0-48DF-96C2-2340DDAE5B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1D37CAD0-4926-4346-9B20-B286313AA0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D1C6E617-5B37-401C-B41D-B571000A08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C72894AB-351B-422C-A66A-C07470FFD2E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DD2588E1-3D90-4D31-A95E-9FB6DDCD43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4DAA3D99-6AA0-49D8-BC83-7FCBBBA6C42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69440F82-11AB-46D7-8B95-DEC1AD0F705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FD67E71B-BB60-40B2-A8E2-49B1029C9F4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7601F458-2701-4E76-A100-4DB6045206A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1118CAC8-72F5-4AB7-B8DD-A6708921D39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E457B53E-E014-41FB-9765-9E528D16ED9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6FF4854D-7E7A-4EA8-9A88-C97F7F5DD38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578CB4FF-5B96-4798-B46E-78300A61770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9567FE91-9CB5-4525-BC3A-06C818731CF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277ED525-1A38-48F0-9B71-204AD5A6236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2B1243AA-6E31-4A84-8592-4154A4422CC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25931C16-0EFB-4316-8108-B966FB6E0AC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A059E1D8-682A-4546-B0F0-BF3F263E4CB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B30CCE72-0D4E-498A-BECF-B69BFF59230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4B4595EC-B2A2-434B-9A83-73A0076482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a:extLst>
            <a:ext uri="{FF2B5EF4-FFF2-40B4-BE49-F238E27FC236}">
              <a16:creationId xmlns:a16="http://schemas.microsoft.com/office/drawing/2014/main" id="{6A506110-FD60-47E5-A3CF-6704B8323CA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854" name="直線コネクタ 853">
          <a:extLst>
            <a:ext uri="{FF2B5EF4-FFF2-40B4-BE49-F238E27FC236}">
              <a16:creationId xmlns:a16="http://schemas.microsoft.com/office/drawing/2014/main" id="{64D863FD-60E1-49BF-8A41-2FE1B932890A}"/>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5" name="【公民館】&#10;有形固定資産減価償却率最小値テキスト">
          <a:extLst>
            <a:ext uri="{FF2B5EF4-FFF2-40B4-BE49-F238E27FC236}">
              <a16:creationId xmlns:a16="http://schemas.microsoft.com/office/drawing/2014/main" id="{222BBF80-045C-4C67-A285-208D9112F0C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6" name="直線コネクタ 855">
          <a:extLst>
            <a:ext uri="{FF2B5EF4-FFF2-40B4-BE49-F238E27FC236}">
              <a16:creationId xmlns:a16="http://schemas.microsoft.com/office/drawing/2014/main" id="{27BB15CF-221C-4D26-ACCA-FDEEDEA6832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857" name="【公民館】&#10;有形固定資産減価償却率最大値テキスト">
          <a:extLst>
            <a:ext uri="{FF2B5EF4-FFF2-40B4-BE49-F238E27FC236}">
              <a16:creationId xmlns:a16="http://schemas.microsoft.com/office/drawing/2014/main" id="{3FC4DACA-DB57-4594-B47E-192C9808158D}"/>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858" name="直線コネクタ 857">
          <a:extLst>
            <a:ext uri="{FF2B5EF4-FFF2-40B4-BE49-F238E27FC236}">
              <a16:creationId xmlns:a16="http://schemas.microsoft.com/office/drawing/2014/main" id="{042F121A-21BD-451C-8F5E-300FFEC991F9}"/>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859" name="【公民館】&#10;有形固定資産減価償却率平均値テキスト">
          <a:extLst>
            <a:ext uri="{FF2B5EF4-FFF2-40B4-BE49-F238E27FC236}">
              <a16:creationId xmlns:a16="http://schemas.microsoft.com/office/drawing/2014/main" id="{30F7D47E-2EB6-4DB2-813F-F13C6114BCBD}"/>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860" name="フローチャート: 判断 859">
          <a:extLst>
            <a:ext uri="{FF2B5EF4-FFF2-40B4-BE49-F238E27FC236}">
              <a16:creationId xmlns:a16="http://schemas.microsoft.com/office/drawing/2014/main" id="{18E4AB78-6D7E-4A7E-9248-E8A087A8E99F}"/>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861" name="フローチャート: 判断 860">
          <a:extLst>
            <a:ext uri="{FF2B5EF4-FFF2-40B4-BE49-F238E27FC236}">
              <a16:creationId xmlns:a16="http://schemas.microsoft.com/office/drawing/2014/main" id="{F96E66FE-538E-464B-875A-FCED1A67F182}"/>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110308</xdr:rowOff>
    </xdr:from>
    <xdr:to>
      <xdr:col>76</xdr:col>
      <xdr:colOff>165100</xdr:colOff>
      <xdr:row>106</xdr:row>
      <xdr:rowOff>40458</xdr:rowOff>
    </xdr:to>
    <xdr:sp macro="" textlink="">
      <xdr:nvSpPr>
        <xdr:cNvPr id="862" name="フローチャート: 判断 861">
          <a:extLst>
            <a:ext uri="{FF2B5EF4-FFF2-40B4-BE49-F238E27FC236}">
              <a16:creationId xmlns:a16="http://schemas.microsoft.com/office/drawing/2014/main" id="{BA023C14-8126-42E1-9646-F2AD1D0C8295}"/>
            </a:ext>
          </a:extLst>
        </xdr:cNvPr>
        <xdr:cNvSpPr/>
      </xdr:nvSpPr>
      <xdr:spPr>
        <a:xfrm>
          <a:off x="14541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863" name="フローチャート: 判断 862">
          <a:extLst>
            <a:ext uri="{FF2B5EF4-FFF2-40B4-BE49-F238E27FC236}">
              <a16:creationId xmlns:a16="http://schemas.microsoft.com/office/drawing/2014/main" id="{8F5C8131-CA90-4B42-A39D-F14842C0C9F8}"/>
            </a:ext>
          </a:extLst>
        </xdr:cNvPr>
        <xdr:cNvSpPr/>
      </xdr:nvSpPr>
      <xdr:spPr>
        <a:xfrm>
          <a:off x="13652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80918</xdr:rowOff>
    </xdr:from>
    <xdr:to>
      <xdr:col>67</xdr:col>
      <xdr:colOff>101600</xdr:colOff>
      <xdr:row>106</xdr:row>
      <xdr:rowOff>11068</xdr:rowOff>
    </xdr:to>
    <xdr:sp macro="" textlink="">
      <xdr:nvSpPr>
        <xdr:cNvPr id="864" name="フローチャート: 判断 863">
          <a:extLst>
            <a:ext uri="{FF2B5EF4-FFF2-40B4-BE49-F238E27FC236}">
              <a16:creationId xmlns:a16="http://schemas.microsoft.com/office/drawing/2014/main" id="{71C86EB2-EC75-47A6-A17A-195FBE182CE6}"/>
            </a:ext>
          </a:extLst>
        </xdr:cNvPr>
        <xdr:cNvSpPr/>
      </xdr:nvSpPr>
      <xdr:spPr>
        <a:xfrm>
          <a:off x="1276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3D8CD801-F15E-4A3D-8658-1E450B80B9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600EFFD2-63AD-4007-99C5-00AE5835E66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FB235DF5-8BFB-4537-8B1E-A54079355E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AC99BA53-56A7-4BAE-84E8-4C2CB296C1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D8A97C72-BAF6-479A-8409-828D28900FE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870" name="楕円 869">
          <a:extLst>
            <a:ext uri="{FF2B5EF4-FFF2-40B4-BE49-F238E27FC236}">
              <a16:creationId xmlns:a16="http://schemas.microsoft.com/office/drawing/2014/main" id="{F6301160-4F64-41FD-B6DC-B4ED34FE726C}"/>
            </a:ext>
          </a:extLst>
        </xdr:cNvPr>
        <xdr:cNvSpPr/>
      </xdr:nvSpPr>
      <xdr:spPr>
        <a:xfrm>
          <a:off x="16268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871" name="【公民館】&#10;有形固定資産減価償却率該当値テキスト">
          <a:extLst>
            <a:ext uri="{FF2B5EF4-FFF2-40B4-BE49-F238E27FC236}">
              <a16:creationId xmlns:a16="http://schemas.microsoft.com/office/drawing/2014/main" id="{175196DE-9184-4B21-9388-56D5274F8EF9}"/>
            </a:ext>
          </a:extLst>
        </xdr:cNvPr>
        <xdr:cNvSpPr txBox="1"/>
      </xdr:nvSpPr>
      <xdr:spPr>
        <a:xfrm>
          <a:off x="16357600"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51526</xdr:rowOff>
    </xdr:from>
    <xdr:to>
      <xdr:col>81</xdr:col>
      <xdr:colOff>101600</xdr:colOff>
      <xdr:row>106</xdr:row>
      <xdr:rowOff>153126</xdr:rowOff>
    </xdr:to>
    <xdr:sp macro="" textlink="">
      <xdr:nvSpPr>
        <xdr:cNvPr id="872" name="楕円 871">
          <a:extLst>
            <a:ext uri="{FF2B5EF4-FFF2-40B4-BE49-F238E27FC236}">
              <a16:creationId xmlns:a16="http://schemas.microsoft.com/office/drawing/2014/main" id="{75BBE226-B6BB-4A39-942F-C334EDC3550F}"/>
            </a:ext>
          </a:extLst>
        </xdr:cNvPr>
        <xdr:cNvSpPr/>
      </xdr:nvSpPr>
      <xdr:spPr>
        <a:xfrm>
          <a:off x="15430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102326</xdr:rowOff>
    </xdr:from>
    <xdr:to>
      <xdr:col>85</xdr:col>
      <xdr:colOff>127000</xdr:colOff>
      <xdr:row>106</xdr:row>
      <xdr:rowOff>128451</xdr:rowOff>
    </xdr:to>
    <xdr:cxnSp macro="">
      <xdr:nvCxnSpPr>
        <xdr:cNvPr id="873" name="直線コネクタ 872">
          <a:extLst>
            <a:ext uri="{FF2B5EF4-FFF2-40B4-BE49-F238E27FC236}">
              <a16:creationId xmlns:a16="http://schemas.microsoft.com/office/drawing/2014/main" id="{B30A40EA-956E-4792-8BA0-BAD9B20CABE1}"/>
            </a:ext>
          </a:extLst>
        </xdr:cNvPr>
        <xdr:cNvCxnSpPr/>
      </xdr:nvCxnSpPr>
      <xdr:spPr>
        <a:xfrm>
          <a:off x="15481300" y="182760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20501</xdr:rowOff>
    </xdr:from>
    <xdr:to>
      <xdr:col>76</xdr:col>
      <xdr:colOff>165100</xdr:colOff>
      <xdr:row>106</xdr:row>
      <xdr:rowOff>122101</xdr:rowOff>
    </xdr:to>
    <xdr:sp macro="" textlink="">
      <xdr:nvSpPr>
        <xdr:cNvPr id="874" name="楕円 873">
          <a:extLst>
            <a:ext uri="{FF2B5EF4-FFF2-40B4-BE49-F238E27FC236}">
              <a16:creationId xmlns:a16="http://schemas.microsoft.com/office/drawing/2014/main" id="{E4974444-5995-4290-962E-11A21BC05658}"/>
            </a:ext>
          </a:extLst>
        </xdr:cNvPr>
        <xdr:cNvSpPr/>
      </xdr:nvSpPr>
      <xdr:spPr>
        <a:xfrm>
          <a:off x="14541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71301</xdr:rowOff>
    </xdr:from>
    <xdr:to>
      <xdr:col>81</xdr:col>
      <xdr:colOff>50800</xdr:colOff>
      <xdr:row>106</xdr:row>
      <xdr:rowOff>102326</xdr:rowOff>
    </xdr:to>
    <xdr:cxnSp macro="">
      <xdr:nvCxnSpPr>
        <xdr:cNvPr id="875" name="直線コネクタ 874">
          <a:extLst>
            <a:ext uri="{FF2B5EF4-FFF2-40B4-BE49-F238E27FC236}">
              <a16:creationId xmlns:a16="http://schemas.microsoft.com/office/drawing/2014/main" id="{9AFC63C2-5BC2-4E72-A5E7-E4DCEECF8AA7}"/>
            </a:ext>
          </a:extLst>
        </xdr:cNvPr>
        <xdr:cNvCxnSpPr/>
      </xdr:nvCxnSpPr>
      <xdr:spPr>
        <a:xfrm>
          <a:off x="14592300" y="1824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xdr:rowOff>
    </xdr:from>
    <xdr:to>
      <xdr:col>72</xdr:col>
      <xdr:colOff>38100</xdr:colOff>
      <xdr:row>106</xdr:row>
      <xdr:rowOff>102507</xdr:rowOff>
    </xdr:to>
    <xdr:sp macro="" textlink="">
      <xdr:nvSpPr>
        <xdr:cNvPr id="876" name="楕円 875">
          <a:extLst>
            <a:ext uri="{FF2B5EF4-FFF2-40B4-BE49-F238E27FC236}">
              <a16:creationId xmlns:a16="http://schemas.microsoft.com/office/drawing/2014/main" id="{A402D070-2447-4875-9364-533EFDF11B38}"/>
            </a:ext>
          </a:extLst>
        </xdr:cNvPr>
        <xdr:cNvSpPr/>
      </xdr:nvSpPr>
      <xdr:spPr>
        <a:xfrm>
          <a:off x="13652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51707</xdr:rowOff>
    </xdr:from>
    <xdr:to>
      <xdr:col>76</xdr:col>
      <xdr:colOff>114300</xdr:colOff>
      <xdr:row>106</xdr:row>
      <xdr:rowOff>71301</xdr:rowOff>
    </xdr:to>
    <xdr:cxnSp macro="">
      <xdr:nvCxnSpPr>
        <xdr:cNvPr id="877" name="直線コネクタ 876">
          <a:extLst>
            <a:ext uri="{FF2B5EF4-FFF2-40B4-BE49-F238E27FC236}">
              <a16:creationId xmlns:a16="http://schemas.microsoft.com/office/drawing/2014/main" id="{79005A42-5102-45E2-BEB1-5F822767809D}"/>
            </a:ext>
          </a:extLst>
        </xdr:cNvPr>
        <xdr:cNvCxnSpPr/>
      </xdr:nvCxnSpPr>
      <xdr:spPr>
        <a:xfrm>
          <a:off x="13703300" y="182254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146231</xdr:rowOff>
    </xdr:from>
    <xdr:to>
      <xdr:col>67</xdr:col>
      <xdr:colOff>101600</xdr:colOff>
      <xdr:row>106</xdr:row>
      <xdr:rowOff>76381</xdr:rowOff>
    </xdr:to>
    <xdr:sp macro="" textlink="">
      <xdr:nvSpPr>
        <xdr:cNvPr id="878" name="楕円 877">
          <a:extLst>
            <a:ext uri="{FF2B5EF4-FFF2-40B4-BE49-F238E27FC236}">
              <a16:creationId xmlns:a16="http://schemas.microsoft.com/office/drawing/2014/main" id="{145E6AB4-90E8-439A-822C-55846148F8A7}"/>
            </a:ext>
          </a:extLst>
        </xdr:cNvPr>
        <xdr:cNvSpPr/>
      </xdr:nvSpPr>
      <xdr:spPr>
        <a:xfrm>
          <a:off x="12763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25581</xdr:rowOff>
    </xdr:from>
    <xdr:to>
      <xdr:col>71</xdr:col>
      <xdr:colOff>177800</xdr:colOff>
      <xdr:row>106</xdr:row>
      <xdr:rowOff>51707</xdr:rowOff>
    </xdr:to>
    <xdr:cxnSp macro="">
      <xdr:nvCxnSpPr>
        <xdr:cNvPr id="879" name="直線コネクタ 878">
          <a:extLst>
            <a:ext uri="{FF2B5EF4-FFF2-40B4-BE49-F238E27FC236}">
              <a16:creationId xmlns:a16="http://schemas.microsoft.com/office/drawing/2014/main" id="{AC7639D9-3851-4941-8BC7-D260EA1C2F24}"/>
            </a:ext>
          </a:extLst>
        </xdr:cNvPr>
        <xdr:cNvCxnSpPr/>
      </xdr:nvCxnSpPr>
      <xdr:spPr>
        <a:xfrm>
          <a:off x="12814300" y="181992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880" name="n_1aveValue【公民館】&#10;有形固定資産減価償却率">
          <a:extLst>
            <a:ext uri="{FF2B5EF4-FFF2-40B4-BE49-F238E27FC236}">
              <a16:creationId xmlns:a16="http://schemas.microsoft.com/office/drawing/2014/main" id="{C7038F70-5DC0-4A9A-BA3E-EE16D75F11CC}"/>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56985</xdr:rowOff>
    </xdr:from>
    <xdr:ext cx="405111" cy="259045"/>
    <xdr:sp macro="" textlink="">
      <xdr:nvSpPr>
        <xdr:cNvPr id="881" name="n_2aveValue【公民館】&#10;有形固定資産減価償却率">
          <a:extLst>
            <a:ext uri="{FF2B5EF4-FFF2-40B4-BE49-F238E27FC236}">
              <a16:creationId xmlns:a16="http://schemas.microsoft.com/office/drawing/2014/main" id="{565571B5-088C-4090-8D82-010F4EBE1E4F}"/>
            </a:ext>
          </a:extLst>
        </xdr:cNvPr>
        <xdr:cNvSpPr txBox="1"/>
      </xdr:nvSpPr>
      <xdr:spPr>
        <a:xfrm>
          <a:off x="14389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882" name="n_3aveValue【公民館】&#10;有形固定資産減価償却率">
          <a:extLst>
            <a:ext uri="{FF2B5EF4-FFF2-40B4-BE49-F238E27FC236}">
              <a16:creationId xmlns:a16="http://schemas.microsoft.com/office/drawing/2014/main" id="{20AFEC67-0835-4C9E-A53D-5C84D45C38BB}"/>
            </a:ext>
          </a:extLst>
        </xdr:cNvPr>
        <xdr:cNvSpPr txBox="1"/>
      </xdr:nvSpPr>
      <xdr:spPr>
        <a:xfrm>
          <a:off x="135007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27595</xdr:rowOff>
    </xdr:from>
    <xdr:ext cx="405111" cy="259045"/>
    <xdr:sp macro="" textlink="">
      <xdr:nvSpPr>
        <xdr:cNvPr id="883" name="n_4aveValue【公民館】&#10;有形固定資産減価償却率">
          <a:extLst>
            <a:ext uri="{FF2B5EF4-FFF2-40B4-BE49-F238E27FC236}">
              <a16:creationId xmlns:a16="http://schemas.microsoft.com/office/drawing/2014/main" id="{C0970624-C83A-44CB-91D9-0F81E9E94533}"/>
            </a:ext>
          </a:extLst>
        </xdr:cNvPr>
        <xdr:cNvSpPr txBox="1"/>
      </xdr:nvSpPr>
      <xdr:spPr>
        <a:xfrm>
          <a:off x="12611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144253</xdr:rowOff>
    </xdr:from>
    <xdr:ext cx="405111" cy="259045"/>
    <xdr:sp macro="" textlink="">
      <xdr:nvSpPr>
        <xdr:cNvPr id="884" name="n_1mainValue【公民館】&#10;有形固定資産減価償却率">
          <a:extLst>
            <a:ext uri="{FF2B5EF4-FFF2-40B4-BE49-F238E27FC236}">
              <a16:creationId xmlns:a16="http://schemas.microsoft.com/office/drawing/2014/main" id="{971B3DEB-D6E0-4085-8B7C-E44590D646EC}"/>
            </a:ext>
          </a:extLst>
        </xdr:cNvPr>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113228</xdr:rowOff>
    </xdr:from>
    <xdr:ext cx="405111" cy="259045"/>
    <xdr:sp macro="" textlink="">
      <xdr:nvSpPr>
        <xdr:cNvPr id="885" name="n_2mainValue【公民館】&#10;有形固定資産減価償却率">
          <a:extLst>
            <a:ext uri="{FF2B5EF4-FFF2-40B4-BE49-F238E27FC236}">
              <a16:creationId xmlns:a16="http://schemas.microsoft.com/office/drawing/2014/main" id="{37D5734A-8DD3-48E4-AE13-8953D6225E33}"/>
            </a:ext>
          </a:extLst>
        </xdr:cNvPr>
        <xdr:cNvSpPr txBox="1"/>
      </xdr:nvSpPr>
      <xdr:spPr>
        <a:xfrm>
          <a:off x="14389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886" name="n_3mainValue【公民館】&#10;有形固定資産減価償却率">
          <a:extLst>
            <a:ext uri="{FF2B5EF4-FFF2-40B4-BE49-F238E27FC236}">
              <a16:creationId xmlns:a16="http://schemas.microsoft.com/office/drawing/2014/main" id="{58F35CA1-507F-4C84-A1D2-03DDE642A47C}"/>
            </a:ext>
          </a:extLst>
        </xdr:cNvPr>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67508</xdr:rowOff>
    </xdr:from>
    <xdr:ext cx="405111" cy="259045"/>
    <xdr:sp macro="" textlink="">
      <xdr:nvSpPr>
        <xdr:cNvPr id="887" name="n_4mainValue【公民館】&#10;有形固定資産減価償却率">
          <a:extLst>
            <a:ext uri="{FF2B5EF4-FFF2-40B4-BE49-F238E27FC236}">
              <a16:creationId xmlns:a16="http://schemas.microsoft.com/office/drawing/2014/main" id="{512D801A-3491-47F9-8344-D5182B7173E7}"/>
            </a:ext>
          </a:extLst>
        </xdr:cNvPr>
        <xdr:cNvSpPr txBox="1"/>
      </xdr:nvSpPr>
      <xdr:spPr>
        <a:xfrm>
          <a:off x="12611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358DBF52-F21F-4CC1-BE7A-55F868D2B0E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47D1242A-6D22-4594-B4D6-89E5D87919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EA3180D5-C06F-4DCD-91B7-B5007F54CC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FA24959F-E21E-42B4-B0E9-CC28ACA657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7E5D8CBA-53B7-4ECA-B444-3F6D0A2CDBE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3A2F312E-7463-40AD-893C-F3F8A022FF3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0E3ADBB2-F49E-45F8-B9A8-B05FCECAE6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D174BAE1-20FA-441C-BB3F-E9FD25C19BE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D5970D4D-4306-4F9C-BC29-0DD38BD4E32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01C8039-79E4-4410-AE03-2615C9E55A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8" name="直線コネクタ 897">
          <a:extLst>
            <a:ext uri="{FF2B5EF4-FFF2-40B4-BE49-F238E27FC236}">
              <a16:creationId xmlns:a16="http://schemas.microsoft.com/office/drawing/2014/main" id="{342782D9-47B6-4FB1-B7F9-29F5CFB6BB0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9" name="テキスト ボックス 898">
          <a:extLst>
            <a:ext uri="{FF2B5EF4-FFF2-40B4-BE49-F238E27FC236}">
              <a16:creationId xmlns:a16="http://schemas.microsoft.com/office/drawing/2014/main" id="{25BC9A43-6D11-4A16-8977-ACB5DE0FCC5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0" name="直線コネクタ 899">
          <a:extLst>
            <a:ext uri="{FF2B5EF4-FFF2-40B4-BE49-F238E27FC236}">
              <a16:creationId xmlns:a16="http://schemas.microsoft.com/office/drawing/2014/main" id="{E38D9352-1DBA-4770-8C43-5F2B18D81BE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1" name="テキスト ボックス 900">
          <a:extLst>
            <a:ext uri="{FF2B5EF4-FFF2-40B4-BE49-F238E27FC236}">
              <a16:creationId xmlns:a16="http://schemas.microsoft.com/office/drawing/2014/main" id="{C2AC05EF-8D23-44BC-9B6A-112BFD876B0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27E6F4F9-A663-4BCF-A798-C4743FB9BFA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CA0EC666-CE66-47F9-9EC0-D10604A58A3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4" name="直線コネクタ 903">
          <a:extLst>
            <a:ext uri="{FF2B5EF4-FFF2-40B4-BE49-F238E27FC236}">
              <a16:creationId xmlns:a16="http://schemas.microsoft.com/office/drawing/2014/main" id="{921DC22D-7E00-4A6E-9F2E-FF07AF024A9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5" name="テキスト ボックス 904">
          <a:extLst>
            <a:ext uri="{FF2B5EF4-FFF2-40B4-BE49-F238E27FC236}">
              <a16:creationId xmlns:a16="http://schemas.microsoft.com/office/drawing/2014/main" id="{4B642D02-1C0E-4678-BEF3-87E4B7AD47C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6" name="直線コネクタ 905">
          <a:extLst>
            <a:ext uri="{FF2B5EF4-FFF2-40B4-BE49-F238E27FC236}">
              <a16:creationId xmlns:a16="http://schemas.microsoft.com/office/drawing/2014/main" id="{F5B1F72E-9CB8-4B24-AF30-7B26A69F395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7" name="テキスト ボックス 906">
          <a:extLst>
            <a:ext uri="{FF2B5EF4-FFF2-40B4-BE49-F238E27FC236}">
              <a16:creationId xmlns:a16="http://schemas.microsoft.com/office/drawing/2014/main" id="{23E47432-5D35-4DD1-9303-BA41BA1F98C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A205058E-60A1-4675-A71C-19D0B2240E4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84751F28-539A-4AEF-80A2-6A7B2AE8E73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公民館】&#10;一人当たり面積グラフ枠">
          <a:extLst>
            <a:ext uri="{FF2B5EF4-FFF2-40B4-BE49-F238E27FC236}">
              <a16:creationId xmlns:a16="http://schemas.microsoft.com/office/drawing/2014/main" id="{D96B87A9-140B-49C7-8E1B-7FD5C1197ED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911" name="直線コネクタ 910">
          <a:extLst>
            <a:ext uri="{FF2B5EF4-FFF2-40B4-BE49-F238E27FC236}">
              <a16:creationId xmlns:a16="http://schemas.microsoft.com/office/drawing/2014/main" id="{D029FE51-D54D-4E90-9F9A-5359F801A4CD}"/>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912" name="【公民館】&#10;一人当たり面積最小値テキスト">
          <a:extLst>
            <a:ext uri="{FF2B5EF4-FFF2-40B4-BE49-F238E27FC236}">
              <a16:creationId xmlns:a16="http://schemas.microsoft.com/office/drawing/2014/main" id="{B06BE6A2-9A2D-49C5-9E86-F6292733419D}"/>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913" name="直線コネクタ 912">
          <a:extLst>
            <a:ext uri="{FF2B5EF4-FFF2-40B4-BE49-F238E27FC236}">
              <a16:creationId xmlns:a16="http://schemas.microsoft.com/office/drawing/2014/main" id="{A1E6EA58-A11C-4DEF-BD51-2824DD3A2AC8}"/>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914" name="【公民館】&#10;一人当たり面積最大値テキスト">
          <a:extLst>
            <a:ext uri="{FF2B5EF4-FFF2-40B4-BE49-F238E27FC236}">
              <a16:creationId xmlns:a16="http://schemas.microsoft.com/office/drawing/2014/main" id="{8C94A03D-B756-42D1-A351-82B7F13C3F4E}"/>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915" name="直線コネクタ 914">
          <a:extLst>
            <a:ext uri="{FF2B5EF4-FFF2-40B4-BE49-F238E27FC236}">
              <a16:creationId xmlns:a16="http://schemas.microsoft.com/office/drawing/2014/main" id="{B987F172-47C5-4895-A712-0A809D0CDE10}"/>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916" name="【公民館】&#10;一人当たり面積平均値テキスト">
          <a:extLst>
            <a:ext uri="{FF2B5EF4-FFF2-40B4-BE49-F238E27FC236}">
              <a16:creationId xmlns:a16="http://schemas.microsoft.com/office/drawing/2014/main" id="{FB8F2841-32D1-4203-9D58-858EC4A4201D}"/>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917" name="フローチャート: 判断 916">
          <a:extLst>
            <a:ext uri="{FF2B5EF4-FFF2-40B4-BE49-F238E27FC236}">
              <a16:creationId xmlns:a16="http://schemas.microsoft.com/office/drawing/2014/main" id="{EE06B18F-2DFC-4AE9-B38F-449820F2518F}"/>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918" name="フローチャート: 判断 917">
          <a:extLst>
            <a:ext uri="{FF2B5EF4-FFF2-40B4-BE49-F238E27FC236}">
              <a16:creationId xmlns:a16="http://schemas.microsoft.com/office/drawing/2014/main" id="{C11E9C45-A428-48E4-AC27-BBD7210ECD99}"/>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919" name="フローチャート: 判断 918">
          <a:extLst>
            <a:ext uri="{FF2B5EF4-FFF2-40B4-BE49-F238E27FC236}">
              <a16:creationId xmlns:a16="http://schemas.microsoft.com/office/drawing/2014/main" id="{BF573048-071D-4057-9FF4-50D5A5F997FC}"/>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920" name="フローチャート: 判断 919">
          <a:extLst>
            <a:ext uri="{FF2B5EF4-FFF2-40B4-BE49-F238E27FC236}">
              <a16:creationId xmlns:a16="http://schemas.microsoft.com/office/drawing/2014/main" id="{91C34AF4-EA39-461E-BEAA-67E9094A5562}"/>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921" name="フローチャート: 判断 920">
          <a:extLst>
            <a:ext uri="{FF2B5EF4-FFF2-40B4-BE49-F238E27FC236}">
              <a16:creationId xmlns:a16="http://schemas.microsoft.com/office/drawing/2014/main" id="{8B5BBFFA-A373-4B34-BC03-BFCB987A7F14}"/>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3DC2E4BB-0247-4724-B67B-57F7FF882B2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F7A63CC4-9751-4A0D-9FC0-18CFD8A861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370580B-55C5-422D-88B0-8FFA6D663B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3CEEA09E-3603-454D-9837-1DFC655EC9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6A0B4216-D35C-4B0E-875C-DE8D06ADB3E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111506</xdr:rowOff>
    </xdr:from>
    <xdr:to>
      <xdr:col>116</xdr:col>
      <xdr:colOff>114300</xdr:colOff>
      <xdr:row>107</xdr:row>
      <xdr:rowOff>41656</xdr:rowOff>
    </xdr:to>
    <xdr:sp macro="" textlink="">
      <xdr:nvSpPr>
        <xdr:cNvPr id="927" name="楕円 926">
          <a:extLst>
            <a:ext uri="{FF2B5EF4-FFF2-40B4-BE49-F238E27FC236}">
              <a16:creationId xmlns:a16="http://schemas.microsoft.com/office/drawing/2014/main" id="{3E6E1E88-6BBA-414B-AA9A-884E7A8BAA4B}"/>
            </a:ext>
          </a:extLst>
        </xdr:cNvPr>
        <xdr:cNvSpPr/>
      </xdr:nvSpPr>
      <xdr:spPr>
        <a:xfrm>
          <a:off x="22110700" y="182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89933</xdr:rowOff>
    </xdr:from>
    <xdr:ext cx="469744" cy="259045"/>
    <xdr:sp macro="" textlink="">
      <xdr:nvSpPr>
        <xdr:cNvPr id="928" name="【公民館】&#10;一人当たり面積該当値テキスト">
          <a:extLst>
            <a:ext uri="{FF2B5EF4-FFF2-40B4-BE49-F238E27FC236}">
              <a16:creationId xmlns:a16="http://schemas.microsoft.com/office/drawing/2014/main" id="{16562E58-39B6-406B-AA40-79FAB21A60D4}"/>
            </a:ext>
          </a:extLst>
        </xdr:cNvPr>
        <xdr:cNvSpPr txBox="1"/>
      </xdr:nvSpPr>
      <xdr:spPr>
        <a:xfrm>
          <a:off x="22199600" y="1826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117602</xdr:rowOff>
    </xdr:from>
    <xdr:to>
      <xdr:col>112</xdr:col>
      <xdr:colOff>38100</xdr:colOff>
      <xdr:row>107</xdr:row>
      <xdr:rowOff>47752</xdr:rowOff>
    </xdr:to>
    <xdr:sp macro="" textlink="">
      <xdr:nvSpPr>
        <xdr:cNvPr id="929" name="楕円 928">
          <a:extLst>
            <a:ext uri="{FF2B5EF4-FFF2-40B4-BE49-F238E27FC236}">
              <a16:creationId xmlns:a16="http://schemas.microsoft.com/office/drawing/2014/main" id="{0D36E4F6-28DA-467C-9A0C-F1A93E06AC4D}"/>
            </a:ext>
          </a:extLst>
        </xdr:cNvPr>
        <xdr:cNvSpPr/>
      </xdr:nvSpPr>
      <xdr:spPr>
        <a:xfrm>
          <a:off x="21272500" y="182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162306</xdr:rowOff>
    </xdr:from>
    <xdr:to>
      <xdr:col>116</xdr:col>
      <xdr:colOff>63500</xdr:colOff>
      <xdr:row>106</xdr:row>
      <xdr:rowOff>168402</xdr:rowOff>
    </xdr:to>
    <xdr:cxnSp macro="">
      <xdr:nvCxnSpPr>
        <xdr:cNvPr id="930" name="直線コネクタ 929">
          <a:extLst>
            <a:ext uri="{FF2B5EF4-FFF2-40B4-BE49-F238E27FC236}">
              <a16:creationId xmlns:a16="http://schemas.microsoft.com/office/drawing/2014/main" id="{1727AF6A-CEAB-4833-A884-8474AC1399D7}"/>
            </a:ext>
          </a:extLst>
        </xdr:cNvPr>
        <xdr:cNvCxnSpPr/>
      </xdr:nvCxnSpPr>
      <xdr:spPr>
        <a:xfrm flipV="1">
          <a:off x="21323300" y="1833600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106172</xdr:rowOff>
    </xdr:from>
    <xdr:to>
      <xdr:col>107</xdr:col>
      <xdr:colOff>101600</xdr:colOff>
      <xdr:row>107</xdr:row>
      <xdr:rowOff>36322</xdr:rowOff>
    </xdr:to>
    <xdr:sp macro="" textlink="">
      <xdr:nvSpPr>
        <xdr:cNvPr id="931" name="楕円 930">
          <a:extLst>
            <a:ext uri="{FF2B5EF4-FFF2-40B4-BE49-F238E27FC236}">
              <a16:creationId xmlns:a16="http://schemas.microsoft.com/office/drawing/2014/main" id="{0C835AE5-AB31-4CD3-BB6F-11D0C2E607E0}"/>
            </a:ext>
          </a:extLst>
        </xdr:cNvPr>
        <xdr:cNvSpPr/>
      </xdr:nvSpPr>
      <xdr:spPr>
        <a:xfrm>
          <a:off x="20383500" y="182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156972</xdr:rowOff>
    </xdr:from>
    <xdr:to>
      <xdr:col>111</xdr:col>
      <xdr:colOff>177800</xdr:colOff>
      <xdr:row>106</xdr:row>
      <xdr:rowOff>168402</xdr:rowOff>
    </xdr:to>
    <xdr:cxnSp macro="">
      <xdr:nvCxnSpPr>
        <xdr:cNvPr id="932" name="直線コネクタ 931">
          <a:extLst>
            <a:ext uri="{FF2B5EF4-FFF2-40B4-BE49-F238E27FC236}">
              <a16:creationId xmlns:a16="http://schemas.microsoft.com/office/drawing/2014/main" id="{746D2639-B2AF-4718-86E9-B68B2D9EBEFB}"/>
            </a:ext>
          </a:extLst>
        </xdr:cNvPr>
        <xdr:cNvCxnSpPr/>
      </xdr:nvCxnSpPr>
      <xdr:spPr>
        <a:xfrm>
          <a:off x="20434300" y="183306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110744</xdr:rowOff>
    </xdr:from>
    <xdr:to>
      <xdr:col>102</xdr:col>
      <xdr:colOff>165100</xdr:colOff>
      <xdr:row>107</xdr:row>
      <xdr:rowOff>40894</xdr:rowOff>
    </xdr:to>
    <xdr:sp macro="" textlink="">
      <xdr:nvSpPr>
        <xdr:cNvPr id="933" name="楕円 932">
          <a:extLst>
            <a:ext uri="{FF2B5EF4-FFF2-40B4-BE49-F238E27FC236}">
              <a16:creationId xmlns:a16="http://schemas.microsoft.com/office/drawing/2014/main" id="{05606A53-F067-48C6-9963-AD675F084A3F}"/>
            </a:ext>
          </a:extLst>
        </xdr:cNvPr>
        <xdr:cNvSpPr/>
      </xdr:nvSpPr>
      <xdr:spPr>
        <a:xfrm>
          <a:off x="19494500" y="182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156972</xdr:rowOff>
    </xdr:from>
    <xdr:to>
      <xdr:col>107</xdr:col>
      <xdr:colOff>50800</xdr:colOff>
      <xdr:row>106</xdr:row>
      <xdr:rowOff>161544</xdr:rowOff>
    </xdr:to>
    <xdr:cxnSp macro="">
      <xdr:nvCxnSpPr>
        <xdr:cNvPr id="934" name="直線コネクタ 933">
          <a:extLst>
            <a:ext uri="{FF2B5EF4-FFF2-40B4-BE49-F238E27FC236}">
              <a16:creationId xmlns:a16="http://schemas.microsoft.com/office/drawing/2014/main" id="{76EE31A4-7DBF-4630-ADF7-29B0B1332D3C}"/>
            </a:ext>
          </a:extLst>
        </xdr:cNvPr>
        <xdr:cNvCxnSpPr/>
      </xdr:nvCxnSpPr>
      <xdr:spPr>
        <a:xfrm flipV="1">
          <a:off x="19545300" y="183306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113792</xdr:rowOff>
    </xdr:from>
    <xdr:to>
      <xdr:col>98</xdr:col>
      <xdr:colOff>38100</xdr:colOff>
      <xdr:row>107</xdr:row>
      <xdr:rowOff>43942</xdr:rowOff>
    </xdr:to>
    <xdr:sp macro="" textlink="">
      <xdr:nvSpPr>
        <xdr:cNvPr id="935" name="楕円 934">
          <a:extLst>
            <a:ext uri="{FF2B5EF4-FFF2-40B4-BE49-F238E27FC236}">
              <a16:creationId xmlns:a16="http://schemas.microsoft.com/office/drawing/2014/main" id="{6001A330-1D9E-4C25-87C0-120CDF344700}"/>
            </a:ext>
          </a:extLst>
        </xdr:cNvPr>
        <xdr:cNvSpPr/>
      </xdr:nvSpPr>
      <xdr:spPr>
        <a:xfrm>
          <a:off x="18605500" y="182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161544</xdr:rowOff>
    </xdr:from>
    <xdr:to>
      <xdr:col>102</xdr:col>
      <xdr:colOff>114300</xdr:colOff>
      <xdr:row>106</xdr:row>
      <xdr:rowOff>164592</xdr:rowOff>
    </xdr:to>
    <xdr:cxnSp macro="">
      <xdr:nvCxnSpPr>
        <xdr:cNvPr id="936" name="直線コネクタ 935">
          <a:extLst>
            <a:ext uri="{FF2B5EF4-FFF2-40B4-BE49-F238E27FC236}">
              <a16:creationId xmlns:a16="http://schemas.microsoft.com/office/drawing/2014/main" id="{1297EE2B-AAC1-4982-A485-DC2DAED6AD6B}"/>
            </a:ext>
          </a:extLst>
        </xdr:cNvPr>
        <xdr:cNvCxnSpPr/>
      </xdr:nvCxnSpPr>
      <xdr:spPr>
        <a:xfrm flipV="1">
          <a:off x="18656300" y="1833524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937" name="n_1aveValue【公民館】&#10;一人当たり面積">
          <a:extLst>
            <a:ext uri="{FF2B5EF4-FFF2-40B4-BE49-F238E27FC236}">
              <a16:creationId xmlns:a16="http://schemas.microsoft.com/office/drawing/2014/main" id="{932E1611-7D2E-4D6B-9F00-6C4E91E129EC}"/>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105173</xdr:rowOff>
    </xdr:from>
    <xdr:ext cx="469744" cy="259045"/>
    <xdr:sp macro="" textlink="">
      <xdr:nvSpPr>
        <xdr:cNvPr id="938" name="n_2aveValue【公民館】&#10;一人当たり面積">
          <a:extLst>
            <a:ext uri="{FF2B5EF4-FFF2-40B4-BE49-F238E27FC236}">
              <a16:creationId xmlns:a16="http://schemas.microsoft.com/office/drawing/2014/main" id="{169C91F3-D720-4C5B-B540-5C306F9F4655}"/>
            </a:ext>
          </a:extLst>
        </xdr:cNvPr>
        <xdr:cNvSpPr txBox="1"/>
      </xdr:nvSpPr>
      <xdr:spPr>
        <a:xfrm>
          <a:off x="201994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108221</xdr:rowOff>
    </xdr:from>
    <xdr:ext cx="469744" cy="259045"/>
    <xdr:sp macro="" textlink="">
      <xdr:nvSpPr>
        <xdr:cNvPr id="939" name="n_3aveValue【公民館】&#10;一人当たり面積">
          <a:extLst>
            <a:ext uri="{FF2B5EF4-FFF2-40B4-BE49-F238E27FC236}">
              <a16:creationId xmlns:a16="http://schemas.microsoft.com/office/drawing/2014/main" id="{DCF99F68-7A15-491E-B693-8A276277764D}"/>
            </a:ext>
          </a:extLst>
        </xdr:cNvPr>
        <xdr:cNvSpPr txBox="1"/>
      </xdr:nvSpPr>
      <xdr:spPr>
        <a:xfrm>
          <a:off x="19310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117364</xdr:rowOff>
    </xdr:from>
    <xdr:ext cx="469744" cy="259045"/>
    <xdr:sp macro="" textlink="">
      <xdr:nvSpPr>
        <xdr:cNvPr id="940" name="n_4aveValue【公民館】&#10;一人当たり面積">
          <a:extLst>
            <a:ext uri="{FF2B5EF4-FFF2-40B4-BE49-F238E27FC236}">
              <a16:creationId xmlns:a16="http://schemas.microsoft.com/office/drawing/2014/main" id="{2C82C555-4AB6-4631-B360-36C900213046}"/>
            </a:ext>
          </a:extLst>
        </xdr:cNvPr>
        <xdr:cNvSpPr txBox="1"/>
      </xdr:nvSpPr>
      <xdr:spPr>
        <a:xfrm>
          <a:off x="18421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38879</xdr:rowOff>
    </xdr:from>
    <xdr:ext cx="469744" cy="259045"/>
    <xdr:sp macro="" textlink="">
      <xdr:nvSpPr>
        <xdr:cNvPr id="941" name="n_1mainValue【公民館】&#10;一人当たり面積">
          <a:extLst>
            <a:ext uri="{FF2B5EF4-FFF2-40B4-BE49-F238E27FC236}">
              <a16:creationId xmlns:a16="http://schemas.microsoft.com/office/drawing/2014/main" id="{4BE1A8F0-4766-4F6D-B14E-C4CAFE08E8C3}"/>
            </a:ext>
          </a:extLst>
        </xdr:cNvPr>
        <xdr:cNvSpPr txBox="1"/>
      </xdr:nvSpPr>
      <xdr:spPr>
        <a:xfrm>
          <a:off x="21075727" y="183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52849</xdr:rowOff>
    </xdr:from>
    <xdr:ext cx="469744" cy="259045"/>
    <xdr:sp macro="" textlink="">
      <xdr:nvSpPr>
        <xdr:cNvPr id="942" name="n_2mainValue【公民館】&#10;一人当たり面積">
          <a:extLst>
            <a:ext uri="{FF2B5EF4-FFF2-40B4-BE49-F238E27FC236}">
              <a16:creationId xmlns:a16="http://schemas.microsoft.com/office/drawing/2014/main" id="{98C98C72-5CEC-45C2-94BA-2E76D54FD211}"/>
            </a:ext>
          </a:extLst>
        </xdr:cNvPr>
        <xdr:cNvSpPr txBox="1"/>
      </xdr:nvSpPr>
      <xdr:spPr>
        <a:xfrm>
          <a:off x="20199427" y="180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57421</xdr:rowOff>
    </xdr:from>
    <xdr:ext cx="469744" cy="259045"/>
    <xdr:sp macro="" textlink="">
      <xdr:nvSpPr>
        <xdr:cNvPr id="943" name="n_3mainValue【公民館】&#10;一人当たり面積">
          <a:extLst>
            <a:ext uri="{FF2B5EF4-FFF2-40B4-BE49-F238E27FC236}">
              <a16:creationId xmlns:a16="http://schemas.microsoft.com/office/drawing/2014/main" id="{7686B21A-E487-4A16-A1F1-CD25F17AA9D9}"/>
            </a:ext>
          </a:extLst>
        </xdr:cNvPr>
        <xdr:cNvSpPr txBox="1"/>
      </xdr:nvSpPr>
      <xdr:spPr>
        <a:xfrm>
          <a:off x="19310427" y="180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60469</xdr:rowOff>
    </xdr:from>
    <xdr:ext cx="469744" cy="259045"/>
    <xdr:sp macro="" textlink="">
      <xdr:nvSpPr>
        <xdr:cNvPr id="944" name="n_4mainValue【公民館】&#10;一人当たり面積">
          <a:extLst>
            <a:ext uri="{FF2B5EF4-FFF2-40B4-BE49-F238E27FC236}">
              <a16:creationId xmlns:a16="http://schemas.microsoft.com/office/drawing/2014/main" id="{A8761872-6BBE-4EB0-BD09-C204536B96D2}"/>
            </a:ext>
          </a:extLst>
        </xdr:cNvPr>
        <xdr:cNvSpPr txBox="1"/>
      </xdr:nvSpPr>
      <xdr:spPr>
        <a:xfrm>
          <a:off x="18421427" y="1806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E55287E1-7F16-4CA7-A7DD-9568BB802A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1636ABCF-4F7D-410C-A721-FBAB31D01B8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5882AB86-F6D7-4061-9FB6-EC24482D5A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類似団体と比較して有形固定資産減価償却率が特に高くなっているのが公営住宅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道路である。</a:t>
          </a:r>
          <a:endParaRPr lang="ja-JP" altLang="ja-JP" sz="1400">
            <a:effectLst/>
          </a:endParaRPr>
        </a:p>
        <a:p>
          <a:r>
            <a:rPr kumimoji="1" lang="ja-JP" altLang="ja-JP" sz="1100">
              <a:solidFill>
                <a:schemeClr val="dk1"/>
              </a:solidFill>
              <a:effectLst/>
              <a:latin typeface="+mn-lt"/>
              <a:ea typeface="+mn-ea"/>
              <a:cs typeface="+mn-cs"/>
            </a:rPr>
            <a:t>　公営住宅については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公共施設等総合管理計画及び公営住宅等長寿命化計画に基づき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適正な管理を図っていく。</a:t>
          </a:r>
          <a:endParaRPr lang="ja-JP" altLang="ja-JP" sz="1400">
            <a:effectLst/>
          </a:endParaRPr>
        </a:p>
        <a:p>
          <a:r>
            <a:rPr kumimoji="1" lang="ja-JP" altLang="ja-JP" sz="1100">
              <a:solidFill>
                <a:schemeClr val="dk1"/>
              </a:solidFill>
              <a:effectLst/>
              <a:latin typeface="+mn-lt"/>
              <a:ea typeface="+mn-ea"/>
              <a:cs typeface="+mn-cs"/>
            </a:rPr>
            <a:t>　学校施設は老朽化が進んでいるため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公共施設等管理計画に基づき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施設の長寿命化を図っていく。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0B022C-8783-4491-8D92-5E8802FA4B3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C938538-0F0A-4875-AF72-8620ECE06CD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186D58-EB52-4343-A785-F76E0D34554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BE763A-37B5-43CE-90CF-5DA1BBCBF1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0B45C8-9831-4FE6-9A57-68C082AFD1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E3A163-7001-4158-AD24-EDB820D73B6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E52B6E-A48E-42E9-9AB1-06D1B0D1963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F845BD-A5EE-482B-86F3-4EE79202DDA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16B052-D546-41D8-95B5-E0825D718E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47A8196-C9A5-440E-9166-6F4D13F1720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
9,937
116.19
13,120,292
12,361,326
708,329
6,030,531
16,640,775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4D32136-3BD2-433C-9376-3DD9B4C7953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F530A4-E8AD-46FE-8D86-BC2E91C29B7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6AA101-61E8-4086-ACF9-0C4204AF613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DC41A7-5A50-4B8A-86BE-679FF338551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12BCBC7-C2EF-425D-BB23-B50DEA6D50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74BBCF9-3E41-41B6-A85E-590B86C0712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F89D9A6-3985-4FAA-8B89-F26DD4E7D7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C8855E-570A-4707-B0C5-6793FEC336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1F4BE4B-E06C-4E71-BBDE-91F8F0AD2E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E2F87C-4C4B-49AC-8948-AA300EB21CF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60C09A-6B90-42BE-AB70-124F8F734F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B745623-1705-4913-AC76-236C2D8B09C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713108B-84E3-491A-AC03-8E89516B06A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02EB94E-1A2E-431F-8114-52E8B580325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C39C297-4543-431E-90CF-40FAA0FB7A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AB9A18-E749-434A-B539-F3D6D5622BE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3D497B-77F4-471C-99A7-EC5E680F413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65F4912-32A3-4B9C-A56F-9EA4E41181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7BD684-961F-49DD-99FD-70A1D84EF16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31ADE65-5F40-4912-AC5A-52D703CA024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D8AC6E7-E8DE-41FB-8C2E-5271616A7E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E56967D-1BDD-41FE-BF58-6C182822F5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D54041-AD7B-416D-A1E7-BF77FAED4C6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5FAEC83-DE89-41A9-9003-96C87FF1BF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46A33DE-FF79-4961-829B-04AC764210C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C52CD3F-9F54-4BB1-9837-8D6839A709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DF67AC7-CEAC-4F1E-9C80-B984654503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04EA97C-7AFE-4C52-9F29-C6F874C980E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3774198-C433-498F-ADDE-0C27D968385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C6A3DBA-80F2-4242-B063-FB6CF3E8C6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416C0F5-9CF9-440B-B9AB-FF6565E35B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8CC8982-92B7-4ABB-92BA-280B81233C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9584DF1-CE08-41FA-9C78-CC529F51A11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5CA30C5-AEDA-4EFE-929A-7F2EB8FF6F3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5D5A6F7-B691-400A-85A2-94BF98321A0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AA7306A-D16F-4A4C-98D2-76EFFC2F0EF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1F6848D-58A2-484C-BB27-D546B248260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748B347-85B5-4003-80F3-E7000458BDE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B7659D7-7B4B-4B43-B70B-FA811EFE1B4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0DDC978-CB37-4BF2-A27A-41BA8EC31E0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84B1FDE-EE51-40EF-A75E-EC0073A35A0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8F34C1A-386A-4369-9A7B-E23C23E8993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9B7FF70-9AD2-4522-B583-EF0281065C7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9E19D77-95DD-437E-ADB1-E01F2AFE476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A549542-2B3D-4705-9340-17FBC3A599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605481E-CDA4-432D-BC59-09FEB10014D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FC952D9-9F0E-423F-B3B1-8EDCD42F0100}"/>
            </a:ext>
          </a:extLst>
        </xdr:cNvPr>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997C9AE-2CA0-4EA9-A41B-A8B129F96A6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7C26D18-CF68-4407-9A58-C26642B94BC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a:extLst>
            <a:ext uri="{FF2B5EF4-FFF2-40B4-BE49-F238E27FC236}">
              <a16:creationId xmlns:a16="http://schemas.microsoft.com/office/drawing/2014/main" id="{EDBDD3FA-5B0D-4585-887E-A3B0653EB50C}"/>
            </a:ext>
          </a:extLst>
        </xdr:cNvPr>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a:extLst>
            <a:ext uri="{FF2B5EF4-FFF2-40B4-BE49-F238E27FC236}">
              <a16:creationId xmlns:a16="http://schemas.microsoft.com/office/drawing/2014/main" id="{A47B00A7-A0B7-4C41-AC8D-462EF1982FFA}"/>
            </a:ext>
          </a:extLst>
        </xdr:cNvPr>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232F89C9-B3B2-4AB1-8B41-F0328DE22DAA}"/>
            </a:ext>
          </a:extLst>
        </xdr:cNvPr>
        <xdr:cNvSpPr txBox="1"/>
      </xdr:nvSpPr>
      <xdr:spPr>
        <a:xfrm>
          <a:off x="4673600" y="6547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a:extLst>
            <a:ext uri="{FF2B5EF4-FFF2-40B4-BE49-F238E27FC236}">
              <a16:creationId xmlns:a16="http://schemas.microsoft.com/office/drawing/2014/main" id="{982D1055-C42C-40A3-976C-D045D1C2D5FF}"/>
            </a:ext>
          </a:extLst>
        </xdr:cNvPr>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61073C82-BC86-49B1-8526-C18F4070F157}"/>
            </a:ext>
          </a:extLst>
        </xdr:cNvPr>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id="{BCC92431-D91D-4E93-946A-EBDB55E0C76A}"/>
            </a:ext>
          </a:extLst>
        </xdr:cNvPr>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id="{06B642A6-F21E-4A29-AF59-DC228B45972B}"/>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B6D83AFE-05B9-43C4-8DC2-0FCD695F104E}"/>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433D85E-C9F4-471D-B545-1A37B9835D1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467B7FE-05E6-49F9-B8FB-4E67F4B98AA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831BA31-89BA-4BC4-A842-94CC3C2AD3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8B9CC05-484A-4E66-AAB6-6CE5BBD4FE9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C88EC58-917B-4613-9444-26439FBD61C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90715</xdr:rowOff>
    </xdr:from>
    <xdr:to>
      <xdr:col>24</xdr:col>
      <xdr:colOff>114300</xdr:colOff>
      <xdr:row>41</xdr:row>
      <xdr:rowOff>20865</xdr:rowOff>
    </xdr:to>
    <xdr:sp macro="" textlink="">
      <xdr:nvSpPr>
        <xdr:cNvPr id="74" name="楕円 73">
          <a:extLst>
            <a:ext uri="{FF2B5EF4-FFF2-40B4-BE49-F238E27FC236}">
              <a16:creationId xmlns:a16="http://schemas.microsoft.com/office/drawing/2014/main" id="{35CD49BB-BDE8-4459-B146-C1CA9FC3A3F5}"/>
            </a:ext>
          </a:extLst>
        </xdr:cNvPr>
        <xdr:cNvSpPr/>
      </xdr:nvSpPr>
      <xdr:spPr>
        <a:xfrm>
          <a:off x="4584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69142</xdr:rowOff>
    </xdr:from>
    <xdr:ext cx="405111" cy="259045"/>
    <xdr:sp macro="" textlink="">
      <xdr:nvSpPr>
        <xdr:cNvPr id="75" name="【図書館】&#10;有形固定資産減価償却率該当値テキスト">
          <a:extLst>
            <a:ext uri="{FF2B5EF4-FFF2-40B4-BE49-F238E27FC236}">
              <a16:creationId xmlns:a16="http://schemas.microsoft.com/office/drawing/2014/main" id="{179678DC-07EC-41A7-B05D-96DF88FF2A1F}"/>
            </a:ext>
          </a:extLst>
        </xdr:cNvPr>
        <xdr:cNvSpPr txBox="1"/>
      </xdr:nvSpPr>
      <xdr:spPr>
        <a:xfrm>
          <a:off x="4673600"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58057</xdr:rowOff>
    </xdr:from>
    <xdr:to>
      <xdr:col>20</xdr:col>
      <xdr:colOff>38100</xdr:colOff>
      <xdr:row>40</xdr:row>
      <xdr:rowOff>159657</xdr:rowOff>
    </xdr:to>
    <xdr:sp macro="" textlink="">
      <xdr:nvSpPr>
        <xdr:cNvPr id="76" name="楕円 75">
          <a:extLst>
            <a:ext uri="{FF2B5EF4-FFF2-40B4-BE49-F238E27FC236}">
              <a16:creationId xmlns:a16="http://schemas.microsoft.com/office/drawing/2014/main" id="{F44AC632-6B5C-45AD-A05D-2C096FA6E74E}"/>
            </a:ext>
          </a:extLst>
        </xdr:cNvPr>
        <xdr:cNvSpPr/>
      </xdr:nvSpPr>
      <xdr:spPr>
        <a:xfrm>
          <a:off x="3746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108857</xdr:rowOff>
    </xdr:from>
    <xdr:to>
      <xdr:col>24</xdr:col>
      <xdr:colOff>63500</xdr:colOff>
      <xdr:row>40</xdr:row>
      <xdr:rowOff>141515</xdr:rowOff>
    </xdr:to>
    <xdr:cxnSp macro="">
      <xdr:nvCxnSpPr>
        <xdr:cNvPr id="77" name="直線コネクタ 76">
          <a:extLst>
            <a:ext uri="{FF2B5EF4-FFF2-40B4-BE49-F238E27FC236}">
              <a16:creationId xmlns:a16="http://schemas.microsoft.com/office/drawing/2014/main" id="{780C5843-BD28-4F89-AA09-D7087678EBB6}"/>
            </a:ext>
          </a:extLst>
        </xdr:cNvPr>
        <xdr:cNvCxnSpPr/>
      </xdr:nvCxnSpPr>
      <xdr:spPr>
        <a:xfrm>
          <a:off x="3797300" y="6966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8" name="楕円 77">
          <a:extLst>
            <a:ext uri="{FF2B5EF4-FFF2-40B4-BE49-F238E27FC236}">
              <a16:creationId xmlns:a16="http://schemas.microsoft.com/office/drawing/2014/main" id="{2B18A560-C741-4926-9E24-5D9C47A25056}"/>
            </a:ext>
          </a:extLst>
        </xdr:cNvPr>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108857</xdr:rowOff>
    </xdr:to>
    <xdr:cxnSp macro="">
      <xdr:nvCxnSpPr>
        <xdr:cNvPr id="79" name="直線コネクタ 78">
          <a:extLst>
            <a:ext uri="{FF2B5EF4-FFF2-40B4-BE49-F238E27FC236}">
              <a16:creationId xmlns:a16="http://schemas.microsoft.com/office/drawing/2014/main" id="{D21B8DF8-2D76-4205-8D9F-993BC38E0200}"/>
            </a:ext>
          </a:extLst>
        </xdr:cNvPr>
        <xdr:cNvCxnSpPr/>
      </xdr:nvCxnSpPr>
      <xdr:spPr>
        <a:xfrm>
          <a:off x="2908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164193</xdr:rowOff>
    </xdr:from>
    <xdr:to>
      <xdr:col>10</xdr:col>
      <xdr:colOff>165100</xdr:colOff>
      <xdr:row>40</xdr:row>
      <xdr:rowOff>94343</xdr:rowOff>
    </xdr:to>
    <xdr:sp macro="" textlink="">
      <xdr:nvSpPr>
        <xdr:cNvPr id="80" name="楕円 79">
          <a:extLst>
            <a:ext uri="{FF2B5EF4-FFF2-40B4-BE49-F238E27FC236}">
              <a16:creationId xmlns:a16="http://schemas.microsoft.com/office/drawing/2014/main" id="{BE1C9223-BE1D-4D13-9590-C750E33CB73D}"/>
            </a:ext>
          </a:extLst>
        </xdr:cNvPr>
        <xdr:cNvSpPr/>
      </xdr:nvSpPr>
      <xdr:spPr>
        <a:xfrm>
          <a:off x="196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43543</xdr:rowOff>
    </xdr:from>
    <xdr:to>
      <xdr:col>15</xdr:col>
      <xdr:colOff>50800</xdr:colOff>
      <xdr:row>40</xdr:row>
      <xdr:rowOff>76200</xdr:rowOff>
    </xdr:to>
    <xdr:cxnSp macro="">
      <xdr:nvCxnSpPr>
        <xdr:cNvPr id="81" name="直線コネクタ 80">
          <a:extLst>
            <a:ext uri="{FF2B5EF4-FFF2-40B4-BE49-F238E27FC236}">
              <a16:creationId xmlns:a16="http://schemas.microsoft.com/office/drawing/2014/main" id="{40585DE7-4637-4EA0-8EFB-69ACC2B52E5F}"/>
            </a:ext>
          </a:extLst>
        </xdr:cNvPr>
        <xdr:cNvCxnSpPr/>
      </xdr:nvCxnSpPr>
      <xdr:spPr>
        <a:xfrm>
          <a:off x="2019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2" name="楕円 81">
          <a:extLst>
            <a:ext uri="{FF2B5EF4-FFF2-40B4-BE49-F238E27FC236}">
              <a16:creationId xmlns:a16="http://schemas.microsoft.com/office/drawing/2014/main" id="{58286C87-1A62-412C-AF21-33859A1B4728}"/>
            </a:ext>
          </a:extLst>
        </xdr:cNvPr>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xdr:rowOff>
    </xdr:from>
    <xdr:to>
      <xdr:col>10</xdr:col>
      <xdr:colOff>114300</xdr:colOff>
      <xdr:row>40</xdr:row>
      <xdr:rowOff>43543</xdr:rowOff>
    </xdr:to>
    <xdr:cxnSp macro="">
      <xdr:nvCxnSpPr>
        <xdr:cNvPr id="83" name="直線コネクタ 82">
          <a:extLst>
            <a:ext uri="{FF2B5EF4-FFF2-40B4-BE49-F238E27FC236}">
              <a16:creationId xmlns:a16="http://schemas.microsoft.com/office/drawing/2014/main" id="{70C5326A-3FEC-4ACD-B32D-9B74317D40BE}"/>
            </a:ext>
          </a:extLst>
        </xdr:cNvPr>
        <xdr:cNvCxnSpPr/>
      </xdr:nvCxnSpPr>
      <xdr:spPr>
        <a:xfrm>
          <a:off x="1130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a:extLst>
            <a:ext uri="{FF2B5EF4-FFF2-40B4-BE49-F238E27FC236}">
              <a16:creationId xmlns:a16="http://schemas.microsoft.com/office/drawing/2014/main" id="{4FB69C6B-8473-4B1F-AC1E-797D6235465E}"/>
            </a:ext>
          </a:extLst>
        </xdr:cNvPr>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a:extLst>
            <a:ext uri="{FF2B5EF4-FFF2-40B4-BE49-F238E27FC236}">
              <a16:creationId xmlns:a16="http://schemas.microsoft.com/office/drawing/2014/main" id="{732ADD39-5DB3-4E5C-84D3-63D8AEA91F14}"/>
            </a:ext>
          </a:extLst>
        </xdr:cNvPr>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a:extLst>
            <a:ext uri="{FF2B5EF4-FFF2-40B4-BE49-F238E27FC236}">
              <a16:creationId xmlns:a16="http://schemas.microsoft.com/office/drawing/2014/main" id="{11C1B16A-2A04-4A88-8742-39ED8CF9F769}"/>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64AC162D-7511-4984-8D95-1353A2828D9F}"/>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150784</xdr:rowOff>
    </xdr:from>
    <xdr:ext cx="405111" cy="259045"/>
    <xdr:sp macro="" textlink="">
      <xdr:nvSpPr>
        <xdr:cNvPr id="88" name="n_1mainValue【図書館】&#10;有形固定資産減価償却率">
          <a:extLst>
            <a:ext uri="{FF2B5EF4-FFF2-40B4-BE49-F238E27FC236}">
              <a16:creationId xmlns:a16="http://schemas.microsoft.com/office/drawing/2014/main" id="{713F729B-E2DB-4B42-BB37-803BCF467DEF}"/>
            </a:ext>
          </a:extLst>
        </xdr:cNvPr>
        <xdr:cNvSpPr txBox="1"/>
      </xdr:nvSpPr>
      <xdr:spPr>
        <a:xfrm>
          <a:off x="3582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9" name="n_2mainValue【図書館】&#10;有形固定資産減価償却率">
          <a:extLst>
            <a:ext uri="{FF2B5EF4-FFF2-40B4-BE49-F238E27FC236}">
              <a16:creationId xmlns:a16="http://schemas.microsoft.com/office/drawing/2014/main" id="{345C4BB7-44EA-44B1-B945-88634FC92DEB}"/>
            </a:ext>
          </a:extLst>
        </xdr:cNvPr>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85470</xdr:rowOff>
    </xdr:from>
    <xdr:ext cx="405111" cy="259045"/>
    <xdr:sp macro="" textlink="">
      <xdr:nvSpPr>
        <xdr:cNvPr id="90" name="n_3mainValue【図書館】&#10;有形固定資産減価償却率">
          <a:extLst>
            <a:ext uri="{FF2B5EF4-FFF2-40B4-BE49-F238E27FC236}">
              <a16:creationId xmlns:a16="http://schemas.microsoft.com/office/drawing/2014/main" id="{4BBDA3A9-1E03-4BBC-9E0E-341BA604B993}"/>
            </a:ext>
          </a:extLst>
        </xdr:cNvPr>
        <xdr:cNvSpPr txBox="1"/>
      </xdr:nvSpPr>
      <xdr:spPr>
        <a:xfrm>
          <a:off x="1816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91" name="n_4mainValue【図書館】&#10;有形固定資産減価償却率">
          <a:extLst>
            <a:ext uri="{FF2B5EF4-FFF2-40B4-BE49-F238E27FC236}">
              <a16:creationId xmlns:a16="http://schemas.microsoft.com/office/drawing/2014/main" id="{D53DA765-FBE2-400B-9855-80546A5C3C46}"/>
            </a:ext>
          </a:extLst>
        </xdr:cNvPr>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04D04F4-6714-4C0C-A63E-E508BD8953C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30AA842-F8E8-479C-B6A3-74ADC69878F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2752F7F-2C43-4B76-AACF-5F9756CA226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180930B-2F3B-4E89-A87D-AB6726E012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B45EFB6-B62B-42C8-A044-0A81CCE369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90E7C1E-4BA0-4D55-A5FE-1E0CFDA784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4289158-B828-4AA4-914F-9B772615BFE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9277392-A42C-48B5-9CF1-C8C04900A99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A8DBCF1-C869-42E8-87A7-5FCD205B99F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22C553F-22B5-4E6D-85FA-340043822FF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16327C84-26ED-488A-A04D-1F32BE93D7C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351D720-4930-41AC-ACFD-AEFCD3AF269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AEA6876-C348-4017-B47E-50481001535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5EF40154-9C69-47C9-AC0E-2B6662D29ED3}"/>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E5F82EB-5DA7-458E-AC1F-1CBE5128117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53BBA5B6-FA1B-4F33-9115-64B89FEA9864}"/>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E85E435D-45C0-496A-BAAB-CA9BE2DFA3B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5F911FF0-35D0-46E8-BD0E-0BADB65E484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7A68D988-2AB7-4835-9A5C-8AAB9F5A306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E6EF0B1-66D1-4378-94C2-D213497A77F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9FA354AB-6400-4578-87EF-7483C746FA1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a:extLst>
            <a:ext uri="{FF2B5EF4-FFF2-40B4-BE49-F238E27FC236}">
              <a16:creationId xmlns:a16="http://schemas.microsoft.com/office/drawing/2014/main" id="{6A7FE674-55AC-4924-92C3-5C3ABC3EF282}"/>
            </a:ext>
          </a:extLst>
        </xdr:cNvPr>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a:extLst>
            <a:ext uri="{FF2B5EF4-FFF2-40B4-BE49-F238E27FC236}">
              <a16:creationId xmlns:a16="http://schemas.microsoft.com/office/drawing/2014/main" id="{E9F6A451-33F7-4E3C-B005-DEC2650F1493}"/>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a:extLst>
            <a:ext uri="{FF2B5EF4-FFF2-40B4-BE49-F238E27FC236}">
              <a16:creationId xmlns:a16="http://schemas.microsoft.com/office/drawing/2014/main" id="{DD387919-AEC3-476A-8A27-270E871363E5}"/>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a:extLst>
            <a:ext uri="{FF2B5EF4-FFF2-40B4-BE49-F238E27FC236}">
              <a16:creationId xmlns:a16="http://schemas.microsoft.com/office/drawing/2014/main" id="{8B6E0806-C43B-4001-A73D-32EBCF9559AC}"/>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a:extLst>
            <a:ext uri="{FF2B5EF4-FFF2-40B4-BE49-F238E27FC236}">
              <a16:creationId xmlns:a16="http://schemas.microsoft.com/office/drawing/2014/main" id="{108AADCB-57D4-4A41-8536-DFEB0416FFDB}"/>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a:extLst>
            <a:ext uri="{FF2B5EF4-FFF2-40B4-BE49-F238E27FC236}">
              <a16:creationId xmlns:a16="http://schemas.microsoft.com/office/drawing/2014/main" id="{7BA8EB9B-3EE1-4BC1-927A-5916FFCEDC9E}"/>
            </a:ext>
          </a:extLst>
        </xdr:cNvPr>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a:extLst>
            <a:ext uri="{FF2B5EF4-FFF2-40B4-BE49-F238E27FC236}">
              <a16:creationId xmlns:a16="http://schemas.microsoft.com/office/drawing/2014/main" id="{C391FE26-4947-463C-9070-29901EE50060}"/>
            </a:ext>
          </a:extLst>
        </xdr:cNvPr>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a:extLst>
            <a:ext uri="{FF2B5EF4-FFF2-40B4-BE49-F238E27FC236}">
              <a16:creationId xmlns:a16="http://schemas.microsoft.com/office/drawing/2014/main" id="{2C732F4D-F4DF-437D-8A41-F00B2D66B927}"/>
            </a:ext>
          </a:extLst>
        </xdr:cNvPr>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a:extLst>
            <a:ext uri="{FF2B5EF4-FFF2-40B4-BE49-F238E27FC236}">
              <a16:creationId xmlns:a16="http://schemas.microsoft.com/office/drawing/2014/main" id="{F5E60424-0E0C-436A-8E1B-B007044B69B9}"/>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E16CDE1B-CF23-47CB-A8F2-24A99CC88CDA}"/>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a:extLst>
            <a:ext uri="{FF2B5EF4-FFF2-40B4-BE49-F238E27FC236}">
              <a16:creationId xmlns:a16="http://schemas.microsoft.com/office/drawing/2014/main" id="{F6A3D7E2-7DB0-4669-8E40-DE4B2CA783A4}"/>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F2EEE10-043B-4E5F-93BF-AD8F09B3CD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5802364-4F31-4A38-B433-D57BC6281FC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CA36E3B-7078-4D4C-8C64-BBF40436892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76597CA-FC0A-4A88-92AC-1C56E28339B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8321BD9-82FE-4A9A-B77B-E3CB071636C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xdr:rowOff>
    </xdr:from>
    <xdr:to>
      <xdr:col>55</xdr:col>
      <xdr:colOff>50800</xdr:colOff>
      <xdr:row>40</xdr:row>
      <xdr:rowOff>108712</xdr:rowOff>
    </xdr:to>
    <xdr:sp macro="" textlink="">
      <xdr:nvSpPr>
        <xdr:cNvPr id="129" name="楕円 128">
          <a:extLst>
            <a:ext uri="{FF2B5EF4-FFF2-40B4-BE49-F238E27FC236}">
              <a16:creationId xmlns:a16="http://schemas.microsoft.com/office/drawing/2014/main" id="{D7670DD4-7D5E-4A21-A394-ABE1A374199B}"/>
            </a:ext>
          </a:extLst>
        </xdr:cNvPr>
        <xdr:cNvSpPr/>
      </xdr:nvSpPr>
      <xdr:spPr>
        <a:xfrm>
          <a:off x="10426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156989</xdr:rowOff>
    </xdr:from>
    <xdr:ext cx="469744" cy="259045"/>
    <xdr:sp macro="" textlink="">
      <xdr:nvSpPr>
        <xdr:cNvPr id="130" name="【図書館】&#10;一人当たり面積該当値テキスト">
          <a:extLst>
            <a:ext uri="{FF2B5EF4-FFF2-40B4-BE49-F238E27FC236}">
              <a16:creationId xmlns:a16="http://schemas.microsoft.com/office/drawing/2014/main" id="{9A461D04-ED2B-491C-A5AD-2B7092B76AF1}"/>
            </a:ext>
          </a:extLst>
        </xdr:cNvPr>
        <xdr:cNvSpPr txBox="1"/>
      </xdr:nvSpPr>
      <xdr:spPr>
        <a:xfrm>
          <a:off x="10515600"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xdr:rowOff>
    </xdr:from>
    <xdr:to>
      <xdr:col>50</xdr:col>
      <xdr:colOff>165100</xdr:colOff>
      <xdr:row>40</xdr:row>
      <xdr:rowOff>113284</xdr:rowOff>
    </xdr:to>
    <xdr:sp macro="" textlink="">
      <xdr:nvSpPr>
        <xdr:cNvPr id="131" name="楕円 130">
          <a:extLst>
            <a:ext uri="{FF2B5EF4-FFF2-40B4-BE49-F238E27FC236}">
              <a16:creationId xmlns:a16="http://schemas.microsoft.com/office/drawing/2014/main" id="{ECDB0045-EB8A-4C2F-9337-61ADE0C2E784}"/>
            </a:ext>
          </a:extLst>
        </xdr:cNvPr>
        <xdr:cNvSpPr/>
      </xdr:nvSpPr>
      <xdr:spPr>
        <a:xfrm>
          <a:off x="9588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57912</xdr:rowOff>
    </xdr:from>
    <xdr:to>
      <xdr:col>55</xdr:col>
      <xdr:colOff>0</xdr:colOff>
      <xdr:row>40</xdr:row>
      <xdr:rowOff>62484</xdr:rowOff>
    </xdr:to>
    <xdr:cxnSp macro="">
      <xdr:nvCxnSpPr>
        <xdr:cNvPr id="132" name="直線コネクタ 131">
          <a:extLst>
            <a:ext uri="{FF2B5EF4-FFF2-40B4-BE49-F238E27FC236}">
              <a16:creationId xmlns:a16="http://schemas.microsoft.com/office/drawing/2014/main" id="{ADF7E9BF-C919-44B0-931B-E4230CE42698}"/>
            </a:ext>
          </a:extLst>
        </xdr:cNvPr>
        <xdr:cNvCxnSpPr/>
      </xdr:nvCxnSpPr>
      <xdr:spPr>
        <a:xfrm flipV="1">
          <a:off x="9639300" y="69159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xdr:rowOff>
    </xdr:from>
    <xdr:to>
      <xdr:col>46</xdr:col>
      <xdr:colOff>38100</xdr:colOff>
      <xdr:row>40</xdr:row>
      <xdr:rowOff>117856</xdr:rowOff>
    </xdr:to>
    <xdr:sp macro="" textlink="">
      <xdr:nvSpPr>
        <xdr:cNvPr id="133" name="楕円 132">
          <a:extLst>
            <a:ext uri="{FF2B5EF4-FFF2-40B4-BE49-F238E27FC236}">
              <a16:creationId xmlns:a16="http://schemas.microsoft.com/office/drawing/2014/main" id="{13DD111F-6C85-409C-86C4-02911EF8E32B}"/>
            </a:ext>
          </a:extLst>
        </xdr:cNvPr>
        <xdr:cNvSpPr/>
      </xdr:nvSpPr>
      <xdr:spPr>
        <a:xfrm>
          <a:off x="8699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62484</xdr:rowOff>
    </xdr:from>
    <xdr:to>
      <xdr:col>50</xdr:col>
      <xdr:colOff>114300</xdr:colOff>
      <xdr:row>40</xdr:row>
      <xdr:rowOff>67056</xdr:rowOff>
    </xdr:to>
    <xdr:cxnSp macro="">
      <xdr:nvCxnSpPr>
        <xdr:cNvPr id="134" name="直線コネクタ 133">
          <a:extLst>
            <a:ext uri="{FF2B5EF4-FFF2-40B4-BE49-F238E27FC236}">
              <a16:creationId xmlns:a16="http://schemas.microsoft.com/office/drawing/2014/main" id="{7BA3AD38-DB73-4EFC-A969-CFBAC99FBD1F}"/>
            </a:ext>
          </a:extLst>
        </xdr:cNvPr>
        <xdr:cNvCxnSpPr/>
      </xdr:nvCxnSpPr>
      <xdr:spPr>
        <a:xfrm flipV="1">
          <a:off x="8750300" y="692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20828</xdr:rowOff>
    </xdr:from>
    <xdr:to>
      <xdr:col>41</xdr:col>
      <xdr:colOff>101600</xdr:colOff>
      <xdr:row>40</xdr:row>
      <xdr:rowOff>122428</xdr:rowOff>
    </xdr:to>
    <xdr:sp macro="" textlink="">
      <xdr:nvSpPr>
        <xdr:cNvPr id="135" name="楕円 134">
          <a:extLst>
            <a:ext uri="{FF2B5EF4-FFF2-40B4-BE49-F238E27FC236}">
              <a16:creationId xmlns:a16="http://schemas.microsoft.com/office/drawing/2014/main" id="{8F51DCA9-4366-4871-9600-251193C0B9B2}"/>
            </a:ext>
          </a:extLst>
        </xdr:cNvPr>
        <xdr:cNvSpPr/>
      </xdr:nvSpPr>
      <xdr:spPr>
        <a:xfrm>
          <a:off x="7810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67056</xdr:rowOff>
    </xdr:from>
    <xdr:to>
      <xdr:col>45</xdr:col>
      <xdr:colOff>177800</xdr:colOff>
      <xdr:row>40</xdr:row>
      <xdr:rowOff>71628</xdr:rowOff>
    </xdr:to>
    <xdr:cxnSp macro="">
      <xdr:nvCxnSpPr>
        <xdr:cNvPr id="136" name="直線コネクタ 135">
          <a:extLst>
            <a:ext uri="{FF2B5EF4-FFF2-40B4-BE49-F238E27FC236}">
              <a16:creationId xmlns:a16="http://schemas.microsoft.com/office/drawing/2014/main" id="{58F62EB7-2347-41EC-AC0C-E0824319BFE2}"/>
            </a:ext>
          </a:extLst>
        </xdr:cNvPr>
        <xdr:cNvCxnSpPr/>
      </xdr:nvCxnSpPr>
      <xdr:spPr>
        <a:xfrm flipV="1">
          <a:off x="7861300" y="692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20828</xdr:rowOff>
    </xdr:from>
    <xdr:to>
      <xdr:col>36</xdr:col>
      <xdr:colOff>165100</xdr:colOff>
      <xdr:row>40</xdr:row>
      <xdr:rowOff>122428</xdr:rowOff>
    </xdr:to>
    <xdr:sp macro="" textlink="">
      <xdr:nvSpPr>
        <xdr:cNvPr id="137" name="楕円 136">
          <a:extLst>
            <a:ext uri="{FF2B5EF4-FFF2-40B4-BE49-F238E27FC236}">
              <a16:creationId xmlns:a16="http://schemas.microsoft.com/office/drawing/2014/main" id="{41357C2D-55EE-41B5-BA93-80C5A68AD84A}"/>
            </a:ext>
          </a:extLst>
        </xdr:cNvPr>
        <xdr:cNvSpPr/>
      </xdr:nvSpPr>
      <xdr:spPr>
        <a:xfrm>
          <a:off x="6921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71628</xdr:rowOff>
    </xdr:from>
    <xdr:to>
      <xdr:col>41</xdr:col>
      <xdr:colOff>50800</xdr:colOff>
      <xdr:row>40</xdr:row>
      <xdr:rowOff>71628</xdr:rowOff>
    </xdr:to>
    <xdr:cxnSp macro="">
      <xdr:nvCxnSpPr>
        <xdr:cNvPr id="138" name="直線コネクタ 137">
          <a:extLst>
            <a:ext uri="{FF2B5EF4-FFF2-40B4-BE49-F238E27FC236}">
              <a16:creationId xmlns:a16="http://schemas.microsoft.com/office/drawing/2014/main" id="{6E061880-6EA5-4D15-ABC4-123D2EAEA437}"/>
            </a:ext>
          </a:extLst>
        </xdr:cNvPr>
        <xdr:cNvCxnSpPr/>
      </xdr:nvCxnSpPr>
      <xdr:spPr>
        <a:xfrm>
          <a:off x="6972300" y="692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a:extLst>
            <a:ext uri="{FF2B5EF4-FFF2-40B4-BE49-F238E27FC236}">
              <a16:creationId xmlns:a16="http://schemas.microsoft.com/office/drawing/2014/main" id="{8973FBFA-DFFB-4D57-A76B-166E397904F5}"/>
            </a:ext>
          </a:extLst>
        </xdr:cNvPr>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81805</xdr:rowOff>
    </xdr:from>
    <xdr:ext cx="469744" cy="259045"/>
    <xdr:sp macro="" textlink="">
      <xdr:nvSpPr>
        <xdr:cNvPr id="140" name="n_2aveValue【図書館】&#10;一人当たり面積">
          <a:extLst>
            <a:ext uri="{FF2B5EF4-FFF2-40B4-BE49-F238E27FC236}">
              <a16:creationId xmlns:a16="http://schemas.microsoft.com/office/drawing/2014/main" id="{F960B737-0220-4372-A405-B9D1CE739666}"/>
            </a:ext>
          </a:extLst>
        </xdr:cNvPr>
        <xdr:cNvSpPr txBox="1"/>
      </xdr:nvSpPr>
      <xdr:spPr>
        <a:xfrm>
          <a:off x="8515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a:extLst>
            <a:ext uri="{FF2B5EF4-FFF2-40B4-BE49-F238E27FC236}">
              <a16:creationId xmlns:a16="http://schemas.microsoft.com/office/drawing/2014/main" id="{00E665B1-4288-46CA-A044-83BF0B3CB470}"/>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113809</xdr:rowOff>
    </xdr:from>
    <xdr:ext cx="469744" cy="259045"/>
    <xdr:sp macro="" textlink="">
      <xdr:nvSpPr>
        <xdr:cNvPr id="142" name="n_4aveValue【図書館】&#10;一人当たり面積">
          <a:extLst>
            <a:ext uri="{FF2B5EF4-FFF2-40B4-BE49-F238E27FC236}">
              <a16:creationId xmlns:a16="http://schemas.microsoft.com/office/drawing/2014/main" id="{F4FFBFBA-B00A-434F-AD6A-4D443B6EAEF0}"/>
            </a:ext>
          </a:extLst>
        </xdr:cNvPr>
        <xdr:cNvSpPr txBox="1"/>
      </xdr:nvSpPr>
      <xdr:spPr>
        <a:xfrm>
          <a:off x="6737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104411</xdr:rowOff>
    </xdr:from>
    <xdr:ext cx="469744" cy="259045"/>
    <xdr:sp macro="" textlink="">
      <xdr:nvSpPr>
        <xdr:cNvPr id="143" name="n_1mainValue【図書館】&#10;一人当たり面積">
          <a:extLst>
            <a:ext uri="{FF2B5EF4-FFF2-40B4-BE49-F238E27FC236}">
              <a16:creationId xmlns:a16="http://schemas.microsoft.com/office/drawing/2014/main" id="{849AC057-5112-48E4-AF91-CB1B757E8A15}"/>
            </a:ext>
          </a:extLst>
        </xdr:cNvPr>
        <xdr:cNvSpPr txBox="1"/>
      </xdr:nvSpPr>
      <xdr:spPr>
        <a:xfrm>
          <a:off x="93917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108983</xdr:rowOff>
    </xdr:from>
    <xdr:ext cx="469744" cy="259045"/>
    <xdr:sp macro="" textlink="">
      <xdr:nvSpPr>
        <xdr:cNvPr id="144" name="n_2mainValue【図書館】&#10;一人当たり面積">
          <a:extLst>
            <a:ext uri="{FF2B5EF4-FFF2-40B4-BE49-F238E27FC236}">
              <a16:creationId xmlns:a16="http://schemas.microsoft.com/office/drawing/2014/main" id="{6B809B2D-CF18-4382-9558-3A7EDCDF80DD}"/>
            </a:ext>
          </a:extLst>
        </xdr:cNvPr>
        <xdr:cNvSpPr txBox="1"/>
      </xdr:nvSpPr>
      <xdr:spPr>
        <a:xfrm>
          <a:off x="8515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113555</xdr:rowOff>
    </xdr:from>
    <xdr:ext cx="469744" cy="259045"/>
    <xdr:sp macro="" textlink="">
      <xdr:nvSpPr>
        <xdr:cNvPr id="145" name="n_3mainValue【図書館】&#10;一人当たり面積">
          <a:extLst>
            <a:ext uri="{FF2B5EF4-FFF2-40B4-BE49-F238E27FC236}">
              <a16:creationId xmlns:a16="http://schemas.microsoft.com/office/drawing/2014/main" id="{499D5D49-048C-43E2-B175-1FE28B3105DE}"/>
            </a:ext>
          </a:extLst>
        </xdr:cNvPr>
        <xdr:cNvSpPr txBox="1"/>
      </xdr:nvSpPr>
      <xdr:spPr>
        <a:xfrm>
          <a:off x="7626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113555</xdr:rowOff>
    </xdr:from>
    <xdr:ext cx="469744" cy="259045"/>
    <xdr:sp macro="" textlink="">
      <xdr:nvSpPr>
        <xdr:cNvPr id="146" name="n_4mainValue【図書館】&#10;一人当たり面積">
          <a:extLst>
            <a:ext uri="{FF2B5EF4-FFF2-40B4-BE49-F238E27FC236}">
              <a16:creationId xmlns:a16="http://schemas.microsoft.com/office/drawing/2014/main" id="{F508BC1F-1E86-4718-B836-B37DCFF0DAC4}"/>
            </a:ext>
          </a:extLst>
        </xdr:cNvPr>
        <xdr:cNvSpPr txBox="1"/>
      </xdr:nvSpPr>
      <xdr:spPr>
        <a:xfrm>
          <a:off x="6737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1E84731-1097-413A-9603-77B79B027A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D9F300E-50CE-460B-B08B-5CD68DFE532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537CE8D-6B0F-48AC-BFDD-B95A487845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6D4F7EA-A586-45EB-8FA0-9BC406B3CFA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8EF032BC-6652-4E14-9619-9EB43AB9766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C42EF9B-BD5F-4059-895F-B3E1EEBFF63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72C69FF-A64D-4DB8-80AD-C6410668B65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3DA81BA-D80F-43CA-90DF-1EFA2D1481B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2C490BD-7E6A-4523-9884-C6E591BDD16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5647A2A5-D03F-44BB-AC78-284AFABE0DD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FBD2F20-D633-4EBA-9D43-3B380D7253C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7406E571-01E7-406B-919D-3B645209A89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2863CA64-9FF5-4EA2-A9A6-5D51928AA12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A1F5727C-80EB-45AB-A0CA-84CAE8660B8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C725DACD-C848-4263-89BB-4A6C18EBD09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56A0B669-4801-4E1B-97BA-AC78B2781F8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8E64E68-FBCC-4F90-A004-41B88246CC7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18B6A6D2-F830-4D3B-987F-722257DED44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ED954DAA-4B5A-4214-B534-3197142221A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4E00E677-249E-4AD4-9F4B-262E7731581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93713C04-615C-4B09-B6F0-ED981805F94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71A00DD-ED2F-45A5-9DB0-8D2F9D3A21B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DA6F6352-E356-4E41-8333-1A3E295F0DB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D5EF0EF-8DDC-490C-9754-F243AC6EA8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14E15F55-A194-4F3F-80F0-B271555997B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26195C3-C4BD-43AF-8837-FDCC370AFA26}"/>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31D7CFF-0F2A-4259-BA54-0F7A74A608B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99D4C019-ABCD-4C43-8D8F-BF3E2ED594E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603FF97F-152B-4C0C-8F3D-C0D4515870BC}"/>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944067F7-7919-4C85-9808-E42B1B35DCA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AFA5DD71-8A1D-4665-B14C-27A0D8260C92}"/>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a:extLst>
            <a:ext uri="{FF2B5EF4-FFF2-40B4-BE49-F238E27FC236}">
              <a16:creationId xmlns:a16="http://schemas.microsoft.com/office/drawing/2014/main" id="{8B2F191F-884E-462C-BCE4-16DD063282E1}"/>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a:extLst>
            <a:ext uri="{FF2B5EF4-FFF2-40B4-BE49-F238E27FC236}">
              <a16:creationId xmlns:a16="http://schemas.microsoft.com/office/drawing/2014/main" id="{1FF9EF03-7DE7-4443-8B9B-3E09E1DC534E}"/>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a:extLst>
            <a:ext uri="{FF2B5EF4-FFF2-40B4-BE49-F238E27FC236}">
              <a16:creationId xmlns:a16="http://schemas.microsoft.com/office/drawing/2014/main" id="{341AF773-18BF-4B60-9F9A-1BA5EC42AA96}"/>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81" name="フローチャート: 判断 180">
          <a:extLst>
            <a:ext uri="{FF2B5EF4-FFF2-40B4-BE49-F238E27FC236}">
              <a16:creationId xmlns:a16="http://schemas.microsoft.com/office/drawing/2014/main" id="{8BB0E785-DD1C-405A-AA62-D4B3E4AB7593}"/>
            </a:ext>
          </a:extLst>
        </xdr:cNvPr>
        <xdr:cNvSpPr/>
      </xdr:nvSpPr>
      <xdr:spPr>
        <a:xfrm>
          <a:off x="196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125549</xdr:rowOff>
    </xdr:from>
    <xdr:to>
      <xdr:col>6</xdr:col>
      <xdr:colOff>38100</xdr:colOff>
      <xdr:row>62</xdr:row>
      <xdr:rowOff>55699</xdr:rowOff>
    </xdr:to>
    <xdr:sp macro="" textlink="">
      <xdr:nvSpPr>
        <xdr:cNvPr id="182" name="フローチャート: 判断 181">
          <a:extLst>
            <a:ext uri="{FF2B5EF4-FFF2-40B4-BE49-F238E27FC236}">
              <a16:creationId xmlns:a16="http://schemas.microsoft.com/office/drawing/2014/main" id="{74BA2DDF-7C69-4618-B827-DEB9B6CF8CC6}"/>
            </a:ext>
          </a:extLst>
        </xdr:cNvPr>
        <xdr:cNvSpPr/>
      </xdr:nvSpPr>
      <xdr:spPr>
        <a:xfrm>
          <a:off x="1079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28AB8E8-2BFF-4076-A21A-B426D17A096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3490646-DC89-46D7-A4CC-8AD55CAF069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F371686-994B-45B5-96C9-53B19F3FFA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AA3C181-D567-4A61-A842-70392DA0B9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7D042F3-8A45-4EAB-B554-A518F4672ED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153307</xdr:rowOff>
    </xdr:from>
    <xdr:to>
      <xdr:col>24</xdr:col>
      <xdr:colOff>114300</xdr:colOff>
      <xdr:row>63</xdr:row>
      <xdr:rowOff>83457</xdr:rowOff>
    </xdr:to>
    <xdr:sp macro="" textlink="">
      <xdr:nvSpPr>
        <xdr:cNvPr id="188" name="楕円 187">
          <a:extLst>
            <a:ext uri="{FF2B5EF4-FFF2-40B4-BE49-F238E27FC236}">
              <a16:creationId xmlns:a16="http://schemas.microsoft.com/office/drawing/2014/main" id="{5279C633-06C7-417F-9CAB-A04FFF796FE6}"/>
            </a:ext>
          </a:extLst>
        </xdr:cNvPr>
        <xdr:cNvSpPr/>
      </xdr:nvSpPr>
      <xdr:spPr>
        <a:xfrm>
          <a:off x="45847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131734</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1D91F657-5222-4D61-AA81-D26A98EA203B}"/>
            </a:ext>
          </a:extLst>
        </xdr:cNvPr>
        <xdr:cNvSpPr txBox="1"/>
      </xdr:nvSpPr>
      <xdr:spPr>
        <a:xfrm>
          <a:off x="4673600"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120650</xdr:rowOff>
    </xdr:from>
    <xdr:to>
      <xdr:col>20</xdr:col>
      <xdr:colOff>38100</xdr:colOff>
      <xdr:row>63</xdr:row>
      <xdr:rowOff>50800</xdr:rowOff>
    </xdr:to>
    <xdr:sp macro="" textlink="">
      <xdr:nvSpPr>
        <xdr:cNvPr id="190" name="楕円 189">
          <a:extLst>
            <a:ext uri="{FF2B5EF4-FFF2-40B4-BE49-F238E27FC236}">
              <a16:creationId xmlns:a16="http://schemas.microsoft.com/office/drawing/2014/main" id="{C97F550F-B8F2-49D0-B61A-30FCCEA7253F}"/>
            </a:ext>
          </a:extLst>
        </xdr:cNvPr>
        <xdr:cNvSpPr/>
      </xdr:nvSpPr>
      <xdr:spPr>
        <a:xfrm>
          <a:off x="3746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0</xdr:rowOff>
    </xdr:from>
    <xdr:to>
      <xdr:col>24</xdr:col>
      <xdr:colOff>63500</xdr:colOff>
      <xdr:row>63</xdr:row>
      <xdr:rowOff>32657</xdr:rowOff>
    </xdr:to>
    <xdr:cxnSp macro="">
      <xdr:nvCxnSpPr>
        <xdr:cNvPr id="191" name="直線コネクタ 190">
          <a:extLst>
            <a:ext uri="{FF2B5EF4-FFF2-40B4-BE49-F238E27FC236}">
              <a16:creationId xmlns:a16="http://schemas.microsoft.com/office/drawing/2014/main" id="{2468C4B5-D6E6-4473-ACB4-9EC211E9011A}"/>
            </a:ext>
          </a:extLst>
        </xdr:cNvPr>
        <xdr:cNvCxnSpPr/>
      </xdr:nvCxnSpPr>
      <xdr:spPr>
        <a:xfrm>
          <a:off x="3797300" y="108013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87993</xdr:rowOff>
    </xdr:from>
    <xdr:to>
      <xdr:col>15</xdr:col>
      <xdr:colOff>101600</xdr:colOff>
      <xdr:row>63</xdr:row>
      <xdr:rowOff>18143</xdr:rowOff>
    </xdr:to>
    <xdr:sp macro="" textlink="">
      <xdr:nvSpPr>
        <xdr:cNvPr id="192" name="楕円 191">
          <a:extLst>
            <a:ext uri="{FF2B5EF4-FFF2-40B4-BE49-F238E27FC236}">
              <a16:creationId xmlns:a16="http://schemas.microsoft.com/office/drawing/2014/main" id="{840C434B-F525-427A-9FC9-87DED284718F}"/>
            </a:ext>
          </a:extLst>
        </xdr:cNvPr>
        <xdr:cNvSpPr/>
      </xdr:nvSpPr>
      <xdr:spPr>
        <a:xfrm>
          <a:off x="2857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138793</xdr:rowOff>
    </xdr:from>
    <xdr:to>
      <xdr:col>19</xdr:col>
      <xdr:colOff>177800</xdr:colOff>
      <xdr:row>63</xdr:row>
      <xdr:rowOff>0</xdr:rowOff>
    </xdr:to>
    <xdr:cxnSp macro="">
      <xdr:nvCxnSpPr>
        <xdr:cNvPr id="193" name="直線コネクタ 192">
          <a:extLst>
            <a:ext uri="{FF2B5EF4-FFF2-40B4-BE49-F238E27FC236}">
              <a16:creationId xmlns:a16="http://schemas.microsoft.com/office/drawing/2014/main" id="{F01B7653-4C6D-4501-8933-F3AB085F35BB}"/>
            </a:ext>
          </a:extLst>
        </xdr:cNvPr>
        <xdr:cNvCxnSpPr/>
      </xdr:nvCxnSpPr>
      <xdr:spPr>
        <a:xfrm>
          <a:off x="2908300" y="107686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55335</xdr:rowOff>
    </xdr:from>
    <xdr:to>
      <xdr:col>10</xdr:col>
      <xdr:colOff>165100</xdr:colOff>
      <xdr:row>62</xdr:row>
      <xdr:rowOff>156935</xdr:rowOff>
    </xdr:to>
    <xdr:sp macro="" textlink="">
      <xdr:nvSpPr>
        <xdr:cNvPr id="194" name="楕円 193">
          <a:extLst>
            <a:ext uri="{FF2B5EF4-FFF2-40B4-BE49-F238E27FC236}">
              <a16:creationId xmlns:a16="http://schemas.microsoft.com/office/drawing/2014/main" id="{EBD5E24C-BD45-4431-BFD4-D2BA87EFD931}"/>
            </a:ext>
          </a:extLst>
        </xdr:cNvPr>
        <xdr:cNvSpPr/>
      </xdr:nvSpPr>
      <xdr:spPr>
        <a:xfrm>
          <a:off x="1968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106135</xdr:rowOff>
    </xdr:from>
    <xdr:to>
      <xdr:col>15</xdr:col>
      <xdr:colOff>50800</xdr:colOff>
      <xdr:row>62</xdr:row>
      <xdr:rowOff>138793</xdr:rowOff>
    </xdr:to>
    <xdr:cxnSp macro="">
      <xdr:nvCxnSpPr>
        <xdr:cNvPr id="195" name="直線コネクタ 194">
          <a:extLst>
            <a:ext uri="{FF2B5EF4-FFF2-40B4-BE49-F238E27FC236}">
              <a16:creationId xmlns:a16="http://schemas.microsoft.com/office/drawing/2014/main" id="{B02466B7-D4E1-484F-A6FE-5928A9482394}"/>
            </a:ext>
          </a:extLst>
        </xdr:cNvPr>
        <xdr:cNvCxnSpPr/>
      </xdr:nvCxnSpPr>
      <xdr:spPr>
        <a:xfrm>
          <a:off x="2019300" y="107360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22678</xdr:rowOff>
    </xdr:from>
    <xdr:to>
      <xdr:col>6</xdr:col>
      <xdr:colOff>38100</xdr:colOff>
      <xdr:row>62</xdr:row>
      <xdr:rowOff>124278</xdr:rowOff>
    </xdr:to>
    <xdr:sp macro="" textlink="">
      <xdr:nvSpPr>
        <xdr:cNvPr id="196" name="楕円 195">
          <a:extLst>
            <a:ext uri="{FF2B5EF4-FFF2-40B4-BE49-F238E27FC236}">
              <a16:creationId xmlns:a16="http://schemas.microsoft.com/office/drawing/2014/main" id="{30C24C7B-8EFC-405F-96AA-83D8D4B5EC2A}"/>
            </a:ext>
          </a:extLst>
        </xdr:cNvPr>
        <xdr:cNvSpPr/>
      </xdr:nvSpPr>
      <xdr:spPr>
        <a:xfrm>
          <a:off x="1079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73478</xdr:rowOff>
    </xdr:from>
    <xdr:to>
      <xdr:col>10</xdr:col>
      <xdr:colOff>114300</xdr:colOff>
      <xdr:row>62</xdr:row>
      <xdr:rowOff>106135</xdr:rowOff>
    </xdr:to>
    <xdr:cxnSp macro="">
      <xdr:nvCxnSpPr>
        <xdr:cNvPr id="197" name="直線コネクタ 196">
          <a:extLst>
            <a:ext uri="{FF2B5EF4-FFF2-40B4-BE49-F238E27FC236}">
              <a16:creationId xmlns:a16="http://schemas.microsoft.com/office/drawing/2014/main" id="{A377C10A-FAA1-4906-968C-6A8CE3372AC5}"/>
            </a:ext>
          </a:extLst>
        </xdr:cNvPr>
        <xdr:cNvCxnSpPr/>
      </xdr:nvCxnSpPr>
      <xdr:spPr>
        <a:xfrm>
          <a:off x="1130300" y="107033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a:extLst>
            <a:ext uri="{FF2B5EF4-FFF2-40B4-BE49-F238E27FC236}">
              <a16:creationId xmlns:a16="http://schemas.microsoft.com/office/drawing/2014/main" id="{32A433B2-0F83-410C-B077-4B6475526DF9}"/>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99" name="n_2aveValue【体育館・プール】&#10;有形固定資産減価償却率">
          <a:extLst>
            <a:ext uri="{FF2B5EF4-FFF2-40B4-BE49-F238E27FC236}">
              <a16:creationId xmlns:a16="http://schemas.microsoft.com/office/drawing/2014/main" id="{3B2B360D-5AA5-4E38-8758-0C47066A9E9B}"/>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170197</xdr:rowOff>
    </xdr:from>
    <xdr:ext cx="405111" cy="259045"/>
    <xdr:sp macro="" textlink="">
      <xdr:nvSpPr>
        <xdr:cNvPr id="200" name="n_3aveValue【体育館・プール】&#10;有形固定資産減価償却率">
          <a:extLst>
            <a:ext uri="{FF2B5EF4-FFF2-40B4-BE49-F238E27FC236}">
              <a16:creationId xmlns:a16="http://schemas.microsoft.com/office/drawing/2014/main" id="{8A779ADD-F1E2-453D-809D-E4B4049081B4}"/>
            </a:ext>
          </a:extLst>
        </xdr:cNvPr>
        <xdr:cNvSpPr txBox="1"/>
      </xdr:nvSpPr>
      <xdr:spPr>
        <a:xfrm>
          <a:off x="18167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72226</xdr:rowOff>
    </xdr:from>
    <xdr:ext cx="405111" cy="259045"/>
    <xdr:sp macro="" textlink="">
      <xdr:nvSpPr>
        <xdr:cNvPr id="201" name="n_4aveValue【体育館・プール】&#10;有形固定資産減価償却率">
          <a:extLst>
            <a:ext uri="{FF2B5EF4-FFF2-40B4-BE49-F238E27FC236}">
              <a16:creationId xmlns:a16="http://schemas.microsoft.com/office/drawing/2014/main" id="{00ADA018-ABE8-48E9-93C1-470ECAC1A7F4}"/>
            </a:ext>
          </a:extLst>
        </xdr:cNvPr>
        <xdr:cNvSpPr txBox="1"/>
      </xdr:nvSpPr>
      <xdr:spPr>
        <a:xfrm>
          <a:off x="9277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41927</xdr:rowOff>
    </xdr:from>
    <xdr:ext cx="405111" cy="259045"/>
    <xdr:sp macro="" textlink="">
      <xdr:nvSpPr>
        <xdr:cNvPr id="202" name="n_1mainValue【体育館・プール】&#10;有形固定資産減価償却率">
          <a:extLst>
            <a:ext uri="{FF2B5EF4-FFF2-40B4-BE49-F238E27FC236}">
              <a16:creationId xmlns:a16="http://schemas.microsoft.com/office/drawing/2014/main" id="{B08A2FD4-6DF1-4253-8FA1-B53DAE1156FD}"/>
            </a:ext>
          </a:extLst>
        </xdr:cNvPr>
        <xdr:cNvSpPr txBox="1"/>
      </xdr:nvSpPr>
      <xdr:spPr>
        <a:xfrm>
          <a:off x="35820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9270</xdr:rowOff>
    </xdr:from>
    <xdr:ext cx="405111" cy="259045"/>
    <xdr:sp macro="" textlink="">
      <xdr:nvSpPr>
        <xdr:cNvPr id="203" name="n_2mainValue【体育館・プール】&#10;有形固定資産減価償却率">
          <a:extLst>
            <a:ext uri="{FF2B5EF4-FFF2-40B4-BE49-F238E27FC236}">
              <a16:creationId xmlns:a16="http://schemas.microsoft.com/office/drawing/2014/main" id="{B5DA9CB7-6EEB-4EA5-BD3E-745C7505D7D2}"/>
            </a:ext>
          </a:extLst>
        </xdr:cNvPr>
        <xdr:cNvSpPr txBox="1"/>
      </xdr:nvSpPr>
      <xdr:spPr>
        <a:xfrm>
          <a:off x="2705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148062</xdr:rowOff>
    </xdr:from>
    <xdr:ext cx="405111" cy="259045"/>
    <xdr:sp macro="" textlink="">
      <xdr:nvSpPr>
        <xdr:cNvPr id="204" name="n_3mainValue【体育館・プール】&#10;有形固定資産減価償却率">
          <a:extLst>
            <a:ext uri="{FF2B5EF4-FFF2-40B4-BE49-F238E27FC236}">
              <a16:creationId xmlns:a16="http://schemas.microsoft.com/office/drawing/2014/main" id="{4CFF4141-EFC1-4D88-808F-FE4E4F2977E3}"/>
            </a:ext>
          </a:extLst>
        </xdr:cNvPr>
        <xdr:cNvSpPr txBox="1"/>
      </xdr:nvSpPr>
      <xdr:spPr>
        <a:xfrm>
          <a:off x="1816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115405</xdr:rowOff>
    </xdr:from>
    <xdr:ext cx="405111" cy="259045"/>
    <xdr:sp macro="" textlink="">
      <xdr:nvSpPr>
        <xdr:cNvPr id="205" name="n_4mainValue【体育館・プール】&#10;有形固定資産減価償却率">
          <a:extLst>
            <a:ext uri="{FF2B5EF4-FFF2-40B4-BE49-F238E27FC236}">
              <a16:creationId xmlns:a16="http://schemas.microsoft.com/office/drawing/2014/main" id="{CE1AF1C6-1AD5-4E53-8FEA-DD9FB34169DC}"/>
            </a:ext>
          </a:extLst>
        </xdr:cNvPr>
        <xdr:cNvSpPr txBox="1"/>
      </xdr:nvSpPr>
      <xdr:spPr>
        <a:xfrm>
          <a:off x="927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8D7FAFB4-DD9C-4CDB-9025-56D616AFD1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8C73C1A-E0A7-4B1B-B5F1-63F4D44D7C1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611E15D-3133-4198-9159-21CED1BF2AE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CCCE5F87-08E9-42BD-8817-E196FAAEECB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AFAC70A-ED97-4B50-AA21-246A6CE635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7960DED-4CA1-4F2E-8479-1A439904640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F877828-9510-45EE-9CFE-95CD3F8B771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D00512A-9F14-4629-BE30-93AD999E445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49F3590E-1B73-4247-B09D-BA8C80309C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2F90C967-96EF-4AD1-B2FC-4401CC61F7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3443FA3B-5A5B-4DD3-B0FE-EC58CEC2CCBC}"/>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3D6FE330-1251-471A-A3D5-174552550313}"/>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B7DFD1CD-6AFF-41B0-877E-3444C577395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9683BF2B-8335-4F68-A4C4-77395D6E1F4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F4B4E952-7682-4583-BCE3-3246AFC5A553}"/>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122B1D5D-6D78-4378-94DC-8CC998AAC1FB}"/>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F89E2152-CB9B-4F26-8A2A-DE33F6BB09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79AD5327-16DC-4930-9692-69669268F5F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C3394A83-9259-4586-90D5-9E33A4060E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a:extLst>
            <a:ext uri="{FF2B5EF4-FFF2-40B4-BE49-F238E27FC236}">
              <a16:creationId xmlns:a16="http://schemas.microsoft.com/office/drawing/2014/main" id="{9F1A8F32-CEB1-42D9-8239-525D5D21573F}"/>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a:extLst>
            <a:ext uri="{FF2B5EF4-FFF2-40B4-BE49-F238E27FC236}">
              <a16:creationId xmlns:a16="http://schemas.microsoft.com/office/drawing/2014/main" id="{131D6BB2-02EA-4908-9EBE-C244F2965C61}"/>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a:extLst>
            <a:ext uri="{FF2B5EF4-FFF2-40B4-BE49-F238E27FC236}">
              <a16:creationId xmlns:a16="http://schemas.microsoft.com/office/drawing/2014/main" id="{A26064AC-F57A-4F8A-A068-CC6A0FD53595}"/>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a:extLst>
            <a:ext uri="{FF2B5EF4-FFF2-40B4-BE49-F238E27FC236}">
              <a16:creationId xmlns:a16="http://schemas.microsoft.com/office/drawing/2014/main" id="{282396B7-A4E8-4BDF-8BE3-C7ACE0256FF5}"/>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a:extLst>
            <a:ext uri="{FF2B5EF4-FFF2-40B4-BE49-F238E27FC236}">
              <a16:creationId xmlns:a16="http://schemas.microsoft.com/office/drawing/2014/main" id="{102647D2-DBF7-4C94-AD76-3996F97B8860}"/>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230" name="【体育館・プール】&#10;一人当たり面積平均値テキスト">
          <a:extLst>
            <a:ext uri="{FF2B5EF4-FFF2-40B4-BE49-F238E27FC236}">
              <a16:creationId xmlns:a16="http://schemas.microsoft.com/office/drawing/2014/main" id="{B8A808B4-FDA3-4A8C-A038-7790D8F777CB}"/>
            </a:ext>
          </a:extLst>
        </xdr:cNvPr>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a:extLst>
            <a:ext uri="{FF2B5EF4-FFF2-40B4-BE49-F238E27FC236}">
              <a16:creationId xmlns:a16="http://schemas.microsoft.com/office/drawing/2014/main" id="{FF7E1B54-7363-4BA1-BA64-8DFDF618BAA0}"/>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a:extLst>
            <a:ext uri="{FF2B5EF4-FFF2-40B4-BE49-F238E27FC236}">
              <a16:creationId xmlns:a16="http://schemas.microsoft.com/office/drawing/2014/main" id="{2D951B27-B6F1-459B-BBFD-77F41859FC94}"/>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3" name="フローチャート: 判断 232">
          <a:extLst>
            <a:ext uri="{FF2B5EF4-FFF2-40B4-BE49-F238E27FC236}">
              <a16:creationId xmlns:a16="http://schemas.microsoft.com/office/drawing/2014/main" id="{8E74CE26-E91D-4D09-AE73-5AB9B837DB42}"/>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4" name="フローチャート: 判断 233">
          <a:extLst>
            <a:ext uri="{FF2B5EF4-FFF2-40B4-BE49-F238E27FC236}">
              <a16:creationId xmlns:a16="http://schemas.microsoft.com/office/drawing/2014/main" id="{35323722-61EE-4349-9045-44A6A7FF5103}"/>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5" name="フローチャート: 判断 234">
          <a:extLst>
            <a:ext uri="{FF2B5EF4-FFF2-40B4-BE49-F238E27FC236}">
              <a16:creationId xmlns:a16="http://schemas.microsoft.com/office/drawing/2014/main" id="{70EB9456-CD11-4304-B5A9-3814398CA604}"/>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B0BD972-AFCE-49CD-9503-A988A7FFC3B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A72452B-9356-4A12-B989-7C5EAA8EDC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6324820-E65B-4C5F-993E-4B5CE6826E8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69663C3-FA0E-451D-A762-E97C6B3A7B3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6D3A421-33C4-41E9-A914-7A8D6295C29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140081</xdr:rowOff>
    </xdr:from>
    <xdr:to>
      <xdr:col>55</xdr:col>
      <xdr:colOff>50800</xdr:colOff>
      <xdr:row>61</xdr:row>
      <xdr:rowOff>70231</xdr:rowOff>
    </xdr:to>
    <xdr:sp macro="" textlink="">
      <xdr:nvSpPr>
        <xdr:cNvPr id="241" name="楕円 240">
          <a:extLst>
            <a:ext uri="{FF2B5EF4-FFF2-40B4-BE49-F238E27FC236}">
              <a16:creationId xmlns:a16="http://schemas.microsoft.com/office/drawing/2014/main" id="{7992CEE8-A7AD-46D4-9D02-07E0B3A466BF}"/>
            </a:ext>
          </a:extLst>
        </xdr:cNvPr>
        <xdr:cNvSpPr/>
      </xdr:nvSpPr>
      <xdr:spPr>
        <a:xfrm>
          <a:off x="10426700" y="104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118508</xdr:rowOff>
    </xdr:from>
    <xdr:ext cx="469744" cy="259045"/>
    <xdr:sp macro="" textlink="">
      <xdr:nvSpPr>
        <xdr:cNvPr id="242" name="【体育館・プール】&#10;一人当たり面積該当値テキスト">
          <a:extLst>
            <a:ext uri="{FF2B5EF4-FFF2-40B4-BE49-F238E27FC236}">
              <a16:creationId xmlns:a16="http://schemas.microsoft.com/office/drawing/2014/main" id="{491E86DC-EB14-44D3-BA7F-D34FEE543BA7}"/>
            </a:ext>
          </a:extLst>
        </xdr:cNvPr>
        <xdr:cNvSpPr txBox="1"/>
      </xdr:nvSpPr>
      <xdr:spPr>
        <a:xfrm>
          <a:off x="10515600" y="1040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147510</xdr:rowOff>
    </xdr:from>
    <xdr:to>
      <xdr:col>50</xdr:col>
      <xdr:colOff>165100</xdr:colOff>
      <xdr:row>61</xdr:row>
      <xdr:rowOff>77660</xdr:rowOff>
    </xdr:to>
    <xdr:sp macro="" textlink="">
      <xdr:nvSpPr>
        <xdr:cNvPr id="243" name="楕円 242">
          <a:extLst>
            <a:ext uri="{FF2B5EF4-FFF2-40B4-BE49-F238E27FC236}">
              <a16:creationId xmlns:a16="http://schemas.microsoft.com/office/drawing/2014/main" id="{2333D592-3873-4268-A448-E4294FB93C2F}"/>
            </a:ext>
          </a:extLst>
        </xdr:cNvPr>
        <xdr:cNvSpPr/>
      </xdr:nvSpPr>
      <xdr:spPr>
        <a:xfrm>
          <a:off x="9588500" y="104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19431</xdr:rowOff>
    </xdr:from>
    <xdr:to>
      <xdr:col>55</xdr:col>
      <xdr:colOff>0</xdr:colOff>
      <xdr:row>61</xdr:row>
      <xdr:rowOff>26860</xdr:rowOff>
    </xdr:to>
    <xdr:cxnSp macro="">
      <xdr:nvCxnSpPr>
        <xdr:cNvPr id="244" name="直線コネクタ 243">
          <a:extLst>
            <a:ext uri="{FF2B5EF4-FFF2-40B4-BE49-F238E27FC236}">
              <a16:creationId xmlns:a16="http://schemas.microsoft.com/office/drawing/2014/main" id="{7248B0F5-F261-4982-86E6-67191A4B0E82}"/>
            </a:ext>
          </a:extLst>
        </xdr:cNvPr>
        <xdr:cNvCxnSpPr/>
      </xdr:nvCxnSpPr>
      <xdr:spPr>
        <a:xfrm flipV="1">
          <a:off x="9639300" y="10477881"/>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153797</xdr:rowOff>
    </xdr:from>
    <xdr:to>
      <xdr:col>46</xdr:col>
      <xdr:colOff>38100</xdr:colOff>
      <xdr:row>61</xdr:row>
      <xdr:rowOff>83947</xdr:rowOff>
    </xdr:to>
    <xdr:sp macro="" textlink="">
      <xdr:nvSpPr>
        <xdr:cNvPr id="245" name="楕円 244">
          <a:extLst>
            <a:ext uri="{FF2B5EF4-FFF2-40B4-BE49-F238E27FC236}">
              <a16:creationId xmlns:a16="http://schemas.microsoft.com/office/drawing/2014/main" id="{28A9E128-0DC9-437F-8A0F-00A8743AC15D}"/>
            </a:ext>
          </a:extLst>
        </xdr:cNvPr>
        <xdr:cNvSpPr/>
      </xdr:nvSpPr>
      <xdr:spPr>
        <a:xfrm>
          <a:off x="8699500" y="104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26860</xdr:rowOff>
    </xdr:from>
    <xdr:to>
      <xdr:col>50</xdr:col>
      <xdr:colOff>114300</xdr:colOff>
      <xdr:row>61</xdr:row>
      <xdr:rowOff>33147</xdr:rowOff>
    </xdr:to>
    <xdr:cxnSp macro="">
      <xdr:nvCxnSpPr>
        <xdr:cNvPr id="246" name="直線コネクタ 245">
          <a:extLst>
            <a:ext uri="{FF2B5EF4-FFF2-40B4-BE49-F238E27FC236}">
              <a16:creationId xmlns:a16="http://schemas.microsoft.com/office/drawing/2014/main" id="{7224D4E5-B4ED-441D-BC83-764E1685CD8C}"/>
            </a:ext>
          </a:extLst>
        </xdr:cNvPr>
        <xdr:cNvCxnSpPr/>
      </xdr:nvCxnSpPr>
      <xdr:spPr>
        <a:xfrm flipV="1">
          <a:off x="8750300" y="10485310"/>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158369</xdr:rowOff>
    </xdr:from>
    <xdr:to>
      <xdr:col>41</xdr:col>
      <xdr:colOff>101600</xdr:colOff>
      <xdr:row>61</xdr:row>
      <xdr:rowOff>88519</xdr:rowOff>
    </xdr:to>
    <xdr:sp macro="" textlink="">
      <xdr:nvSpPr>
        <xdr:cNvPr id="247" name="楕円 246">
          <a:extLst>
            <a:ext uri="{FF2B5EF4-FFF2-40B4-BE49-F238E27FC236}">
              <a16:creationId xmlns:a16="http://schemas.microsoft.com/office/drawing/2014/main" id="{481D5B42-E1D1-4608-87D3-796438F1921B}"/>
            </a:ext>
          </a:extLst>
        </xdr:cNvPr>
        <xdr:cNvSpPr/>
      </xdr:nvSpPr>
      <xdr:spPr>
        <a:xfrm>
          <a:off x="7810500" y="104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33147</xdr:rowOff>
    </xdr:from>
    <xdr:to>
      <xdr:col>45</xdr:col>
      <xdr:colOff>177800</xdr:colOff>
      <xdr:row>61</xdr:row>
      <xdr:rowOff>37719</xdr:rowOff>
    </xdr:to>
    <xdr:cxnSp macro="">
      <xdr:nvCxnSpPr>
        <xdr:cNvPr id="248" name="直線コネクタ 247">
          <a:extLst>
            <a:ext uri="{FF2B5EF4-FFF2-40B4-BE49-F238E27FC236}">
              <a16:creationId xmlns:a16="http://schemas.microsoft.com/office/drawing/2014/main" id="{FDECBC23-E844-4287-9488-B791EBAE6CAC}"/>
            </a:ext>
          </a:extLst>
        </xdr:cNvPr>
        <xdr:cNvCxnSpPr/>
      </xdr:nvCxnSpPr>
      <xdr:spPr>
        <a:xfrm flipV="1">
          <a:off x="7861300" y="1049159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161798</xdr:rowOff>
    </xdr:from>
    <xdr:to>
      <xdr:col>36</xdr:col>
      <xdr:colOff>165100</xdr:colOff>
      <xdr:row>61</xdr:row>
      <xdr:rowOff>91948</xdr:rowOff>
    </xdr:to>
    <xdr:sp macro="" textlink="">
      <xdr:nvSpPr>
        <xdr:cNvPr id="249" name="楕円 248">
          <a:extLst>
            <a:ext uri="{FF2B5EF4-FFF2-40B4-BE49-F238E27FC236}">
              <a16:creationId xmlns:a16="http://schemas.microsoft.com/office/drawing/2014/main" id="{15DF9590-5D66-4A3D-8E6D-06BC83898CBD}"/>
            </a:ext>
          </a:extLst>
        </xdr:cNvPr>
        <xdr:cNvSpPr/>
      </xdr:nvSpPr>
      <xdr:spPr>
        <a:xfrm>
          <a:off x="6921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37719</xdr:rowOff>
    </xdr:from>
    <xdr:to>
      <xdr:col>41</xdr:col>
      <xdr:colOff>50800</xdr:colOff>
      <xdr:row>61</xdr:row>
      <xdr:rowOff>41148</xdr:rowOff>
    </xdr:to>
    <xdr:cxnSp macro="">
      <xdr:nvCxnSpPr>
        <xdr:cNvPr id="250" name="直線コネクタ 249">
          <a:extLst>
            <a:ext uri="{FF2B5EF4-FFF2-40B4-BE49-F238E27FC236}">
              <a16:creationId xmlns:a16="http://schemas.microsoft.com/office/drawing/2014/main" id="{2A195F95-0261-4E33-8651-9F49033F9239}"/>
            </a:ext>
          </a:extLst>
        </xdr:cNvPr>
        <xdr:cNvCxnSpPr/>
      </xdr:nvCxnSpPr>
      <xdr:spPr>
        <a:xfrm flipV="1">
          <a:off x="6972300" y="1049616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51" name="n_1aveValue【体育館・プール】&#10;一人当たり面積">
          <a:extLst>
            <a:ext uri="{FF2B5EF4-FFF2-40B4-BE49-F238E27FC236}">
              <a16:creationId xmlns:a16="http://schemas.microsoft.com/office/drawing/2014/main" id="{AB95DF9D-5348-4302-BA72-670258026887}"/>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109364</xdr:rowOff>
    </xdr:from>
    <xdr:ext cx="469744" cy="259045"/>
    <xdr:sp macro="" textlink="">
      <xdr:nvSpPr>
        <xdr:cNvPr id="252" name="n_2aveValue【体育館・プール】&#10;一人当たり面積">
          <a:extLst>
            <a:ext uri="{FF2B5EF4-FFF2-40B4-BE49-F238E27FC236}">
              <a16:creationId xmlns:a16="http://schemas.microsoft.com/office/drawing/2014/main" id="{4F7B226D-F095-43F9-B2B4-699D0141B254}"/>
            </a:ext>
          </a:extLst>
        </xdr:cNvPr>
        <xdr:cNvSpPr txBox="1"/>
      </xdr:nvSpPr>
      <xdr:spPr>
        <a:xfrm>
          <a:off x="8515427" y="1056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145369</xdr:rowOff>
    </xdr:from>
    <xdr:ext cx="469744" cy="259045"/>
    <xdr:sp macro="" textlink="">
      <xdr:nvSpPr>
        <xdr:cNvPr id="253" name="n_3aveValue【体育館・プール】&#10;一人当たり面積">
          <a:extLst>
            <a:ext uri="{FF2B5EF4-FFF2-40B4-BE49-F238E27FC236}">
              <a16:creationId xmlns:a16="http://schemas.microsoft.com/office/drawing/2014/main" id="{6A9B063B-633D-46A5-9851-967D96583DF0}"/>
            </a:ext>
          </a:extLst>
        </xdr:cNvPr>
        <xdr:cNvSpPr txBox="1"/>
      </xdr:nvSpPr>
      <xdr:spPr>
        <a:xfrm>
          <a:off x="7626427" y="106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169371</xdr:rowOff>
    </xdr:from>
    <xdr:ext cx="469744" cy="259045"/>
    <xdr:sp macro="" textlink="">
      <xdr:nvSpPr>
        <xdr:cNvPr id="254" name="n_4aveValue【体育館・プール】&#10;一人当たり面積">
          <a:extLst>
            <a:ext uri="{FF2B5EF4-FFF2-40B4-BE49-F238E27FC236}">
              <a16:creationId xmlns:a16="http://schemas.microsoft.com/office/drawing/2014/main" id="{0E714862-8B50-4F63-813E-7D0635DB812E}"/>
            </a:ext>
          </a:extLst>
        </xdr:cNvPr>
        <xdr:cNvSpPr txBox="1"/>
      </xdr:nvSpPr>
      <xdr:spPr>
        <a:xfrm>
          <a:off x="6737427" y="1062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68787</xdr:rowOff>
    </xdr:from>
    <xdr:ext cx="469744" cy="259045"/>
    <xdr:sp macro="" textlink="">
      <xdr:nvSpPr>
        <xdr:cNvPr id="255" name="n_1mainValue【体育館・プール】&#10;一人当たり面積">
          <a:extLst>
            <a:ext uri="{FF2B5EF4-FFF2-40B4-BE49-F238E27FC236}">
              <a16:creationId xmlns:a16="http://schemas.microsoft.com/office/drawing/2014/main" id="{CB8710F3-FCAA-4FD1-8090-69FDA8DA419E}"/>
            </a:ext>
          </a:extLst>
        </xdr:cNvPr>
        <xdr:cNvSpPr txBox="1"/>
      </xdr:nvSpPr>
      <xdr:spPr>
        <a:xfrm>
          <a:off x="93917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100474</xdr:rowOff>
    </xdr:from>
    <xdr:ext cx="469744" cy="259045"/>
    <xdr:sp macro="" textlink="">
      <xdr:nvSpPr>
        <xdr:cNvPr id="256" name="n_2mainValue【体育館・プール】&#10;一人当たり面積">
          <a:extLst>
            <a:ext uri="{FF2B5EF4-FFF2-40B4-BE49-F238E27FC236}">
              <a16:creationId xmlns:a16="http://schemas.microsoft.com/office/drawing/2014/main" id="{43FDB5C8-8864-49A3-A07E-20745162667F}"/>
            </a:ext>
          </a:extLst>
        </xdr:cNvPr>
        <xdr:cNvSpPr txBox="1"/>
      </xdr:nvSpPr>
      <xdr:spPr>
        <a:xfrm>
          <a:off x="8515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105046</xdr:rowOff>
    </xdr:from>
    <xdr:ext cx="469744" cy="259045"/>
    <xdr:sp macro="" textlink="">
      <xdr:nvSpPr>
        <xdr:cNvPr id="257" name="n_3mainValue【体育館・プール】&#10;一人当たり面積">
          <a:extLst>
            <a:ext uri="{FF2B5EF4-FFF2-40B4-BE49-F238E27FC236}">
              <a16:creationId xmlns:a16="http://schemas.microsoft.com/office/drawing/2014/main" id="{6EFDCB9C-0EC4-479B-98BA-4FA8BF818F2A}"/>
            </a:ext>
          </a:extLst>
        </xdr:cNvPr>
        <xdr:cNvSpPr txBox="1"/>
      </xdr:nvSpPr>
      <xdr:spPr>
        <a:xfrm>
          <a:off x="7626427" y="1022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108475</xdr:rowOff>
    </xdr:from>
    <xdr:ext cx="469744" cy="259045"/>
    <xdr:sp macro="" textlink="">
      <xdr:nvSpPr>
        <xdr:cNvPr id="258" name="n_4mainValue【体育館・プール】&#10;一人当たり面積">
          <a:extLst>
            <a:ext uri="{FF2B5EF4-FFF2-40B4-BE49-F238E27FC236}">
              <a16:creationId xmlns:a16="http://schemas.microsoft.com/office/drawing/2014/main" id="{6BC57953-DA5A-4362-86EB-16284C89F111}"/>
            </a:ext>
          </a:extLst>
        </xdr:cNvPr>
        <xdr:cNvSpPr txBox="1"/>
      </xdr:nvSpPr>
      <xdr:spPr>
        <a:xfrm>
          <a:off x="6737427" y="1022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F79F9F23-8A83-4DCE-861C-E2EB86AD496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AEFB80A2-9EFD-4319-8F5A-32E07C04709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63F9524D-BBC3-4839-BC0B-8DDF214D32B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AF0D9EC4-1BEE-4D7B-8B04-D0F5463CB8E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9F74CB86-6498-4978-AE5A-D822752BE7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66F770BF-4EC8-446B-AE1F-D9967396C40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C3020B6C-600A-4223-94F1-4816B059E22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386755CA-B3FF-45F6-BFE0-6F62398D81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E592B71D-229B-425D-ABF9-56F5436B02F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F1976FCA-6EC8-40D3-BB19-C51B4228288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C3BAB8F0-B3C6-4E44-87DE-C14DCC01D4B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38EC5981-7B86-4B48-BF00-3A8E78A18F7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9F8E20BD-82B2-4F88-BAA9-2FA8F07C926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62BB8E9A-22FE-4F65-9CA9-803BCED5D8E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D81BBED6-44DC-4EB7-8D2B-6DDDC6D2AE3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2C8098EE-A4BA-4AD9-AEBB-0CEA9BCD792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C3985DF-BACC-4BC0-95C4-2E8374DE61D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9DBE3B17-8723-44AB-96FB-5D9D06B6440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D7521410-0164-4702-8C0F-EA98E2B08E3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E68FA2BA-9056-4CCD-87DC-67C5EFB7F39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E57F3625-D977-488B-99E3-95541B61E27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E79EC4E9-3757-4CA3-953C-0A0B82F4E9F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C56AC17E-CE00-4CDF-8BBA-CAB20ADA7B0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314E9A2-F7E3-4153-AEBF-37F793B245E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324685BC-7173-4DAA-9963-0ECE97F9FD27}"/>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E2E5CA5E-BE9C-4767-B2F4-BEDD6AD0AEC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8291D46F-A55D-42FE-B102-2108D125688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6691CC9-A242-4AB9-A783-0CCDA18CFCB9}"/>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id="{7E1C7C15-4263-4A23-84F0-61AFB7DDDF9C}"/>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81932</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EA92C79F-E202-4B42-A54C-3D3C5E120CF2}"/>
            </a:ext>
          </a:extLst>
        </xdr:cNvPr>
        <xdr:cNvSpPr txBox="1"/>
      </xdr:nvSpPr>
      <xdr:spPr>
        <a:xfrm>
          <a:off x="46736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a:extLst>
            <a:ext uri="{FF2B5EF4-FFF2-40B4-BE49-F238E27FC236}">
              <a16:creationId xmlns:a16="http://schemas.microsoft.com/office/drawing/2014/main" id="{2C230138-A5C9-42BE-8889-A5BCA2D445EA}"/>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a:extLst>
            <a:ext uri="{FF2B5EF4-FFF2-40B4-BE49-F238E27FC236}">
              <a16:creationId xmlns:a16="http://schemas.microsoft.com/office/drawing/2014/main" id="{F6C7B128-BBE7-402A-BFE9-72D328C361A3}"/>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91" name="フローチャート: 判断 290">
          <a:extLst>
            <a:ext uri="{FF2B5EF4-FFF2-40B4-BE49-F238E27FC236}">
              <a16:creationId xmlns:a16="http://schemas.microsoft.com/office/drawing/2014/main" id="{E8C67091-10B0-4587-8D4F-6551EF8734C6}"/>
            </a:ext>
          </a:extLst>
        </xdr:cNvPr>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2" name="フローチャート: 判断 291">
          <a:extLst>
            <a:ext uri="{FF2B5EF4-FFF2-40B4-BE49-F238E27FC236}">
              <a16:creationId xmlns:a16="http://schemas.microsoft.com/office/drawing/2014/main" id="{E73402DC-9168-4FEB-B724-6580222A06FD}"/>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120650</xdr:rowOff>
    </xdr:from>
    <xdr:to>
      <xdr:col>6</xdr:col>
      <xdr:colOff>38100</xdr:colOff>
      <xdr:row>82</xdr:row>
      <xdr:rowOff>50800</xdr:rowOff>
    </xdr:to>
    <xdr:sp macro="" textlink="">
      <xdr:nvSpPr>
        <xdr:cNvPr id="293" name="フローチャート: 判断 292">
          <a:extLst>
            <a:ext uri="{FF2B5EF4-FFF2-40B4-BE49-F238E27FC236}">
              <a16:creationId xmlns:a16="http://schemas.microsoft.com/office/drawing/2014/main" id="{CA42C2B9-1C22-4191-9AB1-C6664F80C3A8}"/>
            </a:ext>
          </a:extLst>
        </xdr:cNvPr>
        <xdr:cNvSpPr/>
      </xdr:nvSpPr>
      <xdr:spPr>
        <a:xfrm>
          <a:off x="1079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8A5286F-FC39-47A6-B07D-4867D1EB8AF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7589819-9E59-462F-B999-5FBE29ADE89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B0DF654-BD11-476B-824E-56C438C96A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D5037A9-0815-4596-A2E3-63F6FF08DB0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9B67AC4-EE44-498E-841B-838C1900429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93980</xdr:rowOff>
    </xdr:from>
    <xdr:to>
      <xdr:col>24</xdr:col>
      <xdr:colOff>114300</xdr:colOff>
      <xdr:row>82</xdr:row>
      <xdr:rowOff>24130</xdr:rowOff>
    </xdr:to>
    <xdr:sp macro="" textlink="">
      <xdr:nvSpPr>
        <xdr:cNvPr id="299" name="楕円 298">
          <a:extLst>
            <a:ext uri="{FF2B5EF4-FFF2-40B4-BE49-F238E27FC236}">
              <a16:creationId xmlns:a16="http://schemas.microsoft.com/office/drawing/2014/main" id="{CBB521CF-5909-4660-B0D2-F1F9578E777F}"/>
            </a:ext>
          </a:extLst>
        </xdr:cNvPr>
        <xdr:cNvSpPr/>
      </xdr:nvSpPr>
      <xdr:spPr>
        <a:xfrm>
          <a:off x="4584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116857</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E096A1E7-2B8B-4128-9E54-305C9B676805}"/>
            </a:ext>
          </a:extLst>
        </xdr:cNvPr>
        <xdr:cNvSpPr txBox="1"/>
      </xdr:nvSpPr>
      <xdr:spPr>
        <a:xfrm>
          <a:off x="4673600"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301" name="楕円 300">
          <a:extLst>
            <a:ext uri="{FF2B5EF4-FFF2-40B4-BE49-F238E27FC236}">
              <a16:creationId xmlns:a16="http://schemas.microsoft.com/office/drawing/2014/main" id="{2EFBFE23-5823-46C8-9C9F-8F4F051B0386}"/>
            </a:ext>
          </a:extLst>
        </xdr:cNvPr>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81</xdr:row>
      <xdr:rowOff>144780</xdr:rowOff>
    </xdr:to>
    <xdr:cxnSp macro="">
      <xdr:nvCxnSpPr>
        <xdr:cNvPr id="302" name="直線コネクタ 301">
          <a:extLst>
            <a:ext uri="{FF2B5EF4-FFF2-40B4-BE49-F238E27FC236}">
              <a16:creationId xmlns:a16="http://schemas.microsoft.com/office/drawing/2014/main" id="{127EC8C7-1B2F-4BC2-875E-94A1786A4C43}"/>
            </a:ext>
          </a:extLst>
        </xdr:cNvPr>
        <xdr:cNvCxnSpPr/>
      </xdr:nvCxnSpPr>
      <xdr:spPr>
        <a:xfrm>
          <a:off x="3797300" y="1401508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303" name="楕円 302">
          <a:extLst>
            <a:ext uri="{FF2B5EF4-FFF2-40B4-BE49-F238E27FC236}">
              <a16:creationId xmlns:a16="http://schemas.microsoft.com/office/drawing/2014/main" id="{EDC77012-2E85-4F80-ADFC-F5D2E883618A}"/>
            </a:ext>
          </a:extLst>
        </xdr:cNvPr>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127636</xdr:rowOff>
    </xdr:to>
    <xdr:cxnSp macro="">
      <xdr:nvCxnSpPr>
        <xdr:cNvPr id="304" name="直線コネクタ 303">
          <a:extLst>
            <a:ext uri="{FF2B5EF4-FFF2-40B4-BE49-F238E27FC236}">
              <a16:creationId xmlns:a16="http://schemas.microsoft.com/office/drawing/2014/main" id="{A2CBAAB2-D159-49C9-A269-BB92381802DC}"/>
            </a:ext>
          </a:extLst>
        </xdr:cNvPr>
        <xdr:cNvCxnSpPr/>
      </xdr:nvCxnSpPr>
      <xdr:spPr>
        <a:xfrm>
          <a:off x="2908300" y="13976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29211</xdr:rowOff>
    </xdr:from>
    <xdr:to>
      <xdr:col>10</xdr:col>
      <xdr:colOff>165100</xdr:colOff>
      <xdr:row>81</xdr:row>
      <xdr:rowOff>130811</xdr:rowOff>
    </xdr:to>
    <xdr:sp macro="" textlink="">
      <xdr:nvSpPr>
        <xdr:cNvPr id="305" name="楕円 304">
          <a:extLst>
            <a:ext uri="{FF2B5EF4-FFF2-40B4-BE49-F238E27FC236}">
              <a16:creationId xmlns:a16="http://schemas.microsoft.com/office/drawing/2014/main" id="{9680AEFC-C42F-41F6-B144-675003CDB8FC}"/>
            </a:ext>
          </a:extLst>
        </xdr:cNvPr>
        <xdr:cNvSpPr/>
      </xdr:nvSpPr>
      <xdr:spPr>
        <a:xfrm>
          <a:off x="1968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80011</xdr:rowOff>
    </xdr:from>
    <xdr:to>
      <xdr:col>15</xdr:col>
      <xdr:colOff>50800</xdr:colOff>
      <xdr:row>81</xdr:row>
      <xdr:rowOff>89536</xdr:rowOff>
    </xdr:to>
    <xdr:cxnSp macro="">
      <xdr:nvCxnSpPr>
        <xdr:cNvPr id="306" name="直線コネクタ 305">
          <a:extLst>
            <a:ext uri="{FF2B5EF4-FFF2-40B4-BE49-F238E27FC236}">
              <a16:creationId xmlns:a16="http://schemas.microsoft.com/office/drawing/2014/main" id="{362027DB-0608-445F-B57F-889BBF3A3C94}"/>
            </a:ext>
          </a:extLst>
        </xdr:cNvPr>
        <xdr:cNvCxnSpPr/>
      </xdr:nvCxnSpPr>
      <xdr:spPr>
        <a:xfrm>
          <a:off x="2019300" y="139674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166370</xdr:rowOff>
    </xdr:from>
    <xdr:to>
      <xdr:col>6</xdr:col>
      <xdr:colOff>38100</xdr:colOff>
      <xdr:row>81</xdr:row>
      <xdr:rowOff>96520</xdr:rowOff>
    </xdr:to>
    <xdr:sp macro="" textlink="">
      <xdr:nvSpPr>
        <xdr:cNvPr id="307" name="楕円 306">
          <a:extLst>
            <a:ext uri="{FF2B5EF4-FFF2-40B4-BE49-F238E27FC236}">
              <a16:creationId xmlns:a16="http://schemas.microsoft.com/office/drawing/2014/main" id="{A786B686-3A8F-4A9C-8F12-DE4A8E3E0EA9}"/>
            </a:ext>
          </a:extLst>
        </xdr:cNvPr>
        <xdr:cNvSpPr/>
      </xdr:nvSpPr>
      <xdr:spPr>
        <a:xfrm>
          <a:off x="1079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45720</xdr:rowOff>
    </xdr:from>
    <xdr:to>
      <xdr:col>10</xdr:col>
      <xdr:colOff>114300</xdr:colOff>
      <xdr:row>81</xdr:row>
      <xdr:rowOff>80011</xdr:rowOff>
    </xdr:to>
    <xdr:cxnSp macro="">
      <xdr:nvCxnSpPr>
        <xdr:cNvPr id="308" name="直線コネクタ 307">
          <a:extLst>
            <a:ext uri="{FF2B5EF4-FFF2-40B4-BE49-F238E27FC236}">
              <a16:creationId xmlns:a16="http://schemas.microsoft.com/office/drawing/2014/main" id="{7510ABDB-BA6A-4ED5-B1C7-C386AC6B6CA6}"/>
            </a:ext>
          </a:extLst>
        </xdr:cNvPr>
        <xdr:cNvCxnSpPr/>
      </xdr:nvCxnSpPr>
      <xdr:spPr>
        <a:xfrm>
          <a:off x="1130300" y="13933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309" name="n_1aveValue【福祉施設】&#10;有形固定資産減価償却率">
          <a:extLst>
            <a:ext uri="{FF2B5EF4-FFF2-40B4-BE49-F238E27FC236}">
              <a16:creationId xmlns:a16="http://schemas.microsoft.com/office/drawing/2014/main" id="{3AF1BCF9-429D-459C-8C88-0F141F265FFE}"/>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310" name="n_2aveValue【福祉施設】&#10;有形固定資産減価償却率">
          <a:extLst>
            <a:ext uri="{FF2B5EF4-FFF2-40B4-BE49-F238E27FC236}">
              <a16:creationId xmlns:a16="http://schemas.microsoft.com/office/drawing/2014/main" id="{597A8761-5E48-4FD9-A381-E25C21ECCAA4}"/>
            </a:ext>
          </a:extLst>
        </xdr:cNvPr>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11" name="n_3aveValue【福祉施設】&#10;有形固定資産減価償却率">
          <a:extLst>
            <a:ext uri="{FF2B5EF4-FFF2-40B4-BE49-F238E27FC236}">
              <a16:creationId xmlns:a16="http://schemas.microsoft.com/office/drawing/2014/main" id="{04AD656E-B9A7-44CE-B5B1-887CF0E07005}"/>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41927</xdr:rowOff>
    </xdr:from>
    <xdr:ext cx="405111" cy="259045"/>
    <xdr:sp macro="" textlink="">
      <xdr:nvSpPr>
        <xdr:cNvPr id="312" name="n_4aveValue【福祉施設】&#10;有形固定資産減価償却率">
          <a:extLst>
            <a:ext uri="{FF2B5EF4-FFF2-40B4-BE49-F238E27FC236}">
              <a16:creationId xmlns:a16="http://schemas.microsoft.com/office/drawing/2014/main" id="{68ED94E8-6969-4F90-A5C6-E8E9ECF76F9A}"/>
            </a:ext>
          </a:extLst>
        </xdr:cNvPr>
        <xdr:cNvSpPr txBox="1"/>
      </xdr:nvSpPr>
      <xdr:spPr>
        <a:xfrm>
          <a:off x="927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169563</xdr:rowOff>
    </xdr:from>
    <xdr:ext cx="405111" cy="259045"/>
    <xdr:sp macro="" textlink="">
      <xdr:nvSpPr>
        <xdr:cNvPr id="313" name="n_1mainValue【福祉施設】&#10;有形固定資産減価償却率">
          <a:extLst>
            <a:ext uri="{FF2B5EF4-FFF2-40B4-BE49-F238E27FC236}">
              <a16:creationId xmlns:a16="http://schemas.microsoft.com/office/drawing/2014/main" id="{9AFF4287-284C-4B28-A341-B62F4F838446}"/>
            </a:ext>
          </a:extLst>
        </xdr:cNvPr>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314" name="n_2mainValue【福祉施設】&#10;有形固定資産減価償却率">
          <a:extLst>
            <a:ext uri="{FF2B5EF4-FFF2-40B4-BE49-F238E27FC236}">
              <a16:creationId xmlns:a16="http://schemas.microsoft.com/office/drawing/2014/main" id="{F54AC0B6-C01D-4FA5-B001-0A5F22576EC6}"/>
            </a:ext>
          </a:extLst>
        </xdr:cNvPr>
        <xdr:cNvSpPr txBox="1"/>
      </xdr:nvSpPr>
      <xdr:spPr>
        <a:xfrm>
          <a:off x="2705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147338</xdr:rowOff>
    </xdr:from>
    <xdr:ext cx="405111" cy="259045"/>
    <xdr:sp macro="" textlink="">
      <xdr:nvSpPr>
        <xdr:cNvPr id="315" name="n_3mainValue【福祉施設】&#10;有形固定資産減価償却率">
          <a:extLst>
            <a:ext uri="{FF2B5EF4-FFF2-40B4-BE49-F238E27FC236}">
              <a16:creationId xmlns:a16="http://schemas.microsoft.com/office/drawing/2014/main" id="{A89CC88D-3487-4B58-A61A-83CBA9BB0CAD}"/>
            </a:ext>
          </a:extLst>
        </xdr:cNvPr>
        <xdr:cNvSpPr txBox="1"/>
      </xdr:nvSpPr>
      <xdr:spPr>
        <a:xfrm>
          <a:off x="1816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16" name="n_4mainValue【福祉施設】&#10;有形固定資産減価償却率">
          <a:extLst>
            <a:ext uri="{FF2B5EF4-FFF2-40B4-BE49-F238E27FC236}">
              <a16:creationId xmlns:a16="http://schemas.microsoft.com/office/drawing/2014/main" id="{38796F09-11A2-4294-A146-2C985819087A}"/>
            </a:ext>
          </a:extLst>
        </xdr:cNvPr>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9F8E5125-9DFC-4307-AA5C-AC19DF5C54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4C2F1AC7-7FAF-4EAE-B552-3C139435EA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B0D74C5F-EAE7-49CB-AB0B-9AEEE692C5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FB62734E-A8E9-4A99-BD5A-E96E7EC182C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51D40856-EE86-4F93-A143-56A5EB7B6E1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BEF91CC5-1AEA-4617-A018-F5B72387E4C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4CDBBA4A-CBED-43A3-81D7-C031D6E93A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F5A9705E-CB0C-416C-8EE2-EE06B975FBD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DF386FC0-002A-4BB6-BD39-CE658F11B25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8F03699C-EB95-4332-B0CA-6E6DD6F885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50E67E74-1A64-48BE-A6E4-153E9B097AD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89CABA51-CA99-4545-83EF-FA70D0ECA78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D905921A-8DDB-4DEC-AAD1-D42FA8BD622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1EF98F86-DC16-4C36-ABBD-9F61DD4E8D1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826953D-1591-40EC-8C20-D52F974FCAC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E06CAE81-4217-41AB-A6A9-447DCB4CFB7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80BAE14E-5CA1-482D-8774-C2EA092004C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9276C0F9-EAE2-49E0-8170-174A58FA5AC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38E6403C-D84C-44D5-A969-7A31FF0251C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CCCD25F5-50E5-4859-9E35-11796E5C7DD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B85B85CD-805E-4833-8C9F-82C54416527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a:extLst>
            <a:ext uri="{FF2B5EF4-FFF2-40B4-BE49-F238E27FC236}">
              <a16:creationId xmlns:a16="http://schemas.microsoft.com/office/drawing/2014/main" id="{9D915202-3382-46C5-BFA3-0A7A372181FA}"/>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a:extLst>
            <a:ext uri="{FF2B5EF4-FFF2-40B4-BE49-F238E27FC236}">
              <a16:creationId xmlns:a16="http://schemas.microsoft.com/office/drawing/2014/main" id="{37E02F78-8EC0-441A-92B8-66D90703AD43}"/>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a:extLst>
            <a:ext uri="{FF2B5EF4-FFF2-40B4-BE49-F238E27FC236}">
              <a16:creationId xmlns:a16="http://schemas.microsoft.com/office/drawing/2014/main" id="{C7251568-0313-49DA-A88C-77D5B2D7EF6C}"/>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a:extLst>
            <a:ext uri="{FF2B5EF4-FFF2-40B4-BE49-F238E27FC236}">
              <a16:creationId xmlns:a16="http://schemas.microsoft.com/office/drawing/2014/main" id="{78E3B4DA-7633-4C5D-A2DD-91ADD5F5115E}"/>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a:extLst>
            <a:ext uri="{FF2B5EF4-FFF2-40B4-BE49-F238E27FC236}">
              <a16:creationId xmlns:a16="http://schemas.microsoft.com/office/drawing/2014/main" id="{FF418BEF-E8BC-42CD-8D45-46014E4D05CD}"/>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343" name="【福祉施設】&#10;一人当たり面積平均値テキスト">
          <a:extLst>
            <a:ext uri="{FF2B5EF4-FFF2-40B4-BE49-F238E27FC236}">
              <a16:creationId xmlns:a16="http://schemas.microsoft.com/office/drawing/2014/main" id="{28381A3C-84B0-4143-B27A-788761EB8B24}"/>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a:extLst>
            <a:ext uri="{FF2B5EF4-FFF2-40B4-BE49-F238E27FC236}">
              <a16:creationId xmlns:a16="http://schemas.microsoft.com/office/drawing/2014/main" id="{77FEDDB1-2EB3-435A-884A-ADD628D53E1D}"/>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a:extLst>
            <a:ext uri="{FF2B5EF4-FFF2-40B4-BE49-F238E27FC236}">
              <a16:creationId xmlns:a16="http://schemas.microsoft.com/office/drawing/2014/main" id="{22B9DAFF-1C29-410D-B97B-304527C5F8B6}"/>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21132</xdr:rowOff>
    </xdr:from>
    <xdr:to>
      <xdr:col>46</xdr:col>
      <xdr:colOff>38100</xdr:colOff>
      <xdr:row>85</xdr:row>
      <xdr:rowOff>122732</xdr:rowOff>
    </xdr:to>
    <xdr:sp macro="" textlink="">
      <xdr:nvSpPr>
        <xdr:cNvPr id="346" name="フローチャート: 判断 345">
          <a:extLst>
            <a:ext uri="{FF2B5EF4-FFF2-40B4-BE49-F238E27FC236}">
              <a16:creationId xmlns:a16="http://schemas.microsoft.com/office/drawing/2014/main" id="{E73273DF-A6BC-4F70-A4D4-CC045AA9A86F}"/>
            </a:ext>
          </a:extLst>
        </xdr:cNvPr>
        <xdr:cNvSpPr/>
      </xdr:nvSpPr>
      <xdr:spPr>
        <a:xfrm>
          <a:off x="8699500" y="14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33020</xdr:rowOff>
    </xdr:from>
    <xdr:to>
      <xdr:col>41</xdr:col>
      <xdr:colOff>101600</xdr:colOff>
      <xdr:row>85</xdr:row>
      <xdr:rowOff>134620</xdr:rowOff>
    </xdr:to>
    <xdr:sp macro="" textlink="">
      <xdr:nvSpPr>
        <xdr:cNvPr id="347" name="フローチャート: 判断 346">
          <a:extLst>
            <a:ext uri="{FF2B5EF4-FFF2-40B4-BE49-F238E27FC236}">
              <a16:creationId xmlns:a16="http://schemas.microsoft.com/office/drawing/2014/main" id="{2F2E3802-67CD-4D66-93F8-98A44935BF3C}"/>
            </a:ext>
          </a:extLst>
        </xdr:cNvPr>
        <xdr:cNvSpPr/>
      </xdr:nvSpPr>
      <xdr:spPr>
        <a:xfrm>
          <a:off x="7810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27076</xdr:rowOff>
    </xdr:from>
    <xdr:to>
      <xdr:col>36</xdr:col>
      <xdr:colOff>165100</xdr:colOff>
      <xdr:row>85</xdr:row>
      <xdr:rowOff>128676</xdr:rowOff>
    </xdr:to>
    <xdr:sp macro="" textlink="">
      <xdr:nvSpPr>
        <xdr:cNvPr id="348" name="フローチャート: 判断 347">
          <a:extLst>
            <a:ext uri="{FF2B5EF4-FFF2-40B4-BE49-F238E27FC236}">
              <a16:creationId xmlns:a16="http://schemas.microsoft.com/office/drawing/2014/main" id="{62795B38-879B-4E21-8076-437E484C4C27}"/>
            </a:ext>
          </a:extLst>
        </xdr:cNvPr>
        <xdr:cNvSpPr/>
      </xdr:nvSpPr>
      <xdr:spPr>
        <a:xfrm>
          <a:off x="6921500" y="1460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8BDACE9-CA42-4722-8656-31369C15732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59E15DF-A824-49EE-A34C-0FD11DA4A20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D454F43C-B83C-411E-8FCA-EE633E0A43C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46B0964-37A9-4C93-89B6-77DB22C7DA6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9A1635D-0C2A-4F7B-AE14-BA03C77038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22504</xdr:rowOff>
    </xdr:from>
    <xdr:to>
      <xdr:col>55</xdr:col>
      <xdr:colOff>50800</xdr:colOff>
      <xdr:row>85</xdr:row>
      <xdr:rowOff>124104</xdr:rowOff>
    </xdr:to>
    <xdr:sp macro="" textlink="">
      <xdr:nvSpPr>
        <xdr:cNvPr id="354" name="楕円 353">
          <a:extLst>
            <a:ext uri="{FF2B5EF4-FFF2-40B4-BE49-F238E27FC236}">
              <a16:creationId xmlns:a16="http://schemas.microsoft.com/office/drawing/2014/main" id="{2EE61842-DD44-4AAD-A267-53C3FF2E2730}"/>
            </a:ext>
          </a:extLst>
        </xdr:cNvPr>
        <xdr:cNvSpPr/>
      </xdr:nvSpPr>
      <xdr:spPr>
        <a:xfrm>
          <a:off x="10426700" y="145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931</xdr:rowOff>
    </xdr:from>
    <xdr:ext cx="469744" cy="259045"/>
    <xdr:sp macro="" textlink="">
      <xdr:nvSpPr>
        <xdr:cNvPr id="355" name="【福祉施設】&#10;一人当たり面積該当値テキスト">
          <a:extLst>
            <a:ext uri="{FF2B5EF4-FFF2-40B4-BE49-F238E27FC236}">
              <a16:creationId xmlns:a16="http://schemas.microsoft.com/office/drawing/2014/main" id="{6F71B8A4-608F-4343-B3BE-299334EF46D5}"/>
            </a:ext>
          </a:extLst>
        </xdr:cNvPr>
        <xdr:cNvSpPr txBox="1"/>
      </xdr:nvSpPr>
      <xdr:spPr>
        <a:xfrm>
          <a:off x="10515600" y="1457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17475</xdr:rowOff>
    </xdr:from>
    <xdr:to>
      <xdr:col>50</xdr:col>
      <xdr:colOff>165100</xdr:colOff>
      <xdr:row>85</xdr:row>
      <xdr:rowOff>119075</xdr:rowOff>
    </xdr:to>
    <xdr:sp macro="" textlink="">
      <xdr:nvSpPr>
        <xdr:cNvPr id="356" name="楕円 355">
          <a:extLst>
            <a:ext uri="{FF2B5EF4-FFF2-40B4-BE49-F238E27FC236}">
              <a16:creationId xmlns:a16="http://schemas.microsoft.com/office/drawing/2014/main" id="{167152F6-A846-4EE8-9F2F-8388D94459AF}"/>
            </a:ext>
          </a:extLst>
        </xdr:cNvPr>
        <xdr:cNvSpPr/>
      </xdr:nvSpPr>
      <xdr:spPr>
        <a:xfrm>
          <a:off x="9588500" y="145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68275</xdr:rowOff>
    </xdr:from>
    <xdr:to>
      <xdr:col>55</xdr:col>
      <xdr:colOff>0</xdr:colOff>
      <xdr:row>85</xdr:row>
      <xdr:rowOff>73304</xdr:rowOff>
    </xdr:to>
    <xdr:cxnSp macro="">
      <xdr:nvCxnSpPr>
        <xdr:cNvPr id="357" name="直線コネクタ 356">
          <a:extLst>
            <a:ext uri="{FF2B5EF4-FFF2-40B4-BE49-F238E27FC236}">
              <a16:creationId xmlns:a16="http://schemas.microsoft.com/office/drawing/2014/main" id="{7361E80A-DAD7-40B2-9F53-DF06ED088620}"/>
            </a:ext>
          </a:extLst>
        </xdr:cNvPr>
        <xdr:cNvCxnSpPr/>
      </xdr:nvCxnSpPr>
      <xdr:spPr>
        <a:xfrm>
          <a:off x="9639300" y="1464152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19762</xdr:rowOff>
    </xdr:from>
    <xdr:to>
      <xdr:col>46</xdr:col>
      <xdr:colOff>38100</xdr:colOff>
      <xdr:row>85</xdr:row>
      <xdr:rowOff>121362</xdr:rowOff>
    </xdr:to>
    <xdr:sp macro="" textlink="">
      <xdr:nvSpPr>
        <xdr:cNvPr id="358" name="楕円 357">
          <a:extLst>
            <a:ext uri="{FF2B5EF4-FFF2-40B4-BE49-F238E27FC236}">
              <a16:creationId xmlns:a16="http://schemas.microsoft.com/office/drawing/2014/main" id="{DE81C1E4-E33A-43DB-BC8B-B2FEFA8804A4}"/>
            </a:ext>
          </a:extLst>
        </xdr:cNvPr>
        <xdr:cNvSpPr/>
      </xdr:nvSpPr>
      <xdr:spPr>
        <a:xfrm>
          <a:off x="8699500" y="145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68275</xdr:rowOff>
    </xdr:from>
    <xdr:to>
      <xdr:col>50</xdr:col>
      <xdr:colOff>114300</xdr:colOff>
      <xdr:row>85</xdr:row>
      <xdr:rowOff>70562</xdr:rowOff>
    </xdr:to>
    <xdr:cxnSp macro="">
      <xdr:nvCxnSpPr>
        <xdr:cNvPr id="359" name="直線コネクタ 358">
          <a:extLst>
            <a:ext uri="{FF2B5EF4-FFF2-40B4-BE49-F238E27FC236}">
              <a16:creationId xmlns:a16="http://schemas.microsoft.com/office/drawing/2014/main" id="{E4378D58-E4F5-4EF6-A59B-5E0E1B3600FD}"/>
            </a:ext>
          </a:extLst>
        </xdr:cNvPr>
        <xdr:cNvCxnSpPr/>
      </xdr:nvCxnSpPr>
      <xdr:spPr>
        <a:xfrm flipV="1">
          <a:off x="8750300" y="1464152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16103</xdr:rowOff>
    </xdr:from>
    <xdr:to>
      <xdr:col>41</xdr:col>
      <xdr:colOff>101600</xdr:colOff>
      <xdr:row>85</xdr:row>
      <xdr:rowOff>117703</xdr:rowOff>
    </xdr:to>
    <xdr:sp macro="" textlink="">
      <xdr:nvSpPr>
        <xdr:cNvPr id="360" name="楕円 359">
          <a:extLst>
            <a:ext uri="{FF2B5EF4-FFF2-40B4-BE49-F238E27FC236}">
              <a16:creationId xmlns:a16="http://schemas.microsoft.com/office/drawing/2014/main" id="{F2C10C6E-E88E-4444-B786-DB25BF0BE637}"/>
            </a:ext>
          </a:extLst>
        </xdr:cNvPr>
        <xdr:cNvSpPr/>
      </xdr:nvSpPr>
      <xdr:spPr>
        <a:xfrm>
          <a:off x="7810500" y="1458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66903</xdr:rowOff>
    </xdr:from>
    <xdr:to>
      <xdr:col>45</xdr:col>
      <xdr:colOff>177800</xdr:colOff>
      <xdr:row>85</xdr:row>
      <xdr:rowOff>70562</xdr:rowOff>
    </xdr:to>
    <xdr:cxnSp macro="">
      <xdr:nvCxnSpPr>
        <xdr:cNvPr id="361" name="直線コネクタ 360">
          <a:extLst>
            <a:ext uri="{FF2B5EF4-FFF2-40B4-BE49-F238E27FC236}">
              <a16:creationId xmlns:a16="http://schemas.microsoft.com/office/drawing/2014/main" id="{F68A817B-4E85-493C-937E-D73613BC6023}"/>
            </a:ext>
          </a:extLst>
        </xdr:cNvPr>
        <xdr:cNvCxnSpPr/>
      </xdr:nvCxnSpPr>
      <xdr:spPr>
        <a:xfrm>
          <a:off x="7861300" y="1464015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62" name="楕円 361">
          <a:extLst>
            <a:ext uri="{FF2B5EF4-FFF2-40B4-BE49-F238E27FC236}">
              <a16:creationId xmlns:a16="http://schemas.microsoft.com/office/drawing/2014/main" id="{EA8DFDDE-2BE5-4392-A3C5-FC8CBD090A34}"/>
            </a:ext>
          </a:extLst>
        </xdr:cNvPr>
        <xdr:cNvSpPr/>
      </xdr:nvSpPr>
      <xdr:spPr>
        <a:xfrm>
          <a:off x="6921500" y="145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66903</xdr:rowOff>
    </xdr:from>
    <xdr:to>
      <xdr:col>41</xdr:col>
      <xdr:colOff>50800</xdr:colOff>
      <xdr:row>85</xdr:row>
      <xdr:rowOff>68275</xdr:rowOff>
    </xdr:to>
    <xdr:cxnSp macro="">
      <xdr:nvCxnSpPr>
        <xdr:cNvPr id="363" name="直線コネクタ 362">
          <a:extLst>
            <a:ext uri="{FF2B5EF4-FFF2-40B4-BE49-F238E27FC236}">
              <a16:creationId xmlns:a16="http://schemas.microsoft.com/office/drawing/2014/main" id="{72713892-1990-4962-A3F5-66CF590D77B4}"/>
            </a:ext>
          </a:extLst>
        </xdr:cNvPr>
        <xdr:cNvCxnSpPr/>
      </xdr:nvCxnSpPr>
      <xdr:spPr>
        <a:xfrm flipV="1">
          <a:off x="6972300" y="1464015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364" name="n_1aveValue【福祉施設】&#10;一人当たり面積">
          <a:extLst>
            <a:ext uri="{FF2B5EF4-FFF2-40B4-BE49-F238E27FC236}">
              <a16:creationId xmlns:a16="http://schemas.microsoft.com/office/drawing/2014/main" id="{571D4F0F-52BC-4D52-8588-DA6E171B47CD}"/>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113859</xdr:rowOff>
    </xdr:from>
    <xdr:ext cx="469744" cy="259045"/>
    <xdr:sp macro="" textlink="">
      <xdr:nvSpPr>
        <xdr:cNvPr id="365" name="n_2aveValue【福祉施設】&#10;一人当たり面積">
          <a:extLst>
            <a:ext uri="{FF2B5EF4-FFF2-40B4-BE49-F238E27FC236}">
              <a16:creationId xmlns:a16="http://schemas.microsoft.com/office/drawing/2014/main" id="{647F383E-CEED-4F2C-A659-5D968548B156}"/>
            </a:ext>
          </a:extLst>
        </xdr:cNvPr>
        <xdr:cNvSpPr txBox="1"/>
      </xdr:nvSpPr>
      <xdr:spPr>
        <a:xfrm>
          <a:off x="8515427" y="1468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366" name="n_3aveValue【福祉施設】&#10;一人当たり面積">
          <a:extLst>
            <a:ext uri="{FF2B5EF4-FFF2-40B4-BE49-F238E27FC236}">
              <a16:creationId xmlns:a16="http://schemas.microsoft.com/office/drawing/2014/main" id="{746BB5EA-D8EB-407B-8DAB-A95A6EC1080F}"/>
            </a:ext>
          </a:extLst>
        </xdr:cNvPr>
        <xdr:cNvSpPr txBox="1"/>
      </xdr:nvSpPr>
      <xdr:spPr>
        <a:xfrm>
          <a:off x="7626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119803</xdr:rowOff>
    </xdr:from>
    <xdr:ext cx="469744" cy="259045"/>
    <xdr:sp macro="" textlink="">
      <xdr:nvSpPr>
        <xdr:cNvPr id="367" name="n_4aveValue【福祉施設】&#10;一人当たり面積">
          <a:extLst>
            <a:ext uri="{FF2B5EF4-FFF2-40B4-BE49-F238E27FC236}">
              <a16:creationId xmlns:a16="http://schemas.microsoft.com/office/drawing/2014/main" id="{29E9FA53-BEAF-4CB0-AD8A-EDF143D4CD6A}"/>
            </a:ext>
          </a:extLst>
        </xdr:cNvPr>
        <xdr:cNvSpPr txBox="1"/>
      </xdr:nvSpPr>
      <xdr:spPr>
        <a:xfrm>
          <a:off x="6737427" y="1469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110202</xdr:rowOff>
    </xdr:from>
    <xdr:ext cx="469744" cy="259045"/>
    <xdr:sp macro="" textlink="">
      <xdr:nvSpPr>
        <xdr:cNvPr id="368" name="n_1mainValue【福祉施設】&#10;一人当たり面積">
          <a:extLst>
            <a:ext uri="{FF2B5EF4-FFF2-40B4-BE49-F238E27FC236}">
              <a16:creationId xmlns:a16="http://schemas.microsoft.com/office/drawing/2014/main" id="{5E73AE8E-8377-49CA-8881-9DCDE97BEEC7}"/>
            </a:ext>
          </a:extLst>
        </xdr:cNvPr>
        <xdr:cNvSpPr txBox="1"/>
      </xdr:nvSpPr>
      <xdr:spPr>
        <a:xfrm>
          <a:off x="93917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137889</xdr:rowOff>
    </xdr:from>
    <xdr:ext cx="469744" cy="259045"/>
    <xdr:sp macro="" textlink="">
      <xdr:nvSpPr>
        <xdr:cNvPr id="369" name="n_2mainValue【福祉施設】&#10;一人当たり面積">
          <a:extLst>
            <a:ext uri="{FF2B5EF4-FFF2-40B4-BE49-F238E27FC236}">
              <a16:creationId xmlns:a16="http://schemas.microsoft.com/office/drawing/2014/main" id="{3D5EADDB-E16A-4DBA-B7AE-2E3C4E9B78BA}"/>
            </a:ext>
          </a:extLst>
        </xdr:cNvPr>
        <xdr:cNvSpPr txBox="1"/>
      </xdr:nvSpPr>
      <xdr:spPr>
        <a:xfrm>
          <a:off x="8515427" y="1436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134230</xdr:rowOff>
    </xdr:from>
    <xdr:ext cx="469744" cy="259045"/>
    <xdr:sp macro="" textlink="">
      <xdr:nvSpPr>
        <xdr:cNvPr id="370" name="n_3mainValue【福祉施設】&#10;一人当たり面積">
          <a:extLst>
            <a:ext uri="{FF2B5EF4-FFF2-40B4-BE49-F238E27FC236}">
              <a16:creationId xmlns:a16="http://schemas.microsoft.com/office/drawing/2014/main" id="{B054A1F6-C1A5-451B-806E-EC28126DDD80}"/>
            </a:ext>
          </a:extLst>
        </xdr:cNvPr>
        <xdr:cNvSpPr txBox="1"/>
      </xdr:nvSpPr>
      <xdr:spPr>
        <a:xfrm>
          <a:off x="7626427" y="1436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1" name="n_4mainValue【福祉施設】&#10;一人当たり面積">
          <a:extLst>
            <a:ext uri="{FF2B5EF4-FFF2-40B4-BE49-F238E27FC236}">
              <a16:creationId xmlns:a16="http://schemas.microsoft.com/office/drawing/2014/main" id="{F3EABA00-85D3-4DA3-A677-B482486F96C4}"/>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170E6D25-2BC1-401B-8E4E-3DC95273DEB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8BFCD953-8C4B-4B95-BC00-7ED8178BE3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6CAD4453-AA94-413E-97E2-57C44435AF4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77285C8-923F-461D-B2BD-33089886B64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B9669308-557A-46EF-A119-D8632343A72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68948DD3-9B8D-4C1A-86AA-D996C4275DE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324200AD-F66E-4E77-81A1-E844DD0B589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11B5B33D-952F-4E15-AE6F-51D1F341477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B49A107F-6B48-442C-A9FC-733BA01287B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D0EEB8B3-7554-45BE-8F9F-D9D625F175C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31627517-42A1-49F1-B0AB-02FFC1F043A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a:extLst>
            <a:ext uri="{FF2B5EF4-FFF2-40B4-BE49-F238E27FC236}">
              <a16:creationId xmlns:a16="http://schemas.microsoft.com/office/drawing/2014/main" id="{14DD7F35-83D9-4D30-BDF8-4F37DF010E2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4" name="テキスト ボックス 383">
          <a:extLst>
            <a:ext uri="{FF2B5EF4-FFF2-40B4-BE49-F238E27FC236}">
              <a16:creationId xmlns:a16="http://schemas.microsoft.com/office/drawing/2014/main" id="{D1447181-DE61-49E5-BCC3-48FFFA717FD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a:extLst>
            <a:ext uri="{FF2B5EF4-FFF2-40B4-BE49-F238E27FC236}">
              <a16:creationId xmlns:a16="http://schemas.microsoft.com/office/drawing/2014/main" id="{A3452A0A-B3A5-4B0A-8B8A-AFFBC9764CF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a:extLst>
            <a:ext uri="{FF2B5EF4-FFF2-40B4-BE49-F238E27FC236}">
              <a16:creationId xmlns:a16="http://schemas.microsoft.com/office/drawing/2014/main" id="{BDDEDCDB-2CD5-4E74-92D5-BF2FF974571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a:extLst>
            <a:ext uri="{FF2B5EF4-FFF2-40B4-BE49-F238E27FC236}">
              <a16:creationId xmlns:a16="http://schemas.microsoft.com/office/drawing/2014/main" id="{2D1FA415-F4E7-4ECF-8B42-30118900561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a:extLst>
            <a:ext uri="{FF2B5EF4-FFF2-40B4-BE49-F238E27FC236}">
              <a16:creationId xmlns:a16="http://schemas.microsoft.com/office/drawing/2014/main" id="{1C7A7472-70F1-4DA5-B940-633ABBD6AEE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a:extLst>
            <a:ext uri="{FF2B5EF4-FFF2-40B4-BE49-F238E27FC236}">
              <a16:creationId xmlns:a16="http://schemas.microsoft.com/office/drawing/2014/main" id="{058EA6C9-E451-4D7D-86CB-0E4866FA10A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a:extLst>
            <a:ext uri="{FF2B5EF4-FFF2-40B4-BE49-F238E27FC236}">
              <a16:creationId xmlns:a16="http://schemas.microsoft.com/office/drawing/2014/main" id="{CF97707A-2E80-4195-A827-7CA9BF34715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a:extLst>
            <a:ext uri="{FF2B5EF4-FFF2-40B4-BE49-F238E27FC236}">
              <a16:creationId xmlns:a16="http://schemas.microsoft.com/office/drawing/2014/main" id="{2BCED4A2-D557-4CA8-8266-24A4FE4E4BA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a:extLst>
            <a:ext uri="{FF2B5EF4-FFF2-40B4-BE49-F238E27FC236}">
              <a16:creationId xmlns:a16="http://schemas.microsoft.com/office/drawing/2014/main" id="{52C06BDE-00DF-4411-B411-61672EECFE8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F1B9DBDB-70BA-46A3-81F6-1E5D1AFB5C3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a:extLst>
            <a:ext uri="{FF2B5EF4-FFF2-40B4-BE49-F238E27FC236}">
              <a16:creationId xmlns:a16="http://schemas.microsoft.com/office/drawing/2014/main" id="{14FE49F3-7740-46B2-B30C-F928F2266CE3}"/>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51F673B0-7791-41D1-A91E-7005C669169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396" name="直線コネクタ 395">
          <a:extLst>
            <a:ext uri="{FF2B5EF4-FFF2-40B4-BE49-F238E27FC236}">
              <a16:creationId xmlns:a16="http://schemas.microsoft.com/office/drawing/2014/main" id="{ACFE3BCB-34A9-4D84-AC46-43C7EE3B0562}"/>
            </a:ext>
          </a:extLst>
        </xdr:cNvPr>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1D422607-1F52-446A-9926-ACBB3E6229F1}"/>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8" name="直線コネクタ 397">
          <a:extLst>
            <a:ext uri="{FF2B5EF4-FFF2-40B4-BE49-F238E27FC236}">
              <a16:creationId xmlns:a16="http://schemas.microsoft.com/office/drawing/2014/main" id="{FC9254BA-69DB-477E-A3BB-C07EBC658146}"/>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99" name="【市民会館】&#10;有形固定資産減価償却率最大値テキスト">
          <a:extLst>
            <a:ext uri="{FF2B5EF4-FFF2-40B4-BE49-F238E27FC236}">
              <a16:creationId xmlns:a16="http://schemas.microsoft.com/office/drawing/2014/main" id="{1A81144B-241A-4093-8177-4E9F511C13BA}"/>
            </a:ext>
          </a:extLst>
        </xdr:cNvPr>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400" name="直線コネクタ 399">
          <a:extLst>
            <a:ext uri="{FF2B5EF4-FFF2-40B4-BE49-F238E27FC236}">
              <a16:creationId xmlns:a16="http://schemas.microsoft.com/office/drawing/2014/main" id="{D3A25C00-557B-4797-B126-A26B7822FCC4}"/>
            </a:ext>
          </a:extLst>
        </xdr:cNvPr>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16A041E6-2E45-4175-A838-BADB7C1B57C0}"/>
            </a:ext>
          </a:extLst>
        </xdr:cNvPr>
        <xdr:cNvSpPr txBox="1"/>
      </xdr:nvSpPr>
      <xdr:spPr>
        <a:xfrm>
          <a:off x="4673600" y="178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02" name="フローチャート: 判断 401">
          <a:extLst>
            <a:ext uri="{FF2B5EF4-FFF2-40B4-BE49-F238E27FC236}">
              <a16:creationId xmlns:a16="http://schemas.microsoft.com/office/drawing/2014/main" id="{87FDD312-F322-494E-8418-5EC1CA2F29F6}"/>
            </a:ext>
          </a:extLst>
        </xdr:cNvPr>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403" name="フローチャート: 判断 402">
          <a:extLst>
            <a:ext uri="{FF2B5EF4-FFF2-40B4-BE49-F238E27FC236}">
              <a16:creationId xmlns:a16="http://schemas.microsoft.com/office/drawing/2014/main" id="{A401A797-90DE-427F-B982-8DB4FCFBD470}"/>
            </a:ext>
          </a:extLst>
        </xdr:cNvPr>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29211</xdr:rowOff>
    </xdr:from>
    <xdr:to>
      <xdr:col>15</xdr:col>
      <xdr:colOff>101600</xdr:colOff>
      <xdr:row>104</xdr:row>
      <xdr:rowOff>130811</xdr:rowOff>
    </xdr:to>
    <xdr:sp macro="" textlink="">
      <xdr:nvSpPr>
        <xdr:cNvPr id="404" name="フローチャート: 判断 403">
          <a:extLst>
            <a:ext uri="{FF2B5EF4-FFF2-40B4-BE49-F238E27FC236}">
              <a16:creationId xmlns:a16="http://schemas.microsoft.com/office/drawing/2014/main" id="{67C92CCE-9D72-493D-81D3-1D79F17DABFA}"/>
            </a:ext>
          </a:extLst>
        </xdr:cNvPr>
        <xdr:cNvSpPr/>
      </xdr:nvSpPr>
      <xdr:spPr>
        <a:xfrm>
          <a:off x="2857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405" name="フローチャート: 判断 404">
          <a:extLst>
            <a:ext uri="{FF2B5EF4-FFF2-40B4-BE49-F238E27FC236}">
              <a16:creationId xmlns:a16="http://schemas.microsoft.com/office/drawing/2014/main" id="{ABE59688-18F3-4603-9F9F-DF90F9454DA5}"/>
            </a:ext>
          </a:extLst>
        </xdr:cNvPr>
        <xdr:cNvSpPr/>
      </xdr:nvSpPr>
      <xdr:spPr>
        <a:xfrm>
          <a:off x="1968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23495</xdr:rowOff>
    </xdr:from>
    <xdr:to>
      <xdr:col>6</xdr:col>
      <xdr:colOff>38100</xdr:colOff>
      <xdr:row>104</xdr:row>
      <xdr:rowOff>125095</xdr:rowOff>
    </xdr:to>
    <xdr:sp macro="" textlink="">
      <xdr:nvSpPr>
        <xdr:cNvPr id="406" name="フローチャート: 判断 405">
          <a:extLst>
            <a:ext uri="{FF2B5EF4-FFF2-40B4-BE49-F238E27FC236}">
              <a16:creationId xmlns:a16="http://schemas.microsoft.com/office/drawing/2014/main" id="{FA090117-A39E-4854-ADC6-7E9A48740518}"/>
            </a:ext>
          </a:extLst>
        </xdr:cNvPr>
        <xdr:cNvSpPr/>
      </xdr:nvSpPr>
      <xdr:spPr>
        <a:xfrm>
          <a:off x="1079500" y="1785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C64892E0-3807-4FC3-9A90-52F79B6FA30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995F58B2-65E2-4597-9326-71EEAEA384C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9CC64F18-6D5D-4D2A-8C7B-7D0309932BB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880A7117-BF40-4210-907A-B58B48ED66A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174B1ED-991F-409E-82ED-43578652C5A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90170</xdr:rowOff>
    </xdr:from>
    <xdr:to>
      <xdr:col>24</xdr:col>
      <xdr:colOff>114300</xdr:colOff>
      <xdr:row>106</xdr:row>
      <xdr:rowOff>20320</xdr:rowOff>
    </xdr:to>
    <xdr:sp macro="" textlink="">
      <xdr:nvSpPr>
        <xdr:cNvPr id="412" name="楕円 411">
          <a:extLst>
            <a:ext uri="{FF2B5EF4-FFF2-40B4-BE49-F238E27FC236}">
              <a16:creationId xmlns:a16="http://schemas.microsoft.com/office/drawing/2014/main" id="{7D07CA31-87C8-43BB-B14F-B28E3F61F66F}"/>
            </a:ext>
          </a:extLst>
        </xdr:cNvPr>
        <xdr:cNvSpPr/>
      </xdr:nvSpPr>
      <xdr:spPr>
        <a:xfrm>
          <a:off x="4584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68597</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90E5970A-A573-445D-A65A-CB751C1345FC}"/>
            </a:ext>
          </a:extLst>
        </xdr:cNvPr>
        <xdr:cNvSpPr txBox="1"/>
      </xdr:nvSpPr>
      <xdr:spPr>
        <a:xfrm>
          <a:off x="4673600"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118745</xdr:rowOff>
    </xdr:from>
    <xdr:to>
      <xdr:col>20</xdr:col>
      <xdr:colOff>38100</xdr:colOff>
      <xdr:row>106</xdr:row>
      <xdr:rowOff>48895</xdr:rowOff>
    </xdr:to>
    <xdr:sp macro="" textlink="">
      <xdr:nvSpPr>
        <xdr:cNvPr id="414" name="楕円 413">
          <a:extLst>
            <a:ext uri="{FF2B5EF4-FFF2-40B4-BE49-F238E27FC236}">
              <a16:creationId xmlns:a16="http://schemas.microsoft.com/office/drawing/2014/main" id="{AA85728F-5D33-47AB-A616-919840150DAC}"/>
            </a:ext>
          </a:extLst>
        </xdr:cNvPr>
        <xdr:cNvSpPr/>
      </xdr:nvSpPr>
      <xdr:spPr>
        <a:xfrm>
          <a:off x="3746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140970</xdr:rowOff>
    </xdr:from>
    <xdr:to>
      <xdr:col>24</xdr:col>
      <xdr:colOff>63500</xdr:colOff>
      <xdr:row>105</xdr:row>
      <xdr:rowOff>169545</xdr:rowOff>
    </xdr:to>
    <xdr:cxnSp macro="">
      <xdr:nvCxnSpPr>
        <xdr:cNvPr id="415" name="直線コネクタ 414">
          <a:extLst>
            <a:ext uri="{FF2B5EF4-FFF2-40B4-BE49-F238E27FC236}">
              <a16:creationId xmlns:a16="http://schemas.microsoft.com/office/drawing/2014/main" id="{241B3825-B17E-45FC-BADF-CE1DB5BE02C6}"/>
            </a:ext>
          </a:extLst>
        </xdr:cNvPr>
        <xdr:cNvCxnSpPr/>
      </xdr:nvCxnSpPr>
      <xdr:spPr>
        <a:xfrm flipV="1">
          <a:off x="3797300" y="181432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80645</xdr:rowOff>
    </xdr:from>
    <xdr:to>
      <xdr:col>15</xdr:col>
      <xdr:colOff>101600</xdr:colOff>
      <xdr:row>106</xdr:row>
      <xdr:rowOff>10795</xdr:rowOff>
    </xdr:to>
    <xdr:sp macro="" textlink="">
      <xdr:nvSpPr>
        <xdr:cNvPr id="416" name="楕円 415">
          <a:extLst>
            <a:ext uri="{FF2B5EF4-FFF2-40B4-BE49-F238E27FC236}">
              <a16:creationId xmlns:a16="http://schemas.microsoft.com/office/drawing/2014/main" id="{3D8CC88E-7100-428F-83F6-0B2908652861}"/>
            </a:ext>
          </a:extLst>
        </xdr:cNvPr>
        <xdr:cNvSpPr/>
      </xdr:nvSpPr>
      <xdr:spPr>
        <a:xfrm>
          <a:off x="2857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131445</xdr:rowOff>
    </xdr:from>
    <xdr:to>
      <xdr:col>19</xdr:col>
      <xdr:colOff>177800</xdr:colOff>
      <xdr:row>105</xdr:row>
      <xdr:rowOff>169545</xdr:rowOff>
    </xdr:to>
    <xdr:cxnSp macro="">
      <xdr:nvCxnSpPr>
        <xdr:cNvPr id="417" name="直線コネクタ 416">
          <a:extLst>
            <a:ext uri="{FF2B5EF4-FFF2-40B4-BE49-F238E27FC236}">
              <a16:creationId xmlns:a16="http://schemas.microsoft.com/office/drawing/2014/main" id="{A08CD48A-1481-43EA-AD2A-A5D6F495CBE0}"/>
            </a:ext>
          </a:extLst>
        </xdr:cNvPr>
        <xdr:cNvCxnSpPr/>
      </xdr:nvCxnSpPr>
      <xdr:spPr>
        <a:xfrm>
          <a:off x="2908300" y="18133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418" name="楕円 417">
          <a:extLst>
            <a:ext uri="{FF2B5EF4-FFF2-40B4-BE49-F238E27FC236}">
              <a16:creationId xmlns:a16="http://schemas.microsoft.com/office/drawing/2014/main" id="{98AB1759-56C1-4185-9F0F-BD1470D2E8C5}"/>
            </a:ext>
          </a:extLst>
        </xdr:cNvPr>
        <xdr:cNvSpPr/>
      </xdr:nvSpPr>
      <xdr:spPr>
        <a:xfrm>
          <a:off x="1968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93345</xdr:rowOff>
    </xdr:from>
    <xdr:to>
      <xdr:col>15</xdr:col>
      <xdr:colOff>50800</xdr:colOff>
      <xdr:row>105</xdr:row>
      <xdr:rowOff>131445</xdr:rowOff>
    </xdr:to>
    <xdr:cxnSp macro="">
      <xdr:nvCxnSpPr>
        <xdr:cNvPr id="419" name="直線コネクタ 418">
          <a:extLst>
            <a:ext uri="{FF2B5EF4-FFF2-40B4-BE49-F238E27FC236}">
              <a16:creationId xmlns:a16="http://schemas.microsoft.com/office/drawing/2014/main" id="{376BE948-2436-4117-827D-13914EC4F138}"/>
            </a:ext>
          </a:extLst>
        </xdr:cNvPr>
        <xdr:cNvCxnSpPr/>
      </xdr:nvCxnSpPr>
      <xdr:spPr>
        <a:xfrm>
          <a:off x="2019300" y="18095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6350</xdr:rowOff>
    </xdr:from>
    <xdr:to>
      <xdr:col>6</xdr:col>
      <xdr:colOff>38100</xdr:colOff>
      <xdr:row>105</xdr:row>
      <xdr:rowOff>107950</xdr:rowOff>
    </xdr:to>
    <xdr:sp macro="" textlink="">
      <xdr:nvSpPr>
        <xdr:cNvPr id="420" name="楕円 419">
          <a:extLst>
            <a:ext uri="{FF2B5EF4-FFF2-40B4-BE49-F238E27FC236}">
              <a16:creationId xmlns:a16="http://schemas.microsoft.com/office/drawing/2014/main" id="{4DC1FEEF-05F1-4121-9BCC-681ABFB3F7F7}"/>
            </a:ext>
          </a:extLst>
        </xdr:cNvPr>
        <xdr:cNvSpPr/>
      </xdr:nvSpPr>
      <xdr:spPr>
        <a:xfrm>
          <a:off x="1079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57150</xdr:rowOff>
    </xdr:from>
    <xdr:to>
      <xdr:col>10</xdr:col>
      <xdr:colOff>114300</xdr:colOff>
      <xdr:row>105</xdr:row>
      <xdr:rowOff>93345</xdr:rowOff>
    </xdr:to>
    <xdr:cxnSp macro="">
      <xdr:nvCxnSpPr>
        <xdr:cNvPr id="421" name="直線コネクタ 420">
          <a:extLst>
            <a:ext uri="{FF2B5EF4-FFF2-40B4-BE49-F238E27FC236}">
              <a16:creationId xmlns:a16="http://schemas.microsoft.com/office/drawing/2014/main" id="{EACF7D92-DA09-4C42-A37A-294BA6B5E6A5}"/>
            </a:ext>
          </a:extLst>
        </xdr:cNvPr>
        <xdr:cNvCxnSpPr/>
      </xdr:nvCxnSpPr>
      <xdr:spPr>
        <a:xfrm>
          <a:off x="1130300" y="18059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422" name="n_1aveValue【市民会館】&#10;有形固定資産減価償却率">
          <a:extLst>
            <a:ext uri="{FF2B5EF4-FFF2-40B4-BE49-F238E27FC236}">
              <a16:creationId xmlns:a16="http://schemas.microsoft.com/office/drawing/2014/main" id="{C0E394FC-12C3-4B61-BA69-11366494F555}"/>
            </a:ext>
          </a:extLst>
        </xdr:cNvPr>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147338</xdr:rowOff>
    </xdr:from>
    <xdr:ext cx="405111" cy="259045"/>
    <xdr:sp macro="" textlink="">
      <xdr:nvSpPr>
        <xdr:cNvPr id="423" name="n_2aveValue【市民会館】&#10;有形固定資産減価償却率">
          <a:extLst>
            <a:ext uri="{FF2B5EF4-FFF2-40B4-BE49-F238E27FC236}">
              <a16:creationId xmlns:a16="http://schemas.microsoft.com/office/drawing/2014/main" id="{132D3C98-8022-424F-8474-CD91680875F8}"/>
            </a:ext>
          </a:extLst>
        </xdr:cNvPr>
        <xdr:cNvSpPr txBox="1"/>
      </xdr:nvSpPr>
      <xdr:spPr>
        <a:xfrm>
          <a:off x="27057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154957</xdr:rowOff>
    </xdr:from>
    <xdr:ext cx="405111" cy="259045"/>
    <xdr:sp macro="" textlink="">
      <xdr:nvSpPr>
        <xdr:cNvPr id="424" name="n_3aveValue【市民会館】&#10;有形固定資産減価償却率">
          <a:extLst>
            <a:ext uri="{FF2B5EF4-FFF2-40B4-BE49-F238E27FC236}">
              <a16:creationId xmlns:a16="http://schemas.microsoft.com/office/drawing/2014/main" id="{8C521F20-9C67-4D5F-9014-273AEC7FAFA0}"/>
            </a:ext>
          </a:extLst>
        </xdr:cNvPr>
        <xdr:cNvSpPr txBox="1"/>
      </xdr:nvSpPr>
      <xdr:spPr>
        <a:xfrm>
          <a:off x="1816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141622</xdr:rowOff>
    </xdr:from>
    <xdr:ext cx="405111" cy="259045"/>
    <xdr:sp macro="" textlink="">
      <xdr:nvSpPr>
        <xdr:cNvPr id="425" name="n_4aveValue【市民会館】&#10;有形固定資産減価償却率">
          <a:extLst>
            <a:ext uri="{FF2B5EF4-FFF2-40B4-BE49-F238E27FC236}">
              <a16:creationId xmlns:a16="http://schemas.microsoft.com/office/drawing/2014/main" id="{4D91262A-DAE0-41DB-9AD0-6911AC1D99A5}"/>
            </a:ext>
          </a:extLst>
        </xdr:cNvPr>
        <xdr:cNvSpPr txBox="1"/>
      </xdr:nvSpPr>
      <xdr:spPr>
        <a:xfrm>
          <a:off x="927744"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40022</xdr:rowOff>
    </xdr:from>
    <xdr:ext cx="405111" cy="259045"/>
    <xdr:sp macro="" textlink="">
      <xdr:nvSpPr>
        <xdr:cNvPr id="426" name="n_1mainValue【市民会館】&#10;有形固定資産減価償却率">
          <a:extLst>
            <a:ext uri="{FF2B5EF4-FFF2-40B4-BE49-F238E27FC236}">
              <a16:creationId xmlns:a16="http://schemas.microsoft.com/office/drawing/2014/main" id="{0275A421-6105-4A49-B664-F84333987CFE}"/>
            </a:ext>
          </a:extLst>
        </xdr:cNvPr>
        <xdr:cNvSpPr txBox="1"/>
      </xdr:nvSpPr>
      <xdr:spPr>
        <a:xfrm>
          <a:off x="35820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1922</xdr:rowOff>
    </xdr:from>
    <xdr:ext cx="405111" cy="259045"/>
    <xdr:sp macro="" textlink="">
      <xdr:nvSpPr>
        <xdr:cNvPr id="427" name="n_2mainValue【市民会館】&#10;有形固定資産減価償却率">
          <a:extLst>
            <a:ext uri="{FF2B5EF4-FFF2-40B4-BE49-F238E27FC236}">
              <a16:creationId xmlns:a16="http://schemas.microsoft.com/office/drawing/2014/main" id="{D3FC7759-9A7C-4A52-957E-194419B943D7}"/>
            </a:ext>
          </a:extLst>
        </xdr:cNvPr>
        <xdr:cNvSpPr txBox="1"/>
      </xdr:nvSpPr>
      <xdr:spPr>
        <a:xfrm>
          <a:off x="2705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428" name="n_3mainValue【市民会館】&#10;有形固定資産減価償却率">
          <a:extLst>
            <a:ext uri="{FF2B5EF4-FFF2-40B4-BE49-F238E27FC236}">
              <a16:creationId xmlns:a16="http://schemas.microsoft.com/office/drawing/2014/main" id="{4EFCEED0-7E29-4938-8DF2-F33AE4F630B7}"/>
            </a:ext>
          </a:extLst>
        </xdr:cNvPr>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99077</xdr:rowOff>
    </xdr:from>
    <xdr:ext cx="405111" cy="259045"/>
    <xdr:sp macro="" textlink="">
      <xdr:nvSpPr>
        <xdr:cNvPr id="429" name="n_4mainValue【市民会館】&#10;有形固定資産減価償却率">
          <a:extLst>
            <a:ext uri="{FF2B5EF4-FFF2-40B4-BE49-F238E27FC236}">
              <a16:creationId xmlns:a16="http://schemas.microsoft.com/office/drawing/2014/main" id="{5BC89B33-5D16-4F01-B7AE-3C7F537CB3AD}"/>
            </a:ext>
          </a:extLst>
        </xdr:cNvPr>
        <xdr:cNvSpPr txBox="1"/>
      </xdr:nvSpPr>
      <xdr:spPr>
        <a:xfrm>
          <a:off x="927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6073E5D5-EB7C-4C08-8452-E8804ABF66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ADE38170-67AD-4B8C-9D71-9E0A1321A28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31D9DF8A-C272-4703-A7BD-B75D2F8701A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A73B7AAC-0479-44C7-A022-68F405C81F4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C8293A8C-CE74-495A-800C-4F52688ADA9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DE570571-1FF1-4F37-B444-3AC6B1ABD70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B999F304-22F4-4B53-B4DA-B7E1095711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4B1D136C-80AE-47BA-90E3-B2385DB9014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E23BD8F5-EEBA-47B4-B065-CD917126043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E2138E9C-7C80-4984-8B51-5E71813619B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a:extLst>
            <a:ext uri="{FF2B5EF4-FFF2-40B4-BE49-F238E27FC236}">
              <a16:creationId xmlns:a16="http://schemas.microsoft.com/office/drawing/2014/main" id="{A8C89838-E754-498B-8934-35D954F4463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a:extLst>
            <a:ext uri="{FF2B5EF4-FFF2-40B4-BE49-F238E27FC236}">
              <a16:creationId xmlns:a16="http://schemas.microsoft.com/office/drawing/2014/main" id="{B1863EB2-7563-43F8-937E-B6518BB3420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a:extLst>
            <a:ext uri="{FF2B5EF4-FFF2-40B4-BE49-F238E27FC236}">
              <a16:creationId xmlns:a16="http://schemas.microsoft.com/office/drawing/2014/main" id="{C64953CD-2928-472D-956A-DA533714C6B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3" name="テキスト ボックス 442">
          <a:extLst>
            <a:ext uri="{FF2B5EF4-FFF2-40B4-BE49-F238E27FC236}">
              <a16:creationId xmlns:a16="http://schemas.microsoft.com/office/drawing/2014/main" id="{3EC2BEAB-88F2-4D68-8455-7CD2FB63766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4716E3B0-BB1C-4A04-A0F3-26993DD068A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2CDCBA2F-8D5E-4ABE-9263-73ADD052048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a:extLst>
            <a:ext uri="{FF2B5EF4-FFF2-40B4-BE49-F238E27FC236}">
              <a16:creationId xmlns:a16="http://schemas.microsoft.com/office/drawing/2014/main" id="{7BBBC3E5-CF29-4A21-9F82-AA2B573DF62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7" name="テキスト ボックス 446">
          <a:extLst>
            <a:ext uri="{FF2B5EF4-FFF2-40B4-BE49-F238E27FC236}">
              <a16:creationId xmlns:a16="http://schemas.microsoft.com/office/drawing/2014/main" id="{C97C7451-1849-45FA-BBA5-F32482E32E6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a:extLst>
            <a:ext uri="{FF2B5EF4-FFF2-40B4-BE49-F238E27FC236}">
              <a16:creationId xmlns:a16="http://schemas.microsoft.com/office/drawing/2014/main" id="{800F397B-0F2D-4E04-89D6-4D45148FCE6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9" name="テキスト ボックス 448">
          <a:extLst>
            <a:ext uri="{FF2B5EF4-FFF2-40B4-BE49-F238E27FC236}">
              <a16:creationId xmlns:a16="http://schemas.microsoft.com/office/drawing/2014/main" id="{5965FE30-02E1-44F0-A871-270C19C258C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74BABC0F-38AC-46ED-A6BB-2C1A6F40431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F4EA3CDA-5C61-4A20-8335-F80281BD216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6FC84713-49A9-4B60-8FD7-8E7364FA328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453" name="直線コネクタ 452">
          <a:extLst>
            <a:ext uri="{FF2B5EF4-FFF2-40B4-BE49-F238E27FC236}">
              <a16:creationId xmlns:a16="http://schemas.microsoft.com/office/drawing/2014/main" id="{E9895DF7-96E8-4991-82C3-837677F21BC9}"/>
            </a:ext>
          </a:extLst>
        </xdr:cNvPr>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54" name="【市民会館】&#10;一人当たり面積最小値テキスト">
          <a:extLst>
            <a:ext uri="{FF2B5EF4-FFF2-40B4-BE49-F238E27FC236}">
              <a16:creationId xmlns:a16="http://schemas.microsoft.com/office/drawing/2014/main" id="{8A20403D-48A4-4A96-A98F-A576911A0C69}"/>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55" name="直線コネクタ 454">
          <a:extLst>
            <a:ext uri="{FF2B5EF4-FFF2-40B4-BE49-F238E27FC236}">
              <a16:creationId xmlns:a16="http://schemas.microsoft.com/office/drawing/2014/main" id="{47EB2999-2227-49E0-A4BC-90CECB57A428}"/>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456" name="【市民会館】&#10;一人当たり面積最大値テキスト">
          <a:extLst>
            <a:ext uri="{FF2B5EF4-FFF2-40B4-BE49-F238E27FC236}">
              <a16:creationId xmlns:a16="http://schemas.microsoft.com/office/drawing/2014/main" id="{A6256878-B856-4EBB-B8DC-102F752A7EEF}"/>
            </a:ext>
          </a:extLst>
        </xdr:cNvPr>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457" name="直線コネクタ 456">
          <a:extLst>
            <a:ext uri="{FF2B5EF4-FFF2-40B4-BE49-F238E27FC236}">
              <a16:creationId xmlns:a16="http://schemas.microsoft.com/office/drawing/2014/main" id="{CAF8C809-8246-47B0-829F-4394D17B9779}"/>
            </a:ext>
          </a:extLst>
        </xdr:cNvPr>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59707</xdr:rowOff>
    </xdr:from>
    <xdr:ext cx="469744" cy="259045"/>
    <xdr:sp macro="" textlink="">
      <xdr:nvSpPr>
        <xdr:cNvPr id="458" name="【市民会館】&#10;一人当たり面積平均値テキスト">
          <a:extLst>
            <a:ext uri="{FF2B5EF4-FFF2-40B4-BE49-F238E27FC236}">
              <a16:creationId xmlns:a16="http://schemas.microsoft.com/office/drawing/2014/main" id="{8A324C89-5B27-4038-8522-A55FA9441162}"/>
            </a:ext>
          </a:extLst>
        </xdr:cNvPr>
        <xdr:cNvSpPr txBox="1"/>
      </xdr:nvSpPr>
      <xdr:spPr>
        <a:xfrm>
          <a:off x="10515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459" name="フローチャート: 判断 458">
          <a:extLst>
            <a:ext uri="{FF2B5EF4-FFF2-40B4-BE49-F238E27FC236}">
              <a16:creationId xmlns:a16="http://schemas.microsoft.com/office/drawing/2014/main" id="{3F885063-34F3-4C24-A088-B017DD7DE913}"/>
            </a:ext>
          </a:extLst>
        </xdr:cNvPr>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460" name="フローチャート: 判断 459">
          <a:extLst>
            <a:ext uri="{FF2B5EF4-FFF2-40B4-BE49-F238E27FC236}">
              <a16:creationId xmlns:a16="http://schemas.microsoft.com/office/drawing/2014/main" id="{C9E2688A-C8CE-4419-A660-E16C08461294}"/>
            </a:ext>
          </a:extLst>
        </xdr:cNvPr>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152400</xdr:rowOff>
    </xdr:from>
    <xdr:to>
      <xdr:col>46</xdr:col>
      <xdr:colOff>38100</xdr:colOff>
      <xdr:row>107</xdr:row>
      <xdr:rowOff>82550</xdr:rowOff>
    </xdr:to>
    <xdr:sp macro="" textlink="">
      <xdr:nvSpPr>
        <xdr:cNvPr id="461" name="フローチャート: 判断 460">
          <a:extLst>
            <a:ext uri="{FF2B5EF4-FFF2-40B4-BE49-F238E27FC236}">
              <a16:creationId xmlns:a16="http://schemas.microsoft.com/office/drawing/2014/main" id="{DD0C470B-3D91-46FA-B864-72F953637DD5}"/>
            </a:ext>
          </a:extLst>
        </xdr:cNvPr>
        <xdr:cNvSpPr/>
      </xdr:nvSpPr>
      <xdr:spPr>
        <a:xfrm>
          <a:off x="8699500" y="183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129539</xdr:rowOff>
    </xdr:from>
    <xdr:to>
      <xdr:col>41</xdr:col>
      <xdr:colOff>101600</xdr:colOff>
      <xdr:row>107</xdr:row>
      <xdr:rowOff>59689</xdr:rowOff>
    </xdr:to>
    <xdr:sp macro="" textlink="">
      <xdr:nvSpPr>
        <xdr:cNvPr id="462" name="フローチャート: 判断 461">
          <a:extLst>
            <a:ext uri="{FF2B5EF4-FFF2-40B4-BE49-F238E27FC236}">
              <a16:creationId xmlns:a16="http://schemas.microsoft.com/office/drawing/2014/main" id="{7B263147-DA7F-42BD-8C01-DB7D78B97885}"/>
            </a:ext>
          </a:extLst>
        </xdr:cNvPr>
        <xdr:cNvSpPr/>
      </xdr:nvSpPr>
      <xdr:spPr>
        <a:xfrm>
          <a:off x="7810500" y="183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146050</xdr:rowOff>
    </xdr:from>
    <xdr:to>
      <xdr:col>36</xdr:col>
      <xdr:colOff>165100</xdr:colOff>
      <xdr:row>107</xdr:row>
      <xdr:rowOff>76200</xdr:rowOff>
    </xdr:to>
    <xdr:sp macro="" textlink="">
      <xdr:nvSpPr>
        <xdr:cNvPr id="463" name="フローチャート: 判断 462">
          <a:extLst>
            <a:ext uri="{FF2B5EF4-FFF2-40B4-BE49-F238E27FC236}">
              <a16:creationId xmlns:a16="http://schemas.microsoft.com/office/drawing/2014/main" id="{603ADCAF-EBA8-45AA-95FC-30F5B16EA8FF}"/>
            </a:ext>
          </a:extLst>
        </xdr:cNvPr>
        <xdr:cNvSpPr/>
      </xdr:nvSpPr>
      <xdr:spPr>
        <a:xfrm>
          <a:off x="6921500" y="1831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BAEFD6CB-D3C0-4754-90A5-798F9F34609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F2EF4BEC-5263-490F-B5CD-610DE687F54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984E538D-AFBC-4078-81B1-BC18F14DEC9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85B7552-DCEB-4E11-BA64-C4167D64A05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43BE6DA-D425-4346-BD56-4FE41CF83F8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140970</xdr:rowOff>
    </xdr:from>
    <xdr:to>
      <xdr:col>55</xdr:col>
      <xdr:colOff>50800</xdr:colOff>
      <xdr:row>105</xdr:row>
      <xdr:rowOff>71120</xdr:rowOff>
    </xdr:to>
    <xdr:sp macro="" textlink="">
      <xdr:nvSpPr>
        <xdr:cNvPr id="469" name="楕円 468">
          <a:extLst>
            <a:ext uri="{FF2B5EF4-FFF2-40B4-BE49-F238E27FC236}">
              <a16:creationId xmlns:a16="http://schemas.microsoft.com/office/drawing/2014/main" id="{917CEABC-DC53-4536-B6DC-63B9741A8F0B}"/>
            </a:ext>
          </a:extLst>
        </xdr:cNvPr>
        <xdr:cNvSpPr/>
      </xdr:nvSpPr>
      <xdr:spPr>
        <a:xfrm>
          <a:off x="104267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163847</xdr:rowOff>
    </xdr:from>
    <xdr:ext cx="469744" cy="259045"/>
    <xdr:sp macro="" textlink="">
      <xdr:nvSpPr>
        <xdr:cNvPr id="470" name="【市民会館】&#10;一人当たり面積該当値テキスト">
          <a:extLst>
            <a:ext uri="{FF2B5EF4-FFF2-40B4-BE49-F238E27FC236}">
              <a16:creationId xmlns:a16="http://schemas.microsoft.com/office/drawing/2014/main" id="{CB9E8AAD-753A-4AA6-A555-5A727A78B173}"/>
            </a:ext>
          </a:extLst>
        </xdr:cNvPr>
        <xdr:cNvSpPr txBox="1"/>
      </xdr:nvSpPr>
      <xdr:spPr>
        <a:xfrm>
          <a:off x="10515600" y="1782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153670</xdr:rowOff>
    </xdr:from>
    <xdr:to>
      <xdr:col>50</xdr:col>
      <xdr:colOff>165100</xdr:colOff>
      <xdr:row>105</xdr:row>
      <xdr:rowOff>83820</xdr:rowOff>
    </xdr:to>
    <xdr:sp macro="" textlink="">
      <xdr:nvSpPr>
        <xdr:cNvPr id="471" name="楕円 470">
          <a:extLst>
            <a:ext uri="{FF2B5EF4-FFF2-40B4-BE49-F238E27FC236}">
              <a16:creationId xmlns:a16="http://schemas.microsoft.com/office/drawing/2014/main" id="{4641D1F0-8D6E-4862-83F2-CBDF440A1D97}"/>
            </a:ext>
          </a:extLst>
        </xdr:cNvPr>
        <xdr:cNvSpPr/>
      </xdr:nvSpPr>
      <xdr:spPr>
        <a:xfrm>
          <a:off x="9588500" y="179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20320</xdr:rowOff>
    </xdr:from>
    <xdr:to>
      <xdr:col>55</xdr:col>
      <xdr:colOff>0</xdr:colOff>
      <xdr:row>105</xdr:row>
      <xdr:rowOff>33020</xdr:rowOff>
    </xdr:to>
    <xdr:cxnSp macro="">
      <xdr:nvCxnSpPr>
        <xdr:cNvPr id="472" name="直線コネクタ 471">
          <a:extLst>
            <a:ext uri="{FF2B5EF4-FFF2-40B4-BE49-F238E27FC236}">
              <a16:creationId xmlns:a16="http://schemas.microsoft.com/office/drawing/2014/main" id="{A083DCF1-EEBB-43B6-B77B-7B3CD7C15CF0}"/>
            </a:ext>
          </a:extLst>
        </xdr:cNvPr>
        <xdr:cNvCxnSpPr/>
      </xdr:nvCxnSpPr>
      <xdr:spPr>
        <a:xfrm flipV="1">
          <a:off x="9639300" y="1802257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163830</xdr:rowOff>
    </xdr:from>
    <xdr:to>
      <xdr:col>46</xdr:col>
      <xdr:colOff>38100</xdr:colOff>
      <xdr:row>105</xdr:row>
      <xdr:rowOff>93980</xdr:rowOff>
    </xdr:to>
    <xdr:sp macro="" textlink="">
      <xdr:nvSpPr>
        <xdr:cNvPr id="473" name="楕円 472">
          <a:extLst>
            <a:ext uri="{FF2B5EF4-FFF2-40B4-BE49-F238E27FC236}">
              <a16:creationId xmlns:a16="http://schemas.microsoft.com/office/drawing/2014/main" id="{FB1595DD-40F7-48DC-B2FC-330AC03AE02E}"/>
            </a:ext>
          </a:extLst>
        </xdr:cNvPr>
        <xdr:cNvSpPr/>
      </xdr:nvSpPr>
      <xdr:spPr>
        <a:xfrm>
          <a:off x="8699500" y="17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33020</xdr:rowOff>
    </xdr:from>
    <xdr:to>
      <xdr:col>50</xdr:col>
      <xdr:colOff>114300</xdr:colOff>
      <xdr:row>105</xdr:row>
      <xdr:rowOff>43180</xdr:rowOff>
    </xdr:to>
    <xdr:cxnSp macro="">
      <xdr:nvCxnSpPr>
        <xdr:cNvPr id="474" name="直線コネクタ 473">
          <a:extLst>
            <a:ext uri="{FF2B5EF4-FFF2-40B4-BE49-F238E27FC236}">
              <a16:creationId xmlns:a16="http://schemas.microsoft.com/office/drawing/2014/main" id="{D86E7275-DBD9-4FD5-93D4-5949CB746319}"/>
            </a:ext>
          </a:extLst>
        </xdr:cNvPr>
        <xdr:cNvCxnSpPr/>
      </xdr:nvCxnSpPr>
      <xdr:spPr>
        <a:xfrm flipV="1">
          <a:off x="8750300" y="180352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1270</xdr:rowOff>
    </xdr:from>
    <xdr:to>
      <xdr:col>41</xdr:col>
      <xdr:colOff>101600</xdr:colOff>
      <xdr:row>105</xdr:row>
      <xdr:rowOff>102870</xdr:rowOff>
    </xdr:to>
    <xdr:sp macro="" textlink="">
      <xdr:nvSpPr>
        <xdr:cNvPr id="475" name="楕円 474">
          <a:extLst>
            <a:ext uri="{FF2B5EF4-FFF2-40B4-BE49-F238E27FC236}">
              <a16:creationId xmlns:a16="http://schemas.microsoft.com/office/drawing/2014/main" id="{D6DA1CD0-2AD6-4E4B-AEF6-E43819F4F52F}"/>
            </a:ext>
          </a:extLst>
        </xdr:cNvPr>
        <xdr:cNvSpPr/>
      </xdr:nvSpPr>
      <xdr:spPr>
        <a:xfrm>
          <a:off x="7810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43180</xdr:rowOff>
    </xdr:from>
    <xdr:to>
      <xdr:col>45</xdr:col>
      <xdr:colOff>177800</xdr:colOff>
      <xdr:row>105</xdr:row>
      <xdr:rowOff>52070</xdr:rowOff>
    </xdr:to>
    <xdr:cxnSp macro="">
      <xdr:nvCxnSpPr>
        <xdr:cNvPr id="476" name="直線コネクタ 475">
          <a:extLst>
            <a:ext uri="{FF2B5EF4-FFF2-40B4-BE49-F238E27FC236}">
              <a16:creationId xmlns:a16="http://schemas.microsoft.com/office/drawing/2014/main" id="{24A438D8-748D-43F1-8830-BE38640DF827}"/>
            </a:ext>
          </a:extLst>
        </xdr:cNvPr>
        <xdr:cNvCxnSpPr/>
      </xdr:nvCxnSpPr>
      <xdr:spPr>
        <a:xfrm flipV="1">
          <a:off x="7861300" y="180454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7620</xdr:rowOff>
    </xdr:from>
    <xdr:to>
      <xdr:col>36</xdr:col>
      <xdr:colOff>165100</xdr:colOff>
      <xdr:row>105</xdr:row>
      <xdr:rowOff>109220</xdr:rowOff>
    </xdr:to>
    <xdr:sp macro="" textlink="">
      <xdr:nvSpPr>
        <xdr:cNvPr id="477" name="楕円 476">
          <a:extLst>
            <a:ext uri="{FF2B5EF4-FFF2-40B4-BE49-F238E27FC236}">
              <a16:creationId xmlns:a16="http://schemas.microsoft.com/office/drawing/2014/main" id="{9F2FD882-BCCA-40CE-A217-726C3CD3CC40}"/>
            </a:ext>
          </a:extLst>
        </xdr:cNvPr>
        <xdr:cNvSpPr/>
      </xdr:nvSpPr>
      <xdr:spPr>
        <a:xfrm>
          <a:off x="6921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52070</xdr:rowOff>
    </xdr:from>
    <xdr:to>
      <xdr:col>41</xdr:col>
      <xdr:colOff>50800</xdr:colOff>
      <xdr:row>105</xdr:row>
      <xdr:rowOff>58420</xdr:rowOff>
    </xdr:to>
    <xdr:cxnSp macro="">
      <xdr:nvCxnSpPr>
        <xdr:cNvPr id="478" name="直線コネクタ 477">
          <a:extLst>
            <a:ext uri="{FF2B5EF4-FFF2-40B4-BE49-F238E27FC236}">
              <a16:creationId xmlns:a16="http://schemas.microsoft.com/office/drawing/2014/main" id="{B29431B7-AA15-47F1-AFBC-D2DFE4323692}"/>
            </a:ext>
          </a:extLst>
        </xdr:cNvPr>
        <xdr:cNvCxnSpPr/>
      </xdr:nvCxnSpPr>
      <xdr:spPr>
        <a:xfrm flipV="1">
          <a:off x="6972300" y="180543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479" name="n_1aveValue【市民会館】&#10;一人当たり面積">
          <a:extLst>
            <a:ext uri="{FF2B5EF4-FFF2-40B4-BE49-F238E27FC236}">
              <a16:creationId xmlns:a16="http://schemas.microsoft.com/office/drawing/2014/main" id="{09614CF0-8B9C-4DC7-9F61-260EDAF92618}"/>
            </a:ext>
          </a:extLst>
        </xdr:cNvPr>
        <xdr:cNvSpPr txBox="1"/>
      </xdr:nvSpPr>
      <xdr:spPr>
        <a:xfrm>
          <a:off x="9391727" y="1815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73677</xdr:rowOff>
    </xdr:from>
    <xdr:ext cx="469744" cy="259045"/>
    <xdr:sp macro="" textlink="">
      <xdr:nvSpPr>
        <xdr:cNvPr id="480" name="n_2aveValue【市民会館】&#10;一人当たり面積">
          <a:extLst>
            <a:ext uri="{FF2B5EF4-FFF2-40B4-BE49-F238E27FC236}">
              <a16:creationId xmlns:a16="http://schemas.microsoft.com/office/drawing/2014/main" id="{C6DA032A-B77A-4165-AE04-555B0B5DA142}"/>
            </a:ext>
          </a:extLst>
        </xdr:cNvPr>
        <xdr:cNvSpPr txBox="1"/>
      </xdr:nvSpPr>
      <xdr:spPr>
        <a:xfrm>
          <a:off x="8515427"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50816</xdr:rowOff>
    </xdr:from>
    <xdr:ext cx="469744" cy="259045"/>
    <xdr:sp macro="" textlink="">
      <xdr:nvSpPr>
        <xdr:cNvPr id="481" name="n_3aveValue【市民会館】&#10;一人当たり面積">
          <a:extLst>
            <a:ext uri="{FF2B5EF4-FFF2-40B4-BE49-F238E27FC236}">
              <a16:creationId xmlns:a16="http://schemas.microsoft.com/office/drawing/2014/main" id="{AF97788E-1046-4A51-A13A-48779D5FB70F}"/>
            </a:ext>
          </a:extLst>
        </xdr:cNvPr>
        <xdr:cNvSpPr txBox="1"/>
      </xdr:nvSpPr>
      <xdr:spPr>
        <a:xfrm>
          <a:off x="7626427" y="1839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67327</xdr:rowOff>
    </xdr:from>
    <xdr:ext cx="469744" cy="259045"/>
    <xdr:sp macro="" textlink="">
      <xdr:nvSpPr>
        <xdr:cNvPr id="482" name="n_4aveValue【市民会館】&#10;一人当たり面積">
          <a:extLst>
            <a:ext uri="{FF2B5EF4-FFF2-40B4-BE49-F238E27FC236}">
              <a16:creationId xmlns:a16="http://schemas.microsoft.com/office/drawing/2014/main" id="{6DE2D863-95EA-463C-948B-07AE4FDAF762}"/>
            </a:ext>
          </a:extLst>
        </xdr:cNvPr>
        <xdr:cNvSpPr txBox="1"/>
      </xdr:nvSpPr>
      <xdr:spPr>
        <a:xfrm>
          <a:off x="6737427" y="184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100347</xdr:rowOff>
    </xdr:from>
    <xdr:ext cx="469744" cy="259045"/>
    <xdr:sp macro="" textlink="">
      <xdr:nvSpPr>
        <xdr:cNvPr id="483" name="n_1mainValue【市民会館】&#10;一人当たり面積">
          <a:extLst>
            <a:ext uri="{FF2B5EF4-FFF2-40B4-BE49-F238E27FC236}">
              <a16:creationId xmlns:a16="http://schemas.microsoft.com/office/drawing/2014/main" id="{DE51F8F9-8A95-4739-A8C4-668C6920AF41}"/>
            </a:ext>
          </a:extLst>
        </xdr:cNvPr>
        <xdr:cNvSpPr txBox="1"/>
      </xdr:nvSpPr>
      <xdr:spPr>
        <a:xfrm>
          <a:off x="9391727" y="177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110507</xdr:rowOff>
    </xdr:from>
    <xdr:ext cx="469744" cy="259045"/>
    <xdr:sp macro="" textlink="">
      <xdr:nvSpPr>
        <xdr:cNvPr id="484" name="n_2mainValue【市民会館】&#10;一人当たり面積">
          <a:extLst>
            <a:ext uri="{FF2B5EF4-FFF2-40B4-BE49-F238E27FC236}">
              <a16:creationId xmlns:a16="http://schemas.microsoft.com/office/drawing/2014/main" id="{4E88CAEB-1DBF-423A-B4B9-C8F34EC9C27A}"/>
            </a:ext>
          </a:extLst>
        </xdr:cNvPr>
        <xdr:cNvSpPr txBox="1"/>
      </xdr:nvSpPr>
      <xdr:spPr>
        <a:xfrm>
          <a:off x="85154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119397</xdr:rowOff>
    </xdr:from>
    <xdr:ext cx="469744" cy="259045"/>
    <xdr:sp macro="" textlink="">
      <xdr:nvSpPr>
        <xdr:cNvPr id="485" name="n_3mainValue【市民会館】&#10;一人当たり面積">
          <a:extLst>
            <a:ext uri="{FF2B5EF4-FFF2-40B4-BE49-F238E27FC236}">
              <a16:creationId xmlns:a16="http://schemas.microsoft.com/office/drawing/2014/main" id="{E737B498-6B8F-48C6-92BE-CA468CBAAB2E}"/>
            </a:ext>
          </a:extLst>
        </xdr:cNvPr>
        <xdr:cNvSpPr txBox="1"/>
      </xdr:nvSpPr>
      <xdr:spPr>
        <a:xfrm>
          <a:off x="7626427" y="1777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125747</xdr:rowOff>
    </xdr:from>
    <xdr:ext cx="469744" cy="259045"/>
    <xdr:sp macro="" textlink="">
      <xdr:nvSpPr>
        <xdr:cNvPr id="486" name="n_4mainValue【市民会館】&#10;一人当たり面積">
          <a:extLst>
            <a:ext uri="{FF2B5EF4-FFF2-40B4-BE49-F238E27FC236}">
              <a16:creationId xmlns:a16="http://schemas.microsoft.com/office/drawing/2014/main" id="{ED431783-7F19-4C4A-A85A-91F848145B1F}"/>
            </a:ext>
          </a:extLst>
        </xdr:cNvPr>
        <xdr:cNvSpPr txBox="1"/>
      </xdr:nvSpPr>
      <xdr:spPr>
        <a:xfrm>
          <a:off x="673742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9ACA835C-26A0-4F69-BCEA-EA5797108B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849D2034-91E3-4DA3-8669-94557CDD68C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DFAE2A6D-404B-4FB5-825D-F134E178D96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438A5B94-14BA-442B-B815-0791A33C502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FB7A209D-E2A6-4B16-BA29-C83B90FC9AB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4BCBAC7E-5606-4CEB-9F38-F528732509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F80FE042-691A-47B3-803E-73160D17C6C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D686D30A-98E0-4500-A34A-B8F131997CC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616D3BE9-25B5-4435-A04E-0A5E442CFA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FAFE8820-88AA-4E08-8320-6DFEC203EE8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A49A37DE-D80D-4B16-B283-3FB7274D8E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C5F91541-42D4-4837-98C3-02DBCA76F40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D5F52E78-C742-4F87-A13A-67192B00643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55E84C4E-395F-4332-8C27-16A622DE8A7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C0729795-434C-44BE-9C87-BC2823752FB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6025DDBE-B262-4040-A83C-E1F7B875F8C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B5055191-6170-4B7E-AD15-D68CAD287E7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099AFFCB-9504-4BB7-A7B1-9709C290F9C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D5F49743-FD4D-4499-81EC-6D52F4C244B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96E30BBA-7F8F-43E3-B0A7-C94A8D963E6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E99CED0E-DBE2-4367-8474-A26C6A02C75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12F6BD05-D737-4B10-B0DC-C39245210E4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C517DEE1-AFFE-4A00-9C17-8A6BA48AEC6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9DC1F0EB-C92F-4A9A-9517-619C092A03A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F481FC91-13BD-4323-B9B2-7920717346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512" name="直線コネクタ 511">
          <a:extLst>
            <a:ext uri="{FF2B5EF4-FFF2-40B4-BE49-F238E27FC236}">
              <a16:creationId xmlns:a16="http://schemas.microsoft.com/office/drawing/2014/main" id="{6D4E49F3-5374-452A-8B01-D787C152728A}"/>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A57BFB8D-0F3D-4837-B76A-D654337E40EA}"/>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514" name="直線コネクタ 513">
          <a:extLst>
            <a:ext uri="{FF2B5EF4-FFF2-40B4-BE49-F238E27FC236}">
              <a16:creationId xmlns:a16="http://schemas.microsoft.com/office/drawing/2014/main" id="{C23113F1-FA37-4072-8BB1-4D3DCB134A19}"/>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73E6C764-4493-40A1-87CA-95E8B1B1B0AF}"/>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516" name="直線コネクタ 515">
          <a:extLst>
            <a:ext uri="{FF2B5EF4-FFF2-40B4-BE49-F238E27FC236}">
              <a16:creationId xmlns:a16="http://schemas.microsoft.com/office/drawing/2014/main" id="{1273FA7D-F25F-4B5D-A505-7DD09D6791FE}"/>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B861239C-F480-4614-8291-DEFF2A3B580F}"/>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8" name="フローチャート: 判断 517">
          <a:extLst>
            <a:ext uri="{FF2B5EF4-FFF2-40B4-BE49-F238E27FC236}">
              <a16:creationId xmlns:a16="http://schemas.microsoft.com/office/drawing/2014/main" id="{E53928E8-1E6B-407A-ABA1-7D6046DC18A3}"/>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519" name="フローチャート: 判断 518">
          <a:extLst>
            <a:ext uri="{FF2B5EF4-FFF2-40B4-BE49-F238E27FC236}">
              <a16:creationId xmlns:a16="http://schemas.microsoft.com/office/drawing/2014/main" id="{BD7AFD87-C506-4D24-ADE6-2F5555C38B41}"/>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62956</xdr:rowOff>
    </xdr:from>
    <xdr:to>
      <xdr:col>76</xdr:col>
      <xdr:colOff>165100</xdr:colOff>
      <xdr:row>39</xdr:row>
      <xdr:rowOff>164556</xdr:rowOff>
    </xdr:to>
    <xdr:sp macro="" textlink="">
      <xdr:nvSpPr>
        <xdr:cNvPr id="520" name="フローチャート: 判断 519">
          <a:extLst>
            <a:ext uri="{FF2B5EF4-FFF2-40B4-BE49-F238E27FC236}">
              <a16:creationId xmlns:a16="http://schemas.microsoft.com/office/drawing/2014/main" id="{468D496E-B260-4497-B65B-3A1C4E95BA9C}"/>
            </a:ext>
          </a:extLst>
        </xdr:cNvPr>
        <xdr:cNvSpPr/>
      </xdr:nvSpPr>
      <xdr:spPr>
        <a:xfrm>
          <a:off x="14541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62956</xdr:rowOff>
    </xdr:from>
    <xdr:to>
      <xdr:col>72</xdr:col>
      <xdr:colOff>38100</xdr:colOff>
      <xdr:row>39</xdr:row>
      <xdr:rowOff>164556</xdr:rowOff>
    </xdr:to>
    <xdr:sp macro="" textlink="">
      <xdr:nvSpPr>
        <xdr:cNvPr id="521" name="フローチャート: 判断 520">
          <a:extLst>
            <a:ext uri="{FF2B5EF4-FFF2-40B4-BE49-F238E27FC236}">
              <a16:creationId xmlns:a16="http://schemas.microsoft.com/office/drawing/2014/main" id="{A98D7626-EABD-4D48-8F40-EFDB46F02BA2}"/>
            </a:ext>
          </a:extLst>
        </xdr:cNvPr>
        <xdr:cNvSpPr/>
      </xdr:nvSpPr>
      <xdr:spPr>
        <a:xfrm>
          <a:off x="13652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156028</xdr:rowOff>
    </xdr:from>
    <xdr:to>
      <xdr:col>67</xdr:col>
      <xdr:colOff>101600</xdr:colOff>
      <xdr:row>39</xdr:row>
      <xdr:rowOff>86178</xdr:rowOff>
    </xdr:to>
    <xdr:sp macro="" textlink="">
      <xdr:nvSpPr>
        <xdr:cNvPr id="522" name="フローチャート: 判断 521">
          <a:extLst>
            <a:ext uri="{FF2B5EF4-FFF2-40B4-BE49-F238E27FC236}">
              <a16:creationId xmlns:a16="http://schemas.microsoft.com/office/drawing/2014/main" id="{33112D15-3DAF-44F7-9C59-CB93867B8DB5}"/>
            </a:ext>
          </a:extLst>
        </xdr:cNvPr>
        <xdr:cNvSpPr/>
      </xdr:nvSpPr>
      <xdr:spPr>
        <a:xfrm>
          <a:off x="1276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411E0F00-50D1-48DE-B03B-0E1DA0B4913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CEF2B035-ACCE-4315-BB64-2F780D90BCE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CB00821-72BB-4130-89B5-0D179F96A52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F4314ECB-0ABF-4B96-A73A-27EF1FF4CA4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F50CD5D-AEA0-4517-9CEA-ED3E9984DF8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528" name="楕円 527">
          <a:extLst>
            <a:ext uri="{FF2B5EF4-FFF2-40B4-BE49-F238E27FC236}">
              <a16:creationId xmlns:a16="http://schemas.microsoft.com/office/drawing/2014/main" id="{48B34124-66E0-43E8-8813-D5E9FE0DE9E3}"/>
            </a:ext>
          </a:extLst>
        </xdr:cNvPr>
        <xdr:cNvSpPr/>
      </xdr:nvSpPr>
      <xdr:spPr>
        <a:xfrm>
          <a:off x="16268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147881</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2EB47A63-919C-4F2F-BC79-0413C8B562E1}"/>
            </a:ext>
          </a:extLst>
        </xdr:cNvPr>
        <xdr:cNvSpPr txBox="1"/>
      </xdr:nvSpPr>
      <xdr:spPr>
        <a:xfrm>
          <a:off x="16357600"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530" name="楕円 529">
          <a:extLst>
            <a:ext uri="{FF2B5EF4-FFF2-40B4-BE49-F238E27FC236}">
              <a16:creationId xmlns:a16="http://schemas.microsoft.com/office/drawing/2014/main" id="{6184F789-66C3-436F-8C6D-EE9FC380C0EB}"/>
            </a:ext>
          </a:extLst>
        </xdr:cNvPr>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4354</xdr:rowOff>
    </xdr:to>
    <xdr:cxnSp macro="">
      <xdr:nvCxnSpPr>
        <xdr:cNvPr id="531" name="直線コネクタ 530">
          <a:extLst>
            <a:ext uri="{FF2B5EF4-FFF2-40B4-BE49-F238E27FC236}">
              <a16:creationId xmlns:a16="http://schemas.microsoft.com/office/drawing/2014/main" id="{FD916034-9D30-49A7-87E5-91C746E0D087}"/>
            </a:ext>
          </a:extLst>
        </xdr:cNvPr>
        <xdr:cNvCxnSpPr/>
      </xdr:nvCxnSpPr>
      <xdr:spPr>
        <a:xfrm>
          <a:off x="15481300" y="64998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532" name="n_1aveValue【一般廃棄物処理施設】&#10;有形固定資産減価償却率">
          <a:extLst>
            <a:ext uri="{FF2B5EF4-FFF2-40B4-BE49-F238E27FC236}">
              <a16:creationId xmlns:a16="http://schemas.microsoft.com/office/drawing/2014/main" id="{057BCC01-7795-41C6-A8EA-0AEB2030D717}"/>
            </a:ext>
          </a:extLst>
        </xdr:cNvPr>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9633</xdr:rowOff>
    </xdr:from>
    <xdr:ext cx="405111" cy="259045"/>
    <xdr:sp macro="" textlink="">
      <xdr:nvSpPr>
        <xdr:cNvPr id="533" name="n_2aveValue【一般廃棄物処理施設】&#10;有形固定資産減価償却率">
          <a:extLst>
            <a:ext uri="{FF2B5EF4-FFF2-40B4-BE49-F238E27FC236}">
              <a16:creationId xmlns:a16="http://schemas.microsoft.com/office/drawing/2014/main" id="{C7A34512-B2E6-4DC7-9F87-3BD5381F3EFB}"/>
            </a:ext>
          </a:extLst>
        </xdr:cNvPr>
        <xdr:cNvSpPr txBox="1"/>
      </xdr:nvSpPr>
      <xdr:spPr>
        <a:xfrm>
          <a:off x="143897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9633</xdr:rowOff>
    </xdr:from>
    <xdr:ext cx="405111" cy="259045"/>
    <xdr:sp macro="" textlink="">
      <xdr:nvSpPr>
        <xdr:cNvPr id="534" name="n_3aveValue【一般廃棄物処理施設】&#10;有形固定資産減価償却率">
          <a:extLst>
            <a:ext uri="{FF2B5EF4-FFF2-40B4-BE49-F238E27FC236}">
              <a16:creationId xmlns:a16="http://schemas.microsoft.com/office/drawing/2014/main" id="{5892269E-BE4B-417D-BC63-A7B856562B10}"/>
            </a:ext>
          </a:extLst>
        </xdr:cNvPr>
        <xdr:cNvSpPr txBox="1"/>
      </xdr:nvSpPr>
      <xdr:spPr>
        <a:xfrm>
          <a:off x="135007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102705</xdr:rowOff>
    </xdr:from>
    <xdr:ext cx="405111" cy="259045"/>
    <xdr:sp macro="" textlink="">
      <xdr:nvSpPr>
        <xdr:cNvPr id="535" name="n_4aveValue【一般廃棄物処理施設】&#10;有形固定資産減価償却率">
          <a:extLst>
            <a:ext uri="{FF2B5EF4-FFF2-40B4-BE49-F238E27FC236}">
              <a16:creationId xmlns:a16="http://schemas.microsoft.com/office/drawing/2014/main" id="{A48B9EC6-F712-446D-8846-7E9318F21848}"/>
            </a:ext>
          </a:extLst>
        </xdr:cNvPr>
        <xdr:cNvSpPr txBox="1"/>
      </xdr:nvSpPr>
      <xdr:spPr>
        <a:xfrm>
          <a:off x="12611744" y="644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52087</xdr:rowOff>
    </xdr:from>
    <xdr:ext cx="405111" cy="259045"/>
    <xdr:sp macro="" textlink="">
      <xdr:nvSpPr>
        <xdr:cNvPr id="536" name="n_1mainValue【一般廃棄物処理施設】&#10;有形固定資産減価償却率">
          <a:extLst>
            <a:ext uri="{FF2B5EF4-FFF2-40B4-BE49-F238E27FC236}">
              <a16:creationId xmlns:a16="http://schemas.microsoft.com/office/drawing/2014/main" id="{4E3A2EFC-4C80-49B2-B8E7-FE7C24219DA8}"/>
            </a:ext>
          </a:extLst>
        </xdr:cNvPr>
        <xdr:cNvSpPr txBox="1"/>
      </xdr:nvSpPr>
      <xdr:spPr>
        <a:xfrm>
          <a:off x="15266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a:extLst>
            <a:ext uri="{FF2B5EF4-FFF2-40B4-BE49-F238E27FC236}">
              <a16:creationId xmlns:a16="http://schemas.microsoft.com/office/drawing/2014/main" id="{D9E6A1AC-A958-4806-B019-B9B1ED66FF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a:extLst>
            <a:ext uri="{FF2B5EF4-FFF2-40B4-BE49-F238E27FC236}">
              <a16:creationId xmlns:a16="http://schemas.microsoft.com/office/drawing/2014/main" id="{30B80266-E21A-4496-8428-498AF5BFB99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a:extLst>
            <a:ext uri="{FF2B5EF4-FFF2-40B4-BE49-F238E27FC236}">
              <a16:creationId xmlns:a16="http://schemas.microsoft.com/office/drawing/2014/main" id="{C15B177A-30C2-4148-B0D9-4D4FF76111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a:extLst>
            <a:ext uri="{FF2B5EF4-FFF2-40B4-BE49-F238E27FC236}">
              <a16:creationId xmlns:a16="http://schemas.microsoft.com/office/drawing/2014/main" id="{3D333B27-FFF6-4DAC-9EE8-4669E4F13A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a:extLst>
            <a:ext uri="{FF2B5EF4-FFF2-40B4-BE49-F238E27FC236}">
              <a16:creationId xmlns:a16="http://schemas.microsoft.com/office/drawing/2014/main" id="{B317434C-3125-4DAE-A9F6-50915C55AD9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a:extLst>
            <a:ext uri="{FF2B5EF4-FFF2-40B4-BE49-F238E27FC236}">
              <a16:creationId xmlns:a16="http://schemas.microsoft.com/office/drawing/2014/main" id="{3B3AAAC7-E6F2-4FF8-BB07-E5FC1A94BA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a:extLst>
            <a:ext uri="{FF2B5EF4-FFF2-40B4-BE49-F238E27FC236}">
              <a16:creationId xmlns:a16="http://schemas.microsoft.com/office/drawing/2014/main" id="{ECFB24DD-F4E0-498E-AE42-780AF9BFEE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a:extLst>
            <a:ext uri="{FF2B5EF4-FFF2-40B4-BE49-F238E27FC236}">
              <a16:creationId xmlns:a16="http://schemas.microsoft.com/office/drawing/2014/main" id="{AB6D5AF2-0B26-4D23-BDFF-DA7E52AF0EB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a:extLst>
            <a:ext uri="{FF2B5EF4-FFF2-40B4-BE49-F238E27FC236}">
              <a16:creationId xmlns:a16="http://schemas.microsoft.com/office/drawing/2014/main" id="{7AB76F2A-1E94-44F0-8094-6785CDB7744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a:extLst>
            <a:ext uri="{FF2B5EF4-FFF2-40B4-BE49-F238E27FC236}">
              <a16:creationId xmlns:a16="http://schemas.microsoft.com/office/drawing/2014/main" id="{1CFB125F-2E71-4EAE-9F24-0B50A46F38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7" name="直線コネクタ 546">
          <a:extLst>
            <a:ext uri="{FF2B5EF4-FFF2-40B4-BE49-F238E27FC236}">
              <a16:creationId xmlns:a16="http://schemas.microsoft.com/office/drawing/2014/main" id="{7FBE9896-91CF-4EEC-BC58-E51D194638D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8" name="テキスト ボックス 547">
          <a:extLst>
            <a:ext uri="{FF2B5EF4-FFF2-40B4-BE49-F238E27FC236}">
              <a16:creationId xmlns:a16="http://schemas.microsoft.com/office/drawing/2014/main" id="{A373E5EA-1D08-4A97-AEB9-A09FA0A9B70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9" name="直線コネクタ 548">
          <a:extLst>
            <a:ext uri="{FF2B5EF4-FFF2-40B4-BE49-F238E27FC236}">
              <a16:creationId xmlns:a16="http://schemas.microsoft.com/office/drawing/2014/main" id="{81E0C433-2B4F-463D-9BF6-7ABD735A436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0" name="テキスト ボックス 549">
          <a:extLst>
            <a:ext uri="{FF2B5EF4-FFF2-40B4-BE49-F238E27FC236}">
              <a16:creationId xmlns:a16="http://schemas.microsoft.com/office/drawing/2014/main" id="{B033E1F3-0734-416B-97D4-A3E0ADF2A04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1" name="直線コネクタ 550">
          <a:extLst>
            <a:ext uri="{FF2B5EF4-FFF2-40B4-BE49-F238E27FC236}">
              <a16:creationId xmlns:a16="http://schemas.microsoft.com/office/drawing/2014/main" id="{7B1A3901-8E10-44EF-94B5-F8706DE6418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2" name="テキスト ボックス 551">
          <a:extLst>
            <a:ext uri="{FF2B5EF4-FFF2-40B4-BE49-F238E27FC236}">
              <a16:creationId xmlns:a16="http://schemas.microsoft.com/office/drawing/2014/main" id="{D539AD07-4FAD-48D6-99DF-06ED802BEB0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3" name="直線コネクタ 552">
          <a:extLst>
            <a:ext uri="{FF2B5EF4-FFF2-40B4-BE49-F238E27FC236}">
              <a16:creationId xmlns:a16="http://schemas.microsoft.com/office/drawing/2014/main" id="{A880716E-0C5F-445D-9966-C31CBA2A3AC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4" name="テキスト ボックス 553">
          <a:extLst>
            <a:ext uri="{FF2B5EF4-FFF2-40B4-BE49-F238E27FC236}">
              <a16:creationId xmlns:a16="http://schemas.microsoft.com/office/drawing/2014/main" id="{EA8EC83B-D337-434F-B243-82BFBE4B858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5" name="直線コネクタ 554">
          <a:extLst>
            <a:ext uri="{FF2B5EF4-FFF2-40B4-BE49-F238E27FC236}">
              <a16:creationId xmlns:a16="http://schemas.microsoft.com/office/drawing/2014/main" id="{166226EB-DFB4-4B6B-8160-8E98A9EEC06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6" name="テキスト ボックス 555">
          <a:extLst>
            <a:ext uri="{FF2B5EF4-FFF2-40B4-BE49-F238E27FC236}">
              <a16:creationId xmlns:a16="http://schemas.microsoft.com/office/drawing/2014/main" id="{C0B8EF41-17EF-4083-8E9E-BA1C7F458C6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a:extLst>
            <a:ext uri="{FF2B5EF4-FFF2-40B4-BE49-F238E27FC236}">
              <a16:creationId xmlns:a16="http://schemas.microsoft.com/office/drawing/2014/main" id="{472971CB-7C00-40A0-8807-50AFFC8CAD1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8" name="テキスト ボックス 557">
          <a:extLst>
            <a:ext uri="{FF2B5EF4-FFF2-40B4-BE49-F238E27FC236}">
              <a16:creationId xmlns:a16="http://schemas.microsoft.com/office/drawing/2014/main" id="{E4D7F61C-6FD1-4545-877C-D21F415B0EF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一般廃棄物処理施設】&#10;一人当たり有形固定資産（償却資産）額グラフ枠">
          <a:extLst>
            <a:ext uri="{FF2B5EF4-FFF2-40B4-BE49-F238E27FC236}">
              <a16:creationId xmlns:a16="http://schemas.microsoft.com/office/drawing/2014/main" id="{9E715486-683A-4563-8E28-AFBF15CCC6D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560" name="直線コネクタ 559">
          <a:extLst>
            <a:ext uri="{FF2B5EF4-FFF2-40B4-BE49-F238E27FC236}">
              <a16:creationId xmlns:a16="http://schemas.microsoft.com/office/drawing/2014/main" id="{F5EE271E-4F28-4977-B24E-C85AA19B1A66}"/>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561" name="【一般廃棄物処理施設】&#10;一人当たり有形固定資産（償却資産）額最小値テキスト">
          <a:extLst>
            <a:ext uri="{FF2B5EF4-FFF2-40B4-BE49-F238E27FC236}">
              <a16:creationId xmlns:a16="http://schemas.microsoft.com/office/drawing/2014/main" id="{DBE2E57C-1876-4725-BF2C-23FAD798EFCA}"/>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562" name="直線コネクタ 561">
          <a:extLst>
            <a:ext uri="{FF2B5EF4-FFF2-40B4-BE49-F238E27FC236}">
              <a16:creationId xmlns:a16="http://schemas.microsoft.com/office/drawing/2014/main" id="{3756F12E-DD9B-4742-BEA5-6A3B855C2CAC}"/>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563" name="【一般廃棄物処理施設】&#10;一人当たり有形固定資産（償却資産）額最大値テキスト">
          <a:extLst>
            <a:ext uri="{FF2B5EF4-FFF2-40B4-BE49-F238E27FC236}">
              <a16:creationId xmlns:a16="http://schemas.microsoft.com/office/drawing/2014/main" id="{7863B742-82F6-420C-9BF6-C75ABE5D59FD}"/>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564" name="直線コネクタ 563">
          <a:extLst>
            <a:ext uri="{FF2B5EF4-FFF2-40B4-BE49-F238E27FC236}">
              <a16:creationId xmlns:a16="http://schemas.microsoft.com/office/drawing/2014/main" id="{36E91E1C-AC56-4E50-9719-B58EDFD0B709}"/>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565" name="【一般廃棄物処理施設】&#10;一人当たり有形固定資産（償却資産）額平均値テキスト">
          <a:extLst>
            <a:ext uri="{FF2B5EF4-FFF2-40B4-BE49-F238E27FC236}">
              <a16:creationId xmlns:a16="http://schemas.microsoft.com/office/drawing/2014/main" id="{3B491797-D14F-478B-B2AA-C6B9C0113102}"/>
            </a:ext>
          </a:extLst>
        </xdr:cNvPr>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566" name="フローチャート: 判断 565">
          <a:extLst>
            <a:ext uri="{FF2B5EF4-FFF2-40B4-BE49-F238E27FC236}">
              <a16:creationId xmlns:a16="http://schemas.microsoft.com/office/drawing/2014/main" id="{7D8B54C4-8F5D-4EA2-ABBF-47E114B85F0C}"/>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567" name="フローチャート: 判断 566">
          <a:extLst>
            <a:ext uri="{FF2B5EF4-FFF2-40B4-BE49-F238E27FC236}">
              <a16:creationId xmlns:a16="http://schemas.microsoft.com/office/drawing/2014/main" id="{56610580-408D-4AF8-90EA-3D84C5F4EF7E}"/>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70905</xdr:rowOff>
    </xdr:from>
    <xdr:to>
      <xdr:col>107</xdr:col>
      <xdr:colOff>101600</xdr:colOff>
      <xdr:row>41</xdr:row>
      <xdr:rowOff>1055</xdr:rowOff>
    </xdr:to>
    <xdr:sp macro="" textlink="">
      <xdr:nvSpPr>
        <xdr:cNvPr id="568" name="フローチャート: 判断 567">
          <a:extLst>
            <a:ext uri="{FF2B5EF4-FFF2-40B4-BE49-F238E27FC236}">
              <a16:creationId xmlns:a16="http://schemas.microsoft.com/office/drawing/2014/main" id="{C7D7BFFB-5917-4471-83B9-2BB76E0A5982}"/>
            </a:ext>
          </a:extLst>
        </xdr:cNvPr>
        <xdr:cNvSpPr/>
      </xdr:nvSpPr>
      <xdr:spPr>
        <a:xfrm>
          <a:off x="20383500" y="692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75450</xdr:rowOff>
    </xdr:from>
    <xdr:to>
      <xdr:col>102</xdr:col>
      <xdr:colOff>165100</xdr:colOff>
      <xdr:row>41</xdr:row>
      <xdr:rowOff>5600</xdr:rowOff>
    </xdr:to>
    <xdr:sp macro="" textlink="">
      <xdr:nvSpPr>
        <xdr:cNvPr id="569" name="フローチャート: 判断 568">
          <a:extLst>
            <a:ext uri="{FF2B5EF4-FFF2-40B4-BE49-F238E27FC236}">
              <a16:creationId xmlns:a16="http://schemas.microsoft.com/office/drawing/2014/main" id="{EA04DB51-EB3C-412C-B037-F688C4C2DE69}"/>
            </a:ext>
          </a:extLst>
        </xdr:cNvPr>
        <xdr:cNvSpPr/>
      </xdr:nvSpPr>
      <xdr:spPr>
        <a:xfrm>
          <a:off x="19494500" y="693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85457</xdr:rowOff>
    </xdr:from>
    <xdr:to>
      <xdr:col>98</xdr:col>
      <xdr:colOff>38100</xdr:colOff>
      <xdr:row>41</xdr:row>
      <xdr:rowOff>15607</xdr:rowOff>
    </xdr:to>
    <xdr:sp macro="" textlink="">
      <xdr:nvSpPr>
        <xdr:cNvPr id="570" name="フローチャート: 判断 569">
          <a:extLst>
            <a:ext uri="{FF2B5EF4-FFF2-40B4-BE49-F238E27FC236}">
              <a16:creationId xmlns:a16="http://schemas.microsoft.com/office/drawing/2014/main" id="{406B5A79-C6E9-4D66-B285-AA475F7C2963}"/>
            </a:ext>
          </a:extLst>
        </xdr:cNvPr>
        <xdr:cNvSpPr/>
      </xdr:nvSpPr>
      <xdr:spPr>
        <a:xfrm>
          <a:off x="18605500" y="694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72DC4880-8412-4F5B-88D9-716E1ED49B4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D831B4BA-8013-4194-891C-E63864957D5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5D6EA7E0-8714-4146-AEF9-6257F49E3C1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F2896DBE-D26F-4468-942A-2A72F59D969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76323724-5E5A-4975-9105-766AC6CCBAF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21830</xdr:rowOff>
    </xdr:from>
    <xdr:to>
      <xdr:col>116</xdr:col>
      <xdr:colOff>114300</xdr:colOff>
      <xdr:row>38</xdr:row>
      <xdr:rowOff>123430</xdr:rowOff>
    </xdr:to>
    <xdr:sp macro="" textlink="">
      <xdr:nvSpPr>
        <xdr:cNvPr id="576" name="楕円 575">
          <a:extLst>
            <a:ext uri="{FF2B5EF4-FFF2-40B4-BE49-F238E27FC236}">
              <a16:creationId xmlns:a16="http://schemas.microsoft.com/office/drawing/2014/main" id="{75BB91EE-5563-489D-90CB-1AAFDB4E8E21}"/>
            </a:ext>
          </a:extLst>
        </xdr:cNvPr>
        <xdr:cNvSpPr/>
      </xdr:nvSpPr>
      <xdr:spPr>
        <a:xfrm>
          <a:off x="22110700" y="6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44707</xdr:rowOff>
    </xdr:from>
    <xdr:ext cx="599010" cy="259045"/>
    <xdr:sp macro="" textlink="">
      <xdr:nvSpPr>
        <xdr:cNvPr id="577" name="【一般廃棄物処理施設】&#10;一人当たり有形固定資産（償却資産）額該当値テキスト">
          <a:extLst>
            <a:ext uri="{FF2B5EF4-FFF2-40B4-BE49-F238E27FC236}">
              <a16:creationId xmlns:a16="http://schemas.microsoft.com/office/drawing/2014/main" id="{D996AA10-3232-4C4D-8868-52DF88E68495}"/>
            </a:ext>
          </a:extLst>
        </xdr:cNvPr>
        <xdr:cNvSpPr txBox="1"/>
      </xdr:nvSpPr>
      <xdr:spPr>
        <a:xfrm>
          <a:off x="22199600" y="638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81801</xdr:rowOff>
    </xdr:from>
    <xdr:to>
      <xdr:col>112</xdr:col>
      <xdr:colOff>38100</xdr:colOff>
      <xdr:row>39</xdr:row>
      <xdr:rowOff>11951</xdr:rowOff>
    </xdr:to>
    <xdr:sp macro="" textlink="">
      <xdr:nvSpPr>
        <xdr:cNvPr id="578" name="楕円 577">
          <a:extLst>
            <a:ext uri="{FF2B5EF4-FFF2-40B4-BE49-F238E27FC236}">
              <a16:creationId xmlns:a16="http://schemas.microsoft.com/office/drawing/2014/main" id="{8A3D407C-B23B-4787-BD21-44258810466A}"/>
            </a:ext>
          </a:extLst>
        </xdr:cNvPr>
        <xdr:cNvSpPr/>
      </xdr:nvSpPr>
      <xdr:spPr>
        <a:xfrm>
          <a:off x="21272500" y="65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72630</xdr:rowOff>
    </xdr:from>
    <xdr:to>
      <xdr:col>116</xdr:col>
      <xdr:colOff>63500</xdr:colOff>
      <xdr:row>38</xdr:row>
      <xdr:rowOff>132601</xdr:rowOff>
    </xdr:to>
    <xdr:cxnSp macro="">
      <xdr:nvCxnSpPr>
        <xdr:cNvPr id="579" name="直線コネクタ 578">
          <a:extLst>
            <a:ext uri="{FF2B5EF4-FFF2-40B4-BE49-F238E27FC236}">
              <a16:creationId xmlns:a16="http://schemas.microsoft.com/office/drawing/2014/main" id="{916F9E40-D3DA-44B5-B6A1-778D54400F96}"/>
            </a:ext>
          </a:extLst>
        </xdr:cNvPr>
        <xdr:cNvCxnSpPr/>
      </xdr:nvCxnSpPr>
      <xdr:spPr>
        <a:xfrm flipV="1">
          <a:off x="21323300" y="6587730"/>
          <a:ext cx="838200" cy="5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580" name="n_1aveValue【一般廃棄物処理施設】&#10;一人当たり有形固定資産（償却資産）額">
          <a:extLst>
            <a:ext uri="{FF2B5EF4-FFF2-40B4-BE49-F238E27FC236}">
              <a16:creationId xmlns:a16="http://schemas.microsoft.com/office/drawing/2014/main" id="{27505F66-1119-441A-BC33-6E10FD6A32A9}"/>
            </a:ext>
          </a:extLst>
        </xdr:cNvPr>
        <xdr:cNvSpPr txBox="1"/>
      </xdr:nvSpPr>
      <xdr:spPr>
        <a:xfrm>
          <a:off x="2101109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17582</xdr:rowOff>
    </xdr:from>
    <xdr:ext cx="599010" cy="259045"/>
    <xdr:sp macro="" textlink="">
      <xdr:nvSpPr>
        <xdr:cNvPr id="581" name="n_2aveValue【一般廃棄物処理施設】&#10;一人当たり有形固定資産（償却資産）額">
          <a:extLst>
            <a:ext uri="{FF2B5EF4-FFF2-40B4-BE49-F238E27FC236}">
              <a16:creationId xmlns:a16="http://schemas.microsoft.com/office/drawing/2014/main" id="{80CD285F-9BA8-4417-94D1-66554381DB47}"/>
            </a:ext>
          </a:extLst>
        </xdr:cNvPr>
        <xdr:cNvSpPr txBox="1"/>
      </xdr:nvSpPr>
      <xdr:spPr>
        <a:xfrm>
          <a:off x="20134795" y="670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22127</xdr:rowOff>
    </xdr:from>
    <xdr:ext cx="599010" cy="259045"/>
    <xdr:sp macro="" textlink="">
      <xdr:nvSpPr>
        <xdr:cNvPr id="582" name="n_3aveValue【一般廃棄物処理施設】&#10;一人当たり有形固定資産（償却資産）額">
          <a:extLst>
            <a:ext uri="{FF2B5EF4-FFF2-40B4-BE49-F238E27FC236}">
              <a16:creationId xmlns:a16="http://schemas.microsoft.com/office/drawing/2014/main" id="{3A736677-C6BD-42A4-AF65-2642BE6ADB28}"/>
            </a:ext>
          </a:extLst>
        </xdr:cNvPr>
        <xdr:cNvSpPr txBox="1"/>
      </xdr:nvSpPr>
      <xdr:spPr>
        <a:xfrm>
          <a:off x="19245795" y="67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32134</xdr:rowOff>
    </xdr:from>
    <xdr:ext cx="599010" cy="259045"/>
    <xdr:sp macro="" textlink="">
      <xdr:nvSpPr>
        <xdr:cNvPr id="583" name="n_4aveValue【一般廃棄物処理施設】&#10;一人当たり有形固定資産（償却資産）額">
          <a:extLst>
            <a:ext uri="{FF2B5EF4-FFF2-40B4-BE49-F238E27FC236}">
              <a16:creationId xmlns:a16="http://schemas.microsoft.com/office/drawing/2014/main" id="{AAD0C269-67BA-4AEB-A19C-ADDEF9C7B1C4}"/>
            </a:ext>
          </a:extLst>
        </xdr:cNvPr>
        <xdr:cNvSpPr txBox="1"/>
      </xdr:nvSpPr>
      <xdr:spPr>
        <a:xfrm>
          <a:off x="18356795" y="671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28478</xdr:rowOff>
    </xdr:from>
    <xdr:ext cx="599010" cy="259045"/>
    <xdr:sp macro="" textlink="">
      <xdr:nvSpPr>
        <xdr:cNvPr id="584" name="n_1mainValue【一般廃棄物処理施設】&#10;一人当たり有形固定資産（償却資産）額">
          <a:extLst>
            <a:ext uri="{FF2B5EF4-FFF2-40B4-BE49-F238E27FC236}">
              <a16:creationId xmlns:a16="http://schemas.microsoft.com/office/drawing/2014/main" id="{6662DE7B-31D3-40BA-B889-F3E9791E0461}"/>
            </a:ext>
          </a:extLst>
        </xdr:cNvPr>
        <xdr:cNvSpPr txBox="1"/>
      </xdr:nvSpPr>
      <xdr:spPr>
        <a:xfrm>
          <a:off x="21011095" y="637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5" name="正方形/長方形 584">
          <a:extLst>
            <a:ext uri="{FF2B5EF4-FFF2-40B4-BE49-F238E27FC236}">
              <a16:creationId xmlns:a16="http://schemas.microsoft.com/office/drawing/2014/main" id="{BBA4D945-2A59-44D1-8A3E-B1D06AB2C6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6" name="正方形/長方形 585">
          <a:extLst>
            <a:ext uri="{FF2B5EF4-FFF2-40B4-BE49-F238E27FC236}">
              <a16:creationId xmlns:a16="http://schemas.microsoft.com/office/drawing/2014/main" id="{7FEDB481-6188-4291-959D-49273567F36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7" name="正方形/長方形 586">
          <a:extLst>
            <a:ext uri="{FF2B5EF4-FFF2-40B4-BE49-F238E27FC236}">
              <a16:creationId xmlns:a16="http://schemas.microsoft.com/office/drawing/2014/main" id="{0312EBD5-1958-41D5-AD54-A391908F83D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8" name="正方形/長方形 587">
          <a:extLst>
            <a:ext uri="{FF2B5EF4-FFF2-40B4-BE49-F238E27FC236}">
              <a16:creationId xmlns:a16="http://schemas.microsoft.com/office/drawing/2014/main" id="{6D166B4C-D3FB-4A92-8914-974C2958DCB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9" name="正方形/長方形 588">
          <a:extLst>
            <a:ext uri="{FF2B5EF4-FFF2-40B4-BE49-F238E27FC236}">
              <a16:creationId xmlns:a16="http://schemas.microsoft.com/office/drawing/2014/main" id="{56FFDC05-1160-4394-85A4-17BA3E64DEC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0" name="正方形/長方形 589">
          <a:extLst>
            <a:ext uri="{FF2B5EF4-FFF2-40B4-BE49-F238E27FC236}">
              <a16:creationId xmlns:a16="http://schemas.microsoft.com/office/drawing/2014/main" id="{706DCF8C-A63B-4731-AD64-1538B9AA8A8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1" name="正方形/長方形 590">
          <a:extLst>
            <a:ext uri="{FF2B5EF4-FFF2-40B4-BE49-F238E27FC236}">
              <a16:creationId xmlns:a16="http://schemas.microsoft.com/office/drawing/2014/main" id="{737F3506-F509-46D0-B044-3F6410A050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正方形/長方形 591">
          <a:extLst>
            <a:ext uri="{FF2B5EF4-FFF2-40B4-BE49-F238E27FC236}">
              <a16:creationId xmlns:a16="http://schemas.microsoft.com/office/drawing/2014/main" id="{1B0B354B-8759-476F-9A82-7E997B83DF9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3" name="テキスト ボックス 592">
          <a:extLst>
            <a:ext uri="{FF2B5EF4-FFF2-40B4-BE49-F238E27FC236}">
              <a16:creationId xmlns:a16="http://schemas.microsoft.com/office/drawing/2014/main" id="{49B1EF22-EDD4-49E3-9427-820F2CF1278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4" name="直線コネクタ 593">
          <a:extLst>
            <a:ext uri="{FF2B5EF4-FFF2-40B4-BE49-F238E27FC236}">
              <a16:creationId xmlns:a16="http://schemas.microsoft.com/office/drawing/2014/main" id="{31D0AB4A-9CA0-4ADA-B5BB-D409BF8B95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5" name="テキスト ボックス 594">
          <a:extLst>
            <a:ext uri="{FF2B5EF4-FFF2-40B4-BE49-F238E27FC236}">
              <a16:creationId xmlns:a16="http://schemas.microsoft.com/office/drawing/2014/main" id="{BE5F8ED7-93DB-4094-B7DA-127661F9EA5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6" name="直線コネクタ 595">
          <a:extLst>
            <a:ext uri="{FF2B5EF4-FFF2-40B4-BE49-F238E27FC236}">
              <a16:creationId xmlns:a16="http://schemas.microsoft.com/office/drawing/2014/main" id="{B1C894EC-B113-4905-B024-0C9C7D6CE6E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7" name="テキスト ボックス 596">
          <a:extLst>
            <a:ext uri="{FF2B5EF4-FFF2-40B4-BE49-F238E27FC236}">
              <a16:creationId xmlns:a16="http://schemas.microsoft.com/office/drawing/2014/main" id="{7B726A88-0BD3-43A7-9A6D-DA45412252B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8" name="直線コネクタ 597">
          <a:extLst>
            <a:ext uri="{FF2B5EF4-FFF2-40B4-BE49-F238E27FC236}">
              <a16:creationId xmlns:a16="http://schemas.microsoft.com/office/drawing/2014/main" id="{81CDB8FC-FE5D-47B1-8AD0-D5630B9C770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9" name="テキスト ボックス 598">
          <a:extLst>
            <a:ext uri="{FF2B5EF4-FFF2-40B4-BE49-F238E27FC236}">
              <a16:creationId xmlns:a16="http://schemas.microsoft.com/office/drawing/2014/main" id="{ED62A1D6-BF64-4CAE-9DBF-9219BC5C6B4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0" name="直線コネクタ 599">
          <a:extLst>
            <a:ext uri="{FF2B5EF4-FFF2-40B4-BE49-F238E27FC236}">
              <a16:creationId xmlns:a16="http://schemas.microsoft.com/office/drawing/2014/main" id="{127FCBF2-1696-4BC1-A020-045846FF748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1" name="テキスト ボックス 600">
          <a:extLst>
            <a:ext uri="{FF2B5EF4-FFF2-40B4-BE49-F238E27FC236}">
              <a16:creationId xmlns:a16="http://schemas.microsoft.com/office/drawing/2014/main" id="{D13AF7AC-9C39-4BDE-A05B-2DB395DA387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2" name="直線コネクタ 601">
          <a:extLst>
            <a:ext uri="{FF2B5EF4-FFF2-40B4-BE49-F238E27FC236}">
              <a16:creationId xmlns:a16="http://schemas.microsoft.com/office/drawing/2014/main" id="{F40164FA-CB3E-41A4-AA71-B8C8BD7EBB3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3" name="テキスト ボックス 602">
          <a:extLst>
            <a:ext uri="{FF2B5EF4-FFF2-40B4-BE49-F238E27FC236}">
              <a16:creationId xmlns:a16="http://schemas.microsoft.com/office/drawing/2014/main" id="{48872C79-46E4-48FD-9794-6F2A5C9AA82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4" name="直線コネクタ 603">
          <a:extLst>
            <a:ext uri="{FF2B5EF4-FFF2-40B4-BE49-F238E27FC236}">
              <a16:creationId xmlns:a16="http://schemas.microsoft.com/office/drawing/2014/main" id="{8D68A383-7242-4B2E-AAFF-09DF43A749E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5" name="テキスト ボックス 604">
          <a:extLst>
            <a:ext uri="{FF2B5EF4-FFF2-40B4-BE49-F238E27FC236}">
              <a16:creationId xmlns:a16="http://schemas.microsoft.com/office/drawing/2014/main" id="{1AA91666-664C-4D05-AAB9-3FB54118F77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a:extLst>
            <a:ext uri="{FF2B5EF4-FFF2-40B4-BE49-F238E27FC236}">
              <a16:creationId xmlns:a16="http://schemas.microsoft.com/office/drawing/2014/main" id="{D1496462-DD13-4C03-84D7-3E0A7E5A916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7" name="テキスト ボックス 606">
          <a:extLst>
            <a:ext uri="{FF2B5EF4-FFF2-40B4-BE49-F238E27FC236}">
              <a16:creationId xmlns:a16="http://schemas.microsoft.com/office/drawing/2014/main" id="{B9392243-B463-4BD2-B4BB-066A614D1AD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a:extLst>
            <a:ext uri="{FF2B5EF4-FFF2-40B4-BE49-F238E27FC236}">
              <a16:creationId xmlns:a16="http://schemas.microsoft.com/office/drawing/2014/main" id="{B6534365-F485-48B4-B271-228AD3C8F2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609" name="直線コネクタ 608">
          <a:extLst>
            <a:ext uri="{FF2B5EF4-FFF2-40B4-BE49-F238E27FC236}">
              <a16:creationId xmlns:a16="http://schemas.microsoft.com/office/drawing/2014/main" id="{FC964A0D-B004-4CAF-8EE6-F50A81AE6A7F}"/>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10" name="【保健センター・保健所】&#10;有形固定資産減価償却率最小値テキスト">
          <a:extLst>
            <a:ext uri="{FF2B5EF4-FFF2-40B4-BE49-F238E27FC236}">
              <a16:creationId xmlns:a16="http://schemas.microsoft.com/office/drawing/2014/main" id="{A84427AE-CCE4-4B12-B1D9-08C8A28C4332}"/>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11" name="直線コネクタ 610">
          <a:extLst>
            <a:ext uri="{FF2B5EF4-FFF2-40B4-BE49-F238E27FC236}">
              <a16:creationId xmlns:a16="http://schemas.microsoft.com/office/drawing/2014/main" id="{93714800-BCBE-4682-B282-9A11B952F427}"/>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612" name="【保健センター・保健所】&#10;有形固定資産減価償却率最大値テキスト">
          <a:extLst>
            <a:ext uri="{FF2B5EF4-FFF2-40B4-BE49-F238E27FC236}">
              <a16:creationId xmlns:a16="http://schemas.microsoft.com/office/drawing/2014/main" id="{3387EFD6-55D9-4B6A-A6BA-4DB46F4CA5AA}"/>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613" name="直線コネクタ 612">
          <a:extLst>
            <a:ext uri="{FF2B5EF4-FFF2-40B4-BE49-F238E27FC236}">
              <a16:creationId xmlns:a16="http://schemas.microsoft.com/office/drawing/2014/main" id="{714C50C7-12DC-4B93-92C6-29C847E40E25}"/>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614" name="【保健センター・保健所】&#10;有形固定資産減価償却率平均値テキスト">
          <a:extLst>
            <a:ext uri="{FF2B5EF4-FFF2-40B4-BE49-F238E27FC236}">
              <a16:creationId xmlns:a16="http://schemas.microsoft.com/office/drawing/2014/main" id="{01E57490-335C-4880-9030-5F35B37106C3}"/>
            </a:ext>
          </a:extLst>
        </xdr:cNvPr>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15" name="フローチャート: 判断 614">
          <a:extLst>
            <a:ext uri="{FF2B5EF4-FFF2-40B4-BE49-F238E27FC236}">
              <a16:creationId xmlns:a16="http://schemas.microsoft.com/office/drawing/2014/main" id="{EA941058-478B-4CAB-A1C8-DDC597D87D5E}"/>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616" name="フローチャート: 判断 615">
          <a:extLst>
            <a:ext uri="{FF2B5EF4-FFF2-40B4-BE49-F238E27FC236}">
              <a16:creationId xmlns:a16="http://schemas.microsoft.com/office/drawing/2014/main" id="{2A34B68B-CAA0-4C33-8E76-047BC663BC94}"/>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86360</xdr:rowOff>
    </xdr:from>
    <xdr:to>
      <xdr:col>76</xdr:col>
      <xdr:colOff>165100</xdr:colOff>
      <xdr:row>59</xdr:row>
      <xdr:rowOff>16510</xdr:rowOff>
    </xdr:to>
    <xdr:sp macro="" textlink="">
      <xdr:nvSpPr>
        <xdr:cNvPr id="617" name="フローチャート: 判断 616">
          <a:extLst>
            <a:ext uri="{FF2B5EF4-FFF2-40B4-BE49-F238E27FC236}">
              <a16:creationId xmlns:a16="http://schemas.microsoft.com/office/drawing/2014/main" id="{DC7E1706-41BC-4408-94A5-41B112FB216D}"/>
            </a:ext>
          </a:extLst>
        </xdr:cNvPr>
        <xdr:cNvSpPr/>
      </xdr:nvSpPr>
      <xdr:spPr>
        <a:xfrm>
          <a:off x="14541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57785</xdr:rowOff>
    </xdr:from>
    <xdr:to>
      <xdr:col>72</xdr:col>
      <xdr:colOff>38100</xdr:colOff>
      <xdr:row>58</xdr:row>
      <xdr:rowOff>159385</xdr:rowOff>
    </xdr:to>
    <xdr:sp macro="" textlink="">
      <xdr:nvSpPr>
        <xdr:cNvPr id="618" name="フローチャート: 判断 617">
          <a:extLst>
            <a:ext uri="{FF2B5EF4-FFF2-40B4-BE49-F238E27FC236}">
              <a16:creationId xmlns:a16="http://schemas.microsoft.com/office/drawing/2014/main" id="{609287A0-8B78-460C-9257-BDD62D462B9C}"/>
            </a:ext>
          </a:extLst>
        </xdr:cNvPr>
        <xdr:cNvSpPr/>
      </xdr:nvSpPr>
      <xdr:spPr>
        <a:xfrm>
          <a:off x="13652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44450</xdr:rowOff>
    </xdr:from>
    <xdr:to>
      <xdr:col>67</xdr:col>
      <xdr:colOff>101600</xdr:colOff>
      <xdr:row>58</xdr:row>
      <xdr:rowOff>146050</xdr:rowOff>
    </xdr:to>
    <xdr:sp macro="" textlink="">
      <xdr:nvSpPr>
        <xdr:cNvPr id="619" name="フローチャート: 判断 618">
          <a:extLst>
            <a:ext uri="{FF2B5EF4-FFF2-40B4-BE49-F238E27FC236}">
              <a16:creationId xmlns:a16="http://schemas.microsoft.com/office/drawing/2014/main" id="{996F1F4C-83F9-493C-8CD7-D46DF91433D7}"/>
            </a:ext>
          </a:extLst>
        </xdr:cNvPr>
        <xdr:cNvSpPr/>
      </xdr:nvSpPr>
      <xdr:spPr>
        <a:xfrm>
          <a:off x="12763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A1407012-68AC-4E07-945C-6622831261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1CFBEA5E-3F3D-4C72-96EE-F3582BEA1A9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B8E432B6-6B28-4631-8E1D-E321AC09F05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6B572474-E5DF-4641-8C66-F04FA6CDDE5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D0AEFDB9-ABD6-4071-A0AF-72FA1BE82B7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625" name="楕円 624">
          <a:extLst>
            <a:ext uri="{FF2B5EF4-FFF2-40B4-BE49-F238E27FC236}">
              <a16:creationId xmlns:a16="http://schemas.microsoft.com/office/drawing/2014/main" id="{94B8AD18-5214-42FF-B4A6-F438899C9643}"/>
            </a:ext>
          </a:extLst>
        </xdr:cNvPr>
        <xdr:cNvSpPr/>
      </xdr:nvSpPr>
      <xdr:spPr>
        <a:xfrm>
          <a:off x="16268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9542</xdr:rowOff>
    </xdr:from>
    <xdr:ext cx="405111" cy="259045"/>
    <xdr:sp macro="" textlink="">
      <xdr:nvSpPr>
        <xdr:cNvPr id="626" name="【保健センター・保健所】&#10;有形固定資産減価償却率該当値テキスト">
          <a:extLst>
            <a:ext uri="{FF2B5EF4-FFF2-40B4-BE49-F238E27FC236}">
              <a16:creationId xmlns:a16="http://schemas.microsoft.com/office/drawing/2014/main" id="{136DAD79-50CB-4463-833D-48CCD3832191}"/>
            </a:ext>
          </a:extLst>
        </xdr:cNvPr>
        <xdr:cNvSpPr txBox="1"/>
      </xdr:nvSpPr>
      <xdr:spPr>
        <a:xfrm>
          <a:off x="16357600"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164465</xdr:rowOff>
    </xdr:from>
    <xdr:to>
      <xdr:col>81</xdr:col>
      <xdr:colOff>101600</xdr:colOff>
      <xdr:row>59</xdr:row>
      <xdr:rowOff>94615</xdr:rowOff>
    </xdr:to>
    <xdr:sp macro="" textlink="">
      <xdr:nvSpPr>
        <xdr:cNvPr id="627" name="楕円 626">
          <a:extLst>
            <a:ext uri="{FF2B5EF4-FFF2-40B4-BE49-F238E27FC236}">
              <a16:creationId xmlns:a16="http://schemas.microsoft.com/office/drawing/2014/main" id="{F717B065-0C79-4DB7-AC94-C457DF108797}"/>
            </a:ext>
          </a:extLst>
        </xdr:cNvPr>
        <xdr:cNvSpPr/>
      </xdr:nvSpPr>
      <xdr:spPr>
        <a:xfrm>
          <a:off x="15430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81915</xdr:rowOff>
    </xdr:to>
    <xdr:cxnSp macro="">
      <xdr:nvCxnSpPr>
        <xdr:cNvPr id="628" name="直線コネクタ 627">
          <a:extLst>
            <a:ext uri="{FF2B5EF4-FFF2-40B4-BE49-F238E27FC236}">
              <a16:creationId xmlns:a16="http://schemas.microsoft.com/office/drawing/2014/main" id="{A1FD664D-FC0F-4F05-9A19-D2ED86DC9AE7}"/>
            </a:ext>
          </a:extLst>
        </xdr:cNvPr>
        <xdr:cNvCxnSpPr/>
      </xdr:nvCxnSpPr>
      <xdr:spPr>
        <a:xfrm>
          <a:off x="15481300" y="101593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126365</xdr:rowOff>
    </xdr:from>
    <xdr:to>
      <xdr:col>76</xdr:col>
      <xdr:colOff>165100</xdr:colOff>
      <xdr:row>59</xdr:row>
      <xdr:rowOff>56515</xdr:rowOff>
    </xdr:to>
    <xdr:sp macro="" textlink="">
      <xdr:nvSpPr>
        <xdr:cNvPr id="629" name="楕円 628">
          <a:extLst>
            <a:ext uri="{FF2B5EF4-FFF2-40B4-BE49-F238E27FC236}">
              <a16:creationId xmlns:a16="http://schemas.microsoft.com/office/drawing/2014/main" id="{2C635055-5C12-4241-A7FD-8A891D63DFFF}"/>
            </a:ext>
          </a:extLst>
        </xdr:cNvPr>
        <xdr:cNvSpPr/>
      </xdr:nvSpPr>
      <xdr:spPr>
        <a:xfrm>
          <a:off x="14541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xdr:rowOff>
    </xdr:from>
    <xdr:to>
      <xdr:col>81</xdr:col>
      <xdr:colOff>50800</xdr:colOff>
      <xdr:row>59</xdr:row>
      <xdr:rowOff>43815</xdr:rowOff>
    </xdr:to>
    <xdr:cxnSp macro="">
      <xdr:nvCxnSpPr>
        <xdr:cNvPr id="630" name="直線コネクタ 629">
          <a:extLst>
            <a:ext uri="{FF2B5EF4-FFF2-40B4-BE49-F238E27FC236}">
              <a16:creationId xmlns:a16="http://schemas.microsoft.com/office/drawing/2014/main" id="{E842694C-5707-43F6-BAAA-F0B096AF5227}"/>
            </a:ext>
          </a:extLst>
        </xdr:cNvPr>
        <xdr:cNvCxnSpPr/>
      </xdr:nvCxnSpPr>
      <xdr:spPr>
        <a:xfrm>
          <a:off x="14592300" y="101212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88265</xdr:rowOff>
    </xdr:from>
    <xdr:to>
      <xdr:col>72</xdr:col>
      <xdr:colOff>38100</xdr:colOff>
      <xdr:row>59</xdr:row>
      <xdr:rowOff>18415</xdr:rowOff>
    </xdr:to>
    <xdr:sp macro="" textlink="">
      <xdr:nvSpPr>
        <xdr:cNvPr id="631" name="楕円 630">
          <a:extLst>
            <a:ext uri="{FF2B5EF4-FFF2-40B4-BE49-F238E27FC236}">
              <a16:creationId xmlns:a16="http://schemas.microsoft.com/office/drawing/2014/main" id="{0B45E174-D268-4E96-A04B-352592034AEF}"/>
            </a:ext>
          </a:extLst>
        </xdr:cNvPr>
        <xdr:cNvSpPr/>
      </xdr:nvSpPr>
      <xdr:spPr>
        <a:xfrm>
          <a:off x="13652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139065</xdr:rowOff>
    </xdr:from>
    <xdr:to>
      <xdr:col>76</xdr:col>
      <xdr:colOff>114300</xdr:colOff>
      <xdr:row>59</xdr:row>
      <xdr:rowOff>5715</xdr:rowOff>
    </xdr:to>
    <xdr:cxnSp macro="">
      <xdr:nvCxnSpPr>
        <xdr:cNvPr id="632" name="直線コネクタ 631">
          <a:extLst>
            <a:ext uri="{FF2B5EF4-FFF2-40B4-BE49-F238E27FC236}">
              <a16:creationId xmlns:a16="http://schemas.microsoft.com/office/drawing/2014/main" id="{E1E5A6B6-8A74-4FE0-A9E9-8090479CD6ED}"/>
            </a:ext>
          </a:extLst>
        </xdr:cNvPr>
        <xdr:cNvCxnSpPr/>
      </xdr:nvCxnSpPr>
      <xdr:spPr>
        <a:xfrm>
          <a:off x="13703300" y="100831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50165</xdr:rowOff>
    </xdr:from>
    <xdr:to>
      <xdr:col>67</xdr:col>
      <xdr:colOff>101600</xdr:colOff>
      <xdr:row>58</xdr:row>
      <xdr:rowOff>151765</xdr:rowOff>
    </xdr:to>
    <xdr:sp macro="" textlink="">
      <xdr:nvSpPr>
        <xdr:cNvPr id="633" name="楕円 632">
          <a:extLst>
            <a:ext uri="{FF2B5EF4-FFF2-40B4-BE49-F238E27FC236}">
              <a16:creationId xmlns:a16="http://schemas.microsoft.com/office/drawing/2014/main" id="{1C3A2EB7-8DE7-4B98-A94F-1F15F545C254}"/>
            </a:ext>
          </a:extLst>
        </xdr:cNvPr>
        <xdr:cNvSpPr/>
      </xdr:nvSpPr>
      <xdr:spPr>
        <a:xfrm>
          <a:off x="12763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100965</xdr:rowOff>
    </xdr:from>
    <xdr:to>
      <xdr:col>71</xdr:col>
      <xdr:colOff>177800</xdr:colOff>
      <xdr:row>58</xdr:row>
      <xdr:rowOff>139065</xdr:rowOff>
    </xdr:to>
    <xdr:cxnSp macro="">
      <xdr:nvCxnSpPr>
        <xdr:cNvPr id="634" name="直線コネクタ 633">
          <a:extLst>
            <a:ext uri="{FF2B5EF4-FFF2-40B4-BE49-F238E27FC236}">
              <a16:creationId xmlns:a16="http://schemas.microsoft.com/office/drawing/2014/main" id="{C35F94A5-CFAF-42CD-B28E-C13C9913CEA3}"/>
            </a:ext>
          </a:extLst>
        </xdr:cNvPr>
        <xdr:cNvCxnSpPr/>
      </xdr:nvCxnSpPr>
      <xdr:spPr>
        <a:xfrm>
          <a:off x="12814300" y="100450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635" name="n_1aveValue【保健センター・保健所】&#10;有形固定資産減価償却率">
          <a:extLst>
            <a:ext uri="{FF2B5EF4-FFF2-40B4-BE49-F238E27FC236}">
              <a16:creationId xmlns:a16="http://schemas.microsoft.com/office/drawing/2014/main" id="{678A7EF8-3744-48CD-9FF3-282F4A22252D}"/>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636" name="n_2aveValue【保健センター・保健所】&#10;有形固定資産減価償却率">
          <a:extLst>
            <a:ext uri="{FF2B5EF4-FFF2-40B4-BE49-F238E27FC236}">
              <a16:creationId xmlns:a16="http://schemas.microsoft.com/office/drawing/2014/main" id="{AE6AC139-46F4-46A8-9B37-E4DE712D4B81}"/>
            </a:ext>
          </a:extLst>
        </xdr:cNvPr>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4462</xdr:rowOff>
    </xdr:from>
    <xdr:ext cx="405111" cy="259045"/>
    <xdr:sp macro="" textlink="">
      <xdr:nvSpPr>
        <xdr:cNvPr id="637" name="n_3aveValue【保健センター・保健所】&#10;有形固定資産減価償却率">
          <a:extLst>
            <a:ext uri="{FF2B5EF4-FFF2-40B4-BE49-F238E27FC236}">
              <a16:creationId xmlns:a16="http://schemas.microsoft.com/office/drawing/2014/main" id="{9630C397-D577-4900-A90C-6EB8977C8C68}"/>
            </a:ext>
          </a:extLst>
        </xdr:cNvPr>
        <xdr:cNvSpPr txBox="1"/>
      </xdr:nvSpPr>
      <xdr:spPr>
        <a:xfrm>
          <a:off x="13500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162577</xdr:rowOff>
    </xdr:from>
    <xdr:ext cx="405111" cy="259045"/>
    <xdr:sp macro="" textlink="">
      <xdr:nvSpPr>
        <xdr:cNvPr id="638" name="n_4aveValue【保健センター・保健所】&#10;有形固定資産減価償却率">
          <a:extLst>
            <a:ext uri="{FF2B5EF4-FFF2-40B4-BE49-F238E27FC236}">
              <a16:creationId xmlns:a16="http://schemas.microsoft.com/office/drawing/2014/main" id="{926FEDA7-06FF-4DA2-BBDB-C497242F8B23}"/>
            </a:ext>
          </a:extLst>
        </xdr:cNvPr>
        <xdr:cNvSpPr txBox="1"/>
      </xdr:nvSpPr>
      <xdr:spPr>
        <a:xfrm>
          <a:off x="12611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85742</xdr:rowOff>
    </xdr:from>
    <xdr:ext cx="405111" cy="259045"/>
    <xdr:sp macro="" textlink="">
      <xdr:nvSpPr>
        <xdr:cNvPr id="639" name="n_1mainValue【保健センター・保健所】&#10;有形固定資産減価償却率">
          <a:extLst>
            <a:ext uri="{FF2B5EF4-FFF2-40B4-BE49-F238E27FC236}">
              <a16:creationId xmlns:a16="http://schemas.microsoft.com/office/drawing/2014/main" id="{DFA3F51E-CC87-4022-94FC-867ECB62E530}"/>
            </a:ext>
          </a:extLst>
        </xdr:cNvPr>
        <xdr:cNvSpPr txBox="1"/>
      </xdr:nvSpPr>
      <xdr:spPr>
        <a:xfrm>
          <a:off x="152660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47642</xdr:rowOff>
    </xdr:from>
    <xdr:ext cx="405111" cy="259045"/>
    <xdr:sp macro="" textlink="">
      <xdr:nvSpPr>
        <xdr:cNvPr id="640" name="n_2mainValue【保健センター・保健所】&#10;有形固定資産減価償却率">
          <a:extLst>
            <a:ext uri="{FF2B5EF4-FFF2-40B4-BE49-F238E27FC236}">
              <a16:creationId xmlns:a16="http://schemas.microsoft.com/office/drawing/2014/main" id="{D092A87A-29CA-4BC4-9289-B1A6AA963415}"/>
            </a:ext>
          </a:extLst>
        </xdr:cNvPr>
        <xdr:cNvSpPr txBox="1"/>
      </xdr:nvSpPr>
      <xdr:spPr>
        <a:xfrm>
          <a:off x="14389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9542</xdr:rowOff>
    </xdr:from>
    <xdr:ext cx="405111" cy="259045"/>
    <xdr:sp macro="" textlink="">
      <xdr:nvSpPr>
        <xdr:cNvPr id="641" name="n_3mainValue【保健センター・保健所】&#10;有形固定資産減価償却率">
          <a:extLst>
            <a:ext uri="{FF2B5EF4-FFF2-40B4-BE49-F238E27FC236}">
              <a16:creationId xmlns:a16="http://schemas.microsoft.com/office/drawing/2014/main" id="{51D37190-FFB9-429E-83E9-B35F85CAAE66}"/>
            </a:ext>
          </a:extLst>
        </xdr:cNvPr>
        <xdr:cNvSpPr txBox="1"/>
      </xdr:nvSpPr>
      <xdr:spPr>
        <a:xfrm>
          <a:off x="135007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142892</xdr:rowOff>
    </xdr:from>
    <xdr:ext cx="405111" cy="259045"/>
    <xdr:sp macro="" textlink="">
      <xdr:nvSpPr>
        <xdr:cNvPr id="642" name="n_4mainValue【保健センター・保健所】&#10;有形固定資産減価償却率">
          <a:extLst>
            <a:ext uri="{FF2B5EF4-FFF2-40B4-BE49-F238E27FC236}">
              <a16:creationId xmlns:a16="http://schemas.microsoft.com/office/drawing/2014/main" id="{D417353A-5347-4233-BA7F-296AE0D40E96}"/>
            </a:ext>
          </a:extLst>
        </xdr:cNvPr>
        <xdr:cNvSpPr txBox="1"/>
      </xdr:nvSpPr>
      <xdr:spPr>
        <a:xfrm>
          <a:off x="126117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3" name="正方形/長方形 642">
          <a:extLst>
            <a:ext uri="{FF2B5EF4-FFF2-40B4-BE49-F238E27FC236}">
              <a16:creationId xmlns:a16="http://schemas.microsoft.com/office/drawing/2014/main" id="{C66AE6D9-6B9A-4C40-B68B-CC7A0FFBFDB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4" name="正方形/長方形 643">
          <a:extLst>
            <a:ext uri="{FF2B5EF4-FFF2-40B4-BE49-F238E27FC236}">
              <a16:creationId xmlns:a16="http://schemas.microsoft.com/office/drawing/2014/main" id="{93D3B6B5-F62E-4F4A-BD8A-D4811B895B9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5" name="正方形/長方形 644">
          <a:extLst>
            <a:ext uri="{FF2B5EF4-FFF2-40B4-BE49-F238E27FC236}">
              <a16:creationId xmlns:a16="http://schemas.microsoft.com/office/drawing/2014/main" id="{3275C4D0-C97D-40A8-BE52-9F96DC046D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6" name="正方形/長方形 645">
          <a:extLst>
            <a:ext uri="{FF2B5EF4-FFF2-40B4-BE49-F238E27FC236}">
              <a16:creationId xmlns:a16="http://schemas.microsoft.com/office/drawing/2014/main" id="{1F08954D-420D-4FDF-8A9A-57E117030D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7" name="正方形/長方形 646">
          <a:extLst>
            <a:ext uri="{FF2B5EF4-FFF2-40B4-BE49-F238E27FC236}">
              <a16:creationId xmlns:a16="http://schemas.microsoft.com/office/drawing/2014/main" id="{0A50275C-DA50-4D25-A597-DC1DD9FE7C6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8" name="正方形/長方形 647">
          <a:extLst>
            <a:ext uri="{FF2B5EF4-FFF2-40B4-BE49-F238E27FC236}">
              <a16:creationId xmlns:a16="http://schemas.microsoft.com/office/drawing/2014/main" id="{629C9DB5-B27D-4D10-B5C7-A15C8A1062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9" name="正方形/長方形 648">
          <a:extLst>
            <a:ext uri="{FF2B5EF4-FFF2-40B4-BE49-F238E27FC236}">
              <a16:creationId xmlns:a16="http://schemas.microsoft.com/office/drawing/2014/main" id="{FF00EA31-EEF9-4ABB-985B-95214A8CBA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0" name="正方形/長方形 649">
          <a:extLst>
            <a:ext uri="{FF2B5EF4-FFF2-40B4-BE49-F238E27FC236}">
              <a16:creationId xmlns:a16="http://schemas.microsoft.com/office/drawing/2014/main" id="{4DBB7D78-CBBF-43B0-8D51-CCAB4D9870E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1" name="テキスト ボックス 650">
          <a:extLst>
            <a:ext uri="{FF2B5EF4-FFF2-40B4-BE49-F238E27FC236}">
              <a16:creationId xmlns:a16="http://schemas.microsoft.com/office/drawing/2014/main" id="{1BAB5C62-E7AF-4F06-939E-3E3EE9F136A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2" name="直線コネクタ 651">
          <a:extLst>
            <a:ext uri="{FF2B5EF4-FFF2-40B4-BE49-F238E27FC236}">
              <a16:creationId xmlns:a16="http://schemas.microsoft.com/office/drawing/2014/main" id="{748AAA7C-9C53-4F1F-993B-4B1D2950560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3" name="直線コネクタ 652">
          <a:extLst>
            <a:ext uri="{FF2B5EF4-FFF2-40B4-BE49-F238E27FC236}">
              <a16:creationId xmlns:a16="http://schemas.microsoft.com/office/drawing/2014/main" id="{E1B2B0BC-AD60-43EA-A54B-1668665AA3B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4" name="テキスト ボックス 653">
          <a:extLst>
            <a:ext uri="{FF2B5EF4-FFF2-40B4-BE49-F238E27FC236}">
              <a16:creationId xmlns:a16="http://schemas.microsoft.com/office/drawing/2014/main" id="{0ABF031B-C358-469D-BA0D-B2E1DCAE09E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5" name="直線コネクタ 654">
          <a:extLst>
            <a:ext uri="{FF2B5EF4-FFF2-40B4-BE49-F238E27FC236}">
              <a16:creationId xmlns:a16="http://schemas.microsoft.com/office/drawing/2014/main" id="{8F02D45F-09E1-4060-9580-B4898E62F49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6" name="テキスト ボックス 655">
          <a:extLst>
            <a:ext uri="{FF2B5EF4-FFF2-40B4-BE49-F238E27FC236}">
              <a16:creationId xmlns:a16="http://schemas.microsoft.com/office/drawing/2014/main" id="{F05404DD-BF6A-44D2-B249-DEDCA13F0FF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7" name="直線コネクタ 656">
          <a:extLst>
            <a:ext uri="{FF2B5EF4-FFF2-40B4-BE49-F238E27FC236}">
              <a16:creationId xmlns:a16="http://schemas.microsoft.com/office/drawing/2014/main" id="{0A441C46-3C66-4C1E-A569-19F957178FD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8" name="テキスト ボックス 657">
          <a:extLst>
            <a:ext uri="{FF2B5EF4-FFF2-40B4-BE49-F238E27FC236}">
              <a16:creationId xmlns:a16="http://schemas.microsoft.com/office/drawing/2014/main" id="{6E562981-325D-4304-8031-FDADB86FED2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9" name="直線コネクタ 658">
          <a:extLst>
            <a:ext uri="{FF2B5EF4-FFF2-40B4-BE49-F238E27FC236}">
              <a16:creationId xmlns:a16="http://schemas.microsoft.com/office/drawing/2014/main" id="{1CE33144-09C3-4858-BDA4-3267EFE5AF4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0" name="テキスト ボックス 659">
          <a:extLst>
            <a:ext uri="{FF2B5EF4-FFF2-40B4-BE49-F238E27FC236}">
              <a16:creationId xmlns:a16="http://schemas.microsoft.com/office/drawing/2014/main" id="{B7876F56-3C3E-4D19-A08D-7A3D1387475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a:extLst>
            <a:ext uri="{FF2B5EF4-FFF2-40B4-BE49-F238E27FC236}">
              <a16:creationId xmlns:a16="http://schemas.microsoft.com/office/drawing/2014/main" id="{0FF30E0C-CBDB-4098-B655-3042DF00E14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2" name="テキスト ボックス 661">
          <a:extLst>
            <a:ext uri="{FF2B5EF4-FFF2-40B4-BE49-F238E27FC236}">
              <a16:creationId xmlns:a16="http://schemas.microsoft.com/office/drawing/2014/main" id="{DBA9E524-D468-4F9B-B00D-9511F5FA694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保健センター・保健所】&#10;一人当たり面積グラフ枠">
          <a:extLst>
            <a:ext uri="{FF2B5EF4-FFF2-40B4-BE49-F238E27FC236}">
              <a16:creationId xmlns:a16="http://schemas.microsoft.com/office/drawing/2014/main" id="{323F9BCB-30DD-4F58-8644-77EC2E6304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664" name="直線コネクタ 663">
          <a:extLst>
            <a:ext uri="{FF2B5EF4-FFF2-40B4-BE49-F238E27FC236}">
              <a16:creationId xmlns:a16="http://schemas.microsoft.com/office/drawing/2014/main" id="{776B5CF7-50D1-4F06-9E72-2BE84C185DFE}"/>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665" name="【保健センター・保健所】&#10;一人当たり面積最小値テキスト">
          <a:extLst>
            <a:ext uri="{FF2B5EF4-FFF2-40B4-BE49-F238E27FC236}">
              <a16:creationId xmlns:a16="http://schemas.microsoft.com/office/drawing/2014/main" id="{C5319E23-CD19-4CB3-B678-CB32766A0A7E}"/>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666" name="直線コネクタ 665">
          <a:extLst>
            <a:ext uri="{FF2B5EF4-FFF2-40B4-BE49-F238E27FC236}">
              <a16:creationId xmlns:a16="http://schemas.microsoft.com/office/drawing/2014/main" id="{86EC753C-A3AC-44A6-A9F9-464A2A8BE2A1}"/>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667" name="【保健センター・保健所】&#10;一人当たり面積最大値テキスト">
          <a:extLst>
            <a:ext uri="{FF2B5EF4-FFF2-40B4-BE49-F238E27FC236}">
              <a16:creationId xmlns:a16="http://schemas.microsoft.com/office/drawing/2014/main" id="{C8270F8F-D747-4133-B3DE-771C56A5258B}"/>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668" name="直線コネクタ 667">
          <a:extLst>
            <a:ext uri="{FF2B5EF4-FFF2-40B4-BE49-F238E27FC236}">
              <a16:creationId xmlns:a16="http://schemas.microsoft.com/office/drawing/2014/main" id="{8992BD5D-B91B-4592-B6B9-D27ECB60DE43}"/>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669" name="【保健センター・保健所】&#10;一人当たり面積平均値テキスト">
          <a:extLst>
            <a:ext uri="{FF2B5EF4-FFF2-40B4-BE49-F238E27FC236}">
              <a16:creationId xmlns:a16="http://schemas.microsoft.com/office/drawing/2014/main" id="{84672096-D3A0-41B7-98D7-4AC0980D7CB0}"/>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70" name="フローチャート: 判断 669">
          <a:extLst>
            <a:ext uri="{FF2B5EF4-FFF2-40B4-BE49-F238E27FC236}">
              <a16:creationId xmlns:a16="http://schemas.microsoft.com/office/drawing/2014/main" id="{867E7BF3-B4C2-429E-89C2-BA78175F0F4A}"/>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671" name="フローチャート: 判断 670">
          <a:extLst>
            <a:ext uri="{FF2B5EF4-FFF2-40B4-BE49-F238E27FC236}">
              <a16:creationId xmlns:a16="http://schemas.microsoft.com/office/drawing/2014/main" id="{114AA75A-4263-4343-B7A0-B1E76C48B1ED}"/>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672" name="フローチャート: 判断 671">
          <a:extLst>
            <a:ext uri="{FF2B5EF4-FFF2-40B4-BE49-F238E27FC236}">
              <a16:creationId xmlns:a16="http://schemas.microsoft.com/office/drawing/2014/main" id="{C818E259-87A0-491A-B1D6-4AE4665A4FB7}"/>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73" name="フローチャート: 判断 672">
          <a:extLst>
            <a:ext uri="{FF2B5EF4-FFF2-40B4-BE49-F238E27FC236}">
              <a16:creationId xmlns:a16="http://schemas.microsoft.com/office/drawing/2014/main" id="{ACC761B9-7397-42AF-9304-7BA14BEBD70F}"/>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674" name="フローチャート: 判断 673">
          <a:extLst>
            <a:ext uri="{FF2B5EF4-FFF2-40B4-BE49-F238E27FC236}">
              <a16:creationId xmlns:a16="http://schemas.microsoft.com/office/drawing/2014/main" id="{BF9ACB53-5D1C-481C-A9FF-BF5552BBB72D}"/>
            </a:ext>
          </a:extLst>
        </xdr:cNvPr>
        <xdr:cNvSpPr/>
      </xdr:nvSpPr>
      <xdr:spPr>
        <a:xfrm>
          <a:off x="18605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110B4C2C-A5AB-4C82-ABAD-8F5CC192ED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24654173-9BD2-4648-A755-2006C407A49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BEE5D169-B372-416E-9E8E-EAB1057E84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8FD7E991-E4B5-4511-803E-0B7DE6C7520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361144DB-BE9A-40B5-AC28-BD1FAC3C1E7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49784</xdr:rowOff>
    </xdr:from>
    <xdr:to>
      <xdr:col>116</xdr:col>
      <xdr:colOff>114300</xdr:colOff>
      <xdr:row>61</xdr:row>
      <xdr:rowOff>151384</xdr:rowOff>
    </xdr:to>
    <xdr:sp macro="" textlink="">
      <xdr:nvSpPr>
        <xdr:cNvPr id="680" name="楕円 679">
          <a:extLst>
            <a:ext uri="{FF2B5EF4-FFF2-40B4-BE49-F238E27FC236}">
              <a16:creationId xmlns:a16="http://schemas.microsoft.com/office/drawing/2014/main" id="{E8BBC433-10ED-4179-AEC9-1E59BBA63614}"/>
            </a:ext>
          </a:extLst>
        </xdr:cNvPr>
        <xdr:cNvSpPr/>
      </xdr:nvSpPr>
      <xdr:spPr>
        <a:xfrm>
          <a:off x="221107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72661</xdr:rowOff>
    </xdr:from>
    <xdr:ext cx="469744" cy="259045"/>
    <xdr:sp macro="" textlink="">
      <xdr:nvSpPr>
        <xdr:cNvPr id="681" name="【保健センター・保健所】&#10;一人当たり面積該当値テキスト">
          <a:extLst>
            <a:ext uri="{FF2B5EF4-FFF2-40B4-BE49-F238E27FC236}">
              <a16:creationId xmlns:a16="http://schemas.microsoft.com/office/drawing/2014/main" id="{2E7AE15A-8F6E-46D6-AC46-B4C6926B076B}"/>
            </a:ext>
          </a:extLst>
        </xdr:cNvPr>
        <xdr:cNvSpPr txBox="1"/>
      </xdr:nvSpPr>
      <xdr:spPr>
        <a:xfrm>
          <a:off x="22199600" y="103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56642</xdr:rowOff>
    </xdr:from>
    <xdr:to>
      <xdr:col>112</xdr:col>
      <xdr:colOff>38100</xdr:colOff>
      <xdr:row>61</xdr:row>
      <xdr:rowOff>158242</xdr:rowOff>
    </xdr:to>
    <xdr:sp macro="" textlink="">
      <xdr:nvSpPr>
        <xdr:cNvPr id="682" name="楕円 681">
          <a:extLst>
            <a:ext uri="{FF2B5EF4-FFF2-40B4-BE49-F238E27FC236}">
              <a16:creationId xmlns:a16="http://schemas.microsoft.com/office/drawing/2014/main" id="{27A7E8AB-EBC1-4E9C-9131-6F3FD4AE75FA}"/>
            </a:ext>
          </a:extLst>
        </xdr:cNvPr>
        <xdr:cNvSpPr/>
      </xdr:nvSpPr>
      <xdr:spPr>
        <a:xfrm>
          <a:off x="21272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100584</xdr:rowOff>
    </xdr:from>
    <xdr:to>
      <xdr:col>116</xdr:col>
      <xdr:colOff>63500</xdr:colOff>
      <xdr:row>61</xdr:row>
      <xdr:rowOff>107442</xdr:rowOff>
    </xdr:to>
    <xdr:cxnSp macro="">
      <xdr:nvCxnSpPr>
        <xdr:cNvPr id="683" name="直線コネクタ 682">
          <a:extLst>
            <a:ext uri="{FF2B5EF4-FFF2-40B4-BE49-F238E27FC236}">
              <a16:creationId xmlns:a16="http://schemas.microsoft.com/office/drawing/2014/main" id="{A4048503-C9AC-4E9E-A490-17086F876453}"/>
            </a:ext>
          </a:extLst>
        </xdr:cNvPr>
        <xdr:cNvCxnSpPr/>
      </xdr:nvCxnSpPr>
      <xdr:spPr>
        <a:xfrm flipV="1">
          <a:off x="21323300" y="1055903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63500</xdr:rowOff>
    </xdr:from>
    <xdr:to>
      <xdr:col>107</xdr:col>
      <xdr:colOff>101600</xdr:colOff>
      <xdr:row>61</xdr:row>
      <xdr:rowOff>165100</xdr:rowOff>
    </xdr:to>
    <xdr:sp macro="" textlink="">
      <xdr:nvSpPr>
        <xdr:cNvPr id="684" name="楕円 683">
          <a:extLst>
            <a:ext uri="{FF2B5EF4-FFF2-40B4-BE49-F238E27FC236}">
              <a16:creationId xmlns:a16="http://schemas.microsoft.com/office/drawing/2014/main" id="{C04EA2B5-EC2C-43D9-95CE-924067C24993}"/>
            </a:ext>
          </a:extLst>
        </xdr:cNvPr>
        <xdr:cNvSpPr/>
      </xdr:nvSpPr>
      <xdr:spPr>
        <a:xfrm>
          <a:off x="2038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107442</xdr:rowOff>
    </xdr:from>
    <xdr:to>
      <xdr:col>111</xdr:col>
      <xdr:colOff>177800</xdr:colOff>
      <xdr:row>61</xdr:row>
      <xdr:rowOff>114300</xdr:rowOff>
    </xdr:to>
    <xdr:cxnSp macro="">
      <xdr:nvCxnSpPr>
        <xdr:cNvPr id="685" name="直線コネクタ 684">
          <a:extLst>
            <a:ext uri="{FF2B5EF4-FFF2-40B4-BE49-F238E27FC236}">
              <a16:creationId xmlns:a16="http://schemas.microsoft.com/office/drawing/2014/main" id="{1B81F42B-086B-4A71-A700-B8F58EB2DC58}"/>
            </a:ext>
          </a:extLst>
        </xdr:cNvPr>
        <xdr:cNvCxnSpPr/>
      </xdr:nvCxnSpPr>
      <xdr:spPr>
        <a:xfrm flipV="1">
          <a:off x="20434300" y="105658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70358</xdr:rowOff>
    </xdr:from>
    <xdr:to>
      <xdr:col>102</xdr:col>
      <xdr:colOff>165100</xdr:colOff>
      <xdr:row>62</xdr:row>
      <xdr:rowOff>508</xdr:rowOff>
    </xdr:to>
    <xdr:sp macro="" textlink="">
      <xdr:nvSpPr>
        <xdr:cNvPr id="686" name="楕円 685">
          <a:extLst>
            <a:ext uri="{FF2B5EF4-FFF2-40B4-BE49-F238E27FC236}">
              <a16:creationId xmlns:a16="http://schemas.microsoft.com/office/drawing/2014/main" id="{3BEE1FFD-99CA-465E-928F-7EC06AA00E90}"/>
            </a:ext>
          </a:extLst>
        </xdr:cNvPr>
        <xdr:cNvSpPr/>
      </xdr:nvSpPr>
      <xdr:spPr>
        <a:xfrm>
          <a:off x="19494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114300</xdr:rowOff>
    </xdr:from>
    <xdr:to>
      <xdr:col>107</xdr:col>
      <xdr:colOff>50800</xdr:colOff>
      <xdr:row>61</xdr:row>
      <xdr:rowOff>121158</xdr:rowOff>
    </xdr:to>
    <xdr:cxnSp macro="">
      <xdr:nvCxnSpPr>
        <xdr:cNvPr id="687" name="直線コネクタ 686">
          <a:extLst>
            <a:ext uri="{FF2B5EF4-FFF2-40B4-BE49-F238E27FC236}">
              <a16:creationId xmlns:a16="http://schemas.microsoft.com/office/drawing/2014/main" id="{C7C272E3-7B43-473A-B2C1-2E0880417C8A}"/>
            </a:ext>
          </a:extLst>
        </xdr:cNvPr>
        <xdr:cNvCxnSpPr/>
      </xdr:nvCxnSpPr>
      <xdr:spPr>
        <a:xfrm flipV="1">
          <a:off x="19545300" y="105727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72644</xdr:rowOff>
    </xdr:from>
    <xdr:to>
      <xdr:col>98</xdr:col>
      <xdr:colOff>38100</xdr:colOff>
      <xdr:row>62</xdr:row>
      <xdr:rowOff>2794</xdr:rowOff>
    </xdr:to>
    <xdr:sp macro="" textlink="">
      <xdr:nvSpPr>
        <xdr:cNvPr id="688" name="楕円 687">
          <a:extLst>
            <a:ext uri="{FF2B5EF4-FFF2-40B4-BE49-F238E27FC236}">
              <a16:creationId xmlns:a16="http://schemas.microsoft.com/office/drawing/2014/main" id="{5A2B54B0-D179-4640-8A4C-CE6BC7311CD7}"/>
            </a:ext>
          </a:extLst>
        </xdr:cNvPr>
        <xdr:cNvSpPr/>
      </xdr:nvSpPr>
      <xdr:spPr>
        <a:xfrm>
          <a:off x="18605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121158</xdr:rowOff>
    </xdr:from>
    <xdr:to>
      <xdr:col>102</xdr:col>
      <xdr:colOff>114300</xdr:colOff>
      <xdr:row>61</xdr:row>
      <xdr:rowOff>123444</xdr:rowOff>
    </xdr:to>
    <xdr:cxnSp macro="">
      <xdr:nvCxnSpPr>
        <xdr:cNvPr id="689" name="直線コネクタ 688">
          <a:extLst>
            <a:ext uri="{FF2B5EF4-FFF2-40B4-BE49-F238E27FC236}">
              <a16:creationId xmlns:a16="http://schemas.microsoft.com/office/drawing/2014/main" id="{EAA19D64-0FF1-4AC3-8EBE-BA0396B1B621}"/>
            </a:ext>
          </a:extLst>
        </xdr:cNvPr>
        <xdr:cNvCxnSpPr/>
      </xdr:nvCxnSpPr>
      <xdr:spPr>
        <a:xfrm flipV="1">
          <a:off x="18656300" y="105796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9923</xdr:rowOff>
    </xdr:from>
    <xdr:ext cx="469744" cy="259045"/>
    <xdr:sp macro="" textlink="">
      <xdr:nvSpPr>
        <xdr:cNvPr id="690" name="n_1aveValue【保健センター・保健所】&#10;一人当たり面積">
          <a:extLst>
            <a:ext uri="{FF2B5EF4-FFF2-40B4-BE49-F238E27FC236}">
              <a16:creationId xmlns:a16="http://schemas.microsoft.com/office/drawing/2014/main" id="{40788A3A-8DE2-4219-9980-75C5A1CECFDF}"/>
            </a:ext>
          </a:extLst>
        </xdr:cNvPr>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691" name="n_2aveValue【保健センター・保健所】&#10;一人当たり面積">
          <a:extLst>
            <a:ext uri="{FF2B5EF4-FFF2-40B4-BE49-F238E27FC236}">
              <a16:creationId xmlns:a16="http://schemas.microsoft.com/office/drawing/2014/main" id="{ED6A8DE3-C88D-44B4-9394-DB71AF55999B}"/>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73931</xdr:rowOff>
    </xdr:from>
    <xdr:ext cx="469744" cy="259045"/>
    <xdr:sp macro="" textlink="">
      <xdr:nvSpPr>
        <xdr:cNvPr id="692" name="n_3aveValue【保健センター・保健所】&#10;一人当たり面積">
          <a:extLst>
            <a:ext uri="{FF2B5EF4-FFF2-40B4-BE49-F238E27FC236}">
              <a16:creationId xmlns:a16="http://schemas.microsoft.com/office/drawing/2014/main" id="{64CE0B03-1440-4C63-8671-F05C28314286}"/>
            </a:ext>
          </a:extLst>
        </xdr:cNvPr>
        <xdr:cNvSpPr txBox="1"/>
      </xdr:nvSpPr>
      <xdr:spPr>
        <a:xfrm>
          <a:off x="19310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105935</xdr:rowOff>
    </xdr:from>
    <xdr:ext cx="469744" cy="259045"/>
    <xdr:sp macro="" textlink="">
      <xdr:nvSpPr>
        <xdr:cNvPr id="693" name="n_4aveValue【保健センター・保健所】&#10;一人当たり面積">
          <a:extLst>
            <a:ext uri="{FF2B5EF4-FFF2-40B4-BE49-F238E27FC236}">
              <a16:creationId xmlns:a16="http://schemas.microsoft.com/office/drawing/2014/main" id="{F89D9D43-F0B8-48A3-825B-FE971A17DDB0}"/>
            </a:ext>
          </a:extLst>
        </xdr:cNvPr>
        <xdr:cNvSpPr txBox="1"/>
      </xdr:nvSpPr>
      <xdr:spPr>
        <a:xfrm>
          <a:off x="18421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3319</xdr:rowOff>
    </xdr:from>
    <xdr:ext cx="469744" cy="259045"/>
    <xdr:sp macro="" textlink="">
      <xdr:nvSpPr>
        <xdr:cNvPr id="694" name="n_1mainValue【保健センター・保健所】&#10;一人当たり面積">
          <a:extLst>
            <a:ext uri="{FF2B5EF4-FFF2-40B4-BE49-F238E27FC236}">
              <a16:creationId xmlns:a16="http://schemas.microsoft.com/office/drawing/2014/main" id="{BFAB8986-0836-48F4-B8C2-2CBE233E7985}"/>
            </a:ext>
          </a:extLst>
        </xdr:cNvPr>
        <xdr:cNvSpPr txBox="1"/>
      </xdr:nvSpPr>
      <xdr:spPr>
        <a:xfrm>
          <a:off x="210757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10177</xdr:rowOff>
    </xdr:from>
    <xdr:ext cx="469744" cy="259045"/>
    <xdr:sp macro="" textlink="">
      <xdr:nvSpPr>
        <xdr:cNvPr id="695" name="n_2mainValue【保健センター・保健所】&#10;一人当たり面積">
          <a:extLst>
            <a:ext uri="{FF2B5EF4-FFF2-40B4-BE49-F238E27FC236}">
              <a16:creationId xmlns:a16="http://schemas.microsoft.com/office/drawing/2014/main" id="{782493C7-1C7D-4D68-9907-89CE47E542EB}"/>
            </a:ext>
          </a:extLst>
        </xdr:cNvPr>
        <xdr:cNvSpPr txBox="1"/>
      </xdr:nvSpPr>
      <xdr:spPr>
        <a:xfrm>
          <a:off x="20199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17035</xdr:rowOff>
    </xdr:from>
    <xdr:ext cx="469744" cy="259045"/>
    <xdr:sp macro="" textlink="">
      <xdr:nvSpPr>
        <xdr:cNvPr id="696" name="n_3mainValue【保健センター・保健所】&#10;一人当たり面積">
          <a:extLst>
            <a:ext uri="{FF2B5EF4-FFF2-40B4-BE49-F238E27FC236}">
              <a16:creationId xmlns:a16="http://schemas.microsoft.com/office/drawing/2014/main" id="{5B0C8708-8D27-4F3E-9517-61102D69B560}"/>
            </a:ext>
          </a:extLst>
        </xdr:cNvPr>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19321</xdr:rowOff>
    </xdr:from>
    <xdr:ext cx="469744" cy="259045"/>
    <xdr:sp macro="" textlink="">
      <xdr:nvSpPr>
        <xdr:cNvPr id="697" name="n_4mainValue【保健センター・保健所】&#10;一人当たり面積">
          <a:extLst>
            <a:ext uri="{FF2B5EF4-FFF2-40B4-BE49-F238E27FC236}">
              <a16:creationId xmlns:a16="http://schemas.microsoft.com/office/drawing/2014/main" id="{D98BD5E1-FAE3-4410-A306-1AA7DA8CC78C}"/>
            </a:ext>
          </a:extLst>
        </xdr:cNvPr>
        <xdr:cNvSpPr txBox="1"/>
      </xdr:nvSpPr>
      <xdr:spPr>
        <a:xfrm>
          <a:off x="18421427" y="1030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a:extLst>
            <a:ext uri="{FF2B5EF4-FFF2-40B4-BE49-F238E27FC236}">
              <a16:creationId xmlns:a16="http://schemas.microsoft.com/office/drawing/2014/main" id="{45585DFB-621F-4241-98A0-17A8412AE75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a:extLst>
            <a:ext uri="{FF2B5EF4-FFF2-40B4-BE49-F238E27FC236}">
              <a16:creationId xmlns:a16="http://schemas.microsoft.com/office/drawing/2014/main" id="{B1457E89-6C68-4228-A3BA-EDF26CE5FF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a:extLst>
            <a:ext uri="{FF2B5EF4-FFF2-40B4-BE49-F238E27FC236}">
              <a16:creationId xmlns:a16="http://schemas.microsoft.com/office/drawing/2014/main" id="{C4542339-5C5C-4555-8A2C-2D34BAA6DE2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a:extLst>
            <a:ext uri="{FF2B5EF4-FFF2-40B4-BE49-F238E27FC236}">
              <a16:creationId xmlns:a16="http://schemas.microsoft.com/office/drawing/2014/main" id="{EFD96C76-6E9C-414D-81F2-2319255F07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a:extLst>
            <a:ext uri="{FF2B5EF4-FFF2-40B4-BE49-F238E27FC236}">
              <a16:creationId xmlns:a16="http://schemas.microsoft.com/office/drawing/2014/main" id="{3B5258D0-ADE2-4FD2-BBEB-EAAC15B86A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a:extLst>
            <a:ext uri="{FF2B5EF4-FFF2-40B4-BE49-F238E27FC236}">
              <a16:creationId xmlns:a16="http://schemas.microsoft.com/office/drawing/2014/main" id="{1ACF707F-BD39-4621-844C-E6A285F2061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a:extLst>
            <a:ext uri="{FF2B5EF4-FFF2-40B4-BE49-F238E27FC236}">
              <a16:creationId xmlns:a16="http://schemas.microsoft.com/office/drawing/2014/main" id="{740BF843-ED02-45DA-91E0-CEACBD3FD75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a:extLst>
            <a:ext uri="{FF2B5EF4-FFF2-40B4-BE49-F238E27FC236}">
              <a16:creationId xmlns:a16="http://schemas.microsoft.com/office/drawing/2014/main" id="{77CA531D-C353-4DF3-8421-AFA763B98DD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a:extLst>
            <a:ext uri="{FF2B5EF4-FFF2-40B4-BE49-F238E27FC236}">
              <a16:creationId xmlns:a16="http://schemas.microsoft.com/office/drawing/2014/main" id="{908C0F66-2328-47D8-BA0D-0A48EB569CC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a:extLst>
            <a:ext uri="{FF2B5EF4-FFF2-40B4-BE49-F238E27FC236}">
              <a16:creationId xmlns:a16="http://schemas.microsoft.com/office/drawing/2014/main" id="{D326A798-E3EB-4EEB-A776-B9414B78C00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a:extLst>
            <a:ext uri="{FF2B5EF4-FFF2-40B4-BE49-F238E27FC236}">
              <a16:creationId xmlns:a16="http://schemas.microsoft.com/office/drawing/2014/main" id="{30C9C061-3CF2-4DA3-89A4-1EE95876D1A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9" name="直線コネクタ 708">
          <a:extLst>
            <a:ext uri="{FF2B5EF4-FFF2-40B4-BE49-F238E27FC236}">
              <a16:creationId xmlns:a16="http://schemas.microsoft.com/office/drawing/2014/main" id="{FCBA8807-8074-46DB-A65E-90E64F11B51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0" name="テキスト ボックス 709">
          <a:extLst>
            <a:ext uri="{FF2B5EF4-FFF2-40B4-BE49-F238E27FC236}">
              <a16:creationId xmlns:a16="http://schemas.microsoft.com/office/drawing/2014/main" id="{4CAB4841-92DA-4C01-BEF9-7184B4DCB64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1" name="直線コネクタ 710">
          <a:extLst>
            <a:ext uri="{FF2B5EF4-FFF2-40B4-BE49-F238E27FC236}">
              <a16:creationId xmlns:a16="http://schemas.microsoft.com/office/drawing/2014/main" id="{A401E371-DFB5-4C61-8C82-E5B530ED2A0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2" name="テキスト ボックス 711">
          <a:extLst>
            <a:ext uri="{FF2B5EF4-FFF2-40B4-BE49-F238E27FC236}">
              <a16:creationId xmlns:a16="http://schemas.microsoft.com/office/drawing/2014/main" id="{A5339910-B942-4749-857D-90CDB32AB7D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3" name="直線コネクタ 712">
          <a:extLst>
            <a:ext uri="{FF2B5EF4-FFF2-40B4-BE49-F238E27FC236}">
              <a16:creationId xmlns:a16="http://schemas.microsoft.com/office/drawing/2014/main" id="{9BBE9F9B-4EBF-4944-A6BA-1E56AA22EE4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4" name="テキスト ボックス 713">
          <a:extLst>
            <a:ext uri="{FF2B5EF4-FFF2-40B4-BE49-F238E27FC236}">
              <a16:creationId xmlns:a16="http://schemas.microsoft.com/office/drawing/2014/main" id="{F8CD6011-0FFE-4A27-9457-4E03C71503C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5" name="直線コネクタ 714">
          <a:extLst>
            <a:ext uri="{FF2B5EF4-FFF2-40B4-BE49-F238E27FC236}">
              <a16:creationId xmlns:a16="http://schemas.microsoft.com/office/drawing/2014/main" id="{23372AEC-48A9-4193-B82B-C2B81767B2F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6" name="テキスト ボックス 715">
          <a:extLst>
            <a:ext uri="{FF2B5EF4-FFF2-40B4-BE49-F238E27FC236}">
              <a16:creationId xmlns:a16="http://schemas.microsoft.com/office/drawing/2014/main" id="{7F432CE6-88AE-4756-A465-4EB40C7FE5C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7" name="直線コネクタ 716">
          <a:extLst>
            <a:ext uri="{FF2B5EF4-FFF2-40B4-BE49-F238E27FC236}">
              <a16:creationId xmlns:a16="http://schemas.microsoft.com/office/drawing/2014/main" id="{575202F1-0C9C-4280-A745-4F109CA7038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8" name="テキスト ボックス 717">
          <a:extLst>
            <a:ext uri="{FF2B5EF4-FFF2-40B4-BE49-F238E27FC236}">
              <a16:creationId xmlns:a16="http://schemas.microsoft.com/office/drawing/2014/main" id="{67168CC2-A600-47F2-8D18-507934CA46F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9" name="直線コネクタ 718">
          <a:extLst>
            <a:ext uri="{FF2B5EF4-FFF2-40B4-BE49-F238E27FC236}">
              <a16:creationId xmlns:a16="http://schemas.microsoft.com/office/drawing/2014/main" id="{C86340D3-CD8D-482A-AFC4-649D3BEF325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0" name="テキスト ボックス 719">
          <a:extLst>
            <a:ext uri="{FF2B5EF4-FFF2-40B4-BE49-F238E27FC236}">
              <a16:creationId xmlns:a16="http://schemas.microsoft.com/office/drawing/2014/main" id="{5D7821C1-CA1E-4AF3-B504-4E0A198735D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1" name="直線コネクタ 720">
          <a:extLst>
            <a:ext uri="{FF2B5EF4-FFF2-40B4-BE49-F238E27FC236}">
              <a16:creationId xmlns:a16="http://schemas.microsoft.com/office/drawing/2014/main" id="{45382DB7-6D71-499D-9682-494B8BAEAC9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消防施設】&#10;有形固定資産減価償却率グラフ枠">
          <a:extLst>
            <a:ext uri="{FF2B5EF4-FFF2-40B4-BE49-F238E27FC236}">
              <a16:creationId xmlns:a16="http://schemas.microsoft.com/office/drawing/2014/main" id="{BB131FCA-62BC-41BE-85D5-73678D7ED83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23" name="直線コネクタ 722">
          <a:extLst>
            <a:ext uri="{FF2B5EF4-FFF2-40B4-BE49-F238E27FC236}">
              <a16:creationId xmlns:a16="http://schemas.microsoft.com/office/drawing/2014/main" id="{D81CF39D-4CF8-4597-A3DF-8FA1ECAC030A}"/>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4" name="【消防施設】&#10;有形固定資産減価償却率最小値テキスト">
          <a:extLst>
            <a:ext uri="{FF2B5EF4-FFF2-40B4-BE49-F238E27FC236}">
              <a16:creationId xmlns:a16="http://schemas.microsoft.com/office/drawing/2014/main" id="{95FBCDBC-EB82-4554-B12C-4EC4BA4615C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5" name="直線コネクタ 724">
          <a:extLst>
            <a:ext uri="{FF2B5EF4-FFF2-40B4-BE49-F238E27FC236}">
              <a16:creationId xmlns:a16="http://schemas.microsoft.com/office/drawing/2014/main" id="{5987240A-D215-490D-85F5-B065B563651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26" name="【消防施設】&#10;有形固定資産減価償却率最大値テキスト">
          <a:extLst>
            <a:ext uri="{FF2B5EF4-FFF2-40B4-BE49-F238E27FC236}">
              <a16:creationId xmlns:a16="http://schemas.microsoft.com/office/drawing/2014/main" id="{357A8C4F-138F-48C3-A276-F297BB8B4A6A}"/>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27" name="直線コネクタ 726">
          <a:extLst>
            <a:ext uri="{FF2B5EF4-FFF2-40B4-BE49-F238E27FC236}">
              <a16:creationId xmlns:a16="http://schemas.microsoft.com/office/drawing/2014/main" id="{5DC1696B-1DEA-43DA-ACFC-57872532561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728" name="【消防施設】&#10;有形固定資産減価償却率平均値テキスト">
          <a:extLst>
            <a:ext uri="{FF2B5EF4-FFF2-40B4-BE49-F238E27FC236}">
              <a16:creationId xmlns:a16="http://schemas.microsoft.com/office/drawing/2014/main" id="{F3B66F66-187B-40F9-8060-1A794CCC1308}"/>
            </a:ext>
          </a:extLst>
        </xdr:cNvPr>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29" name="フローチャート: 判断 728">
          <a:extLst>
            <a:ext uri="{FF2B5EF4-FFF2-40B4-BE49-F238E27FC236}">
              <a16:creationId xmlns:a16="http://schemas.microsoft.com/office/drawing/2014/main" id="{9C22E700-52CF-4604-A757-4F34667B6237}"/>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730" name="フローチャート: 判断 729">
          <a:extLst>
            <a:ext uri="{FF2B5EF4-FFF2-40B4-BE49-F238E27FC236}">
              <a16:creationId xmlns:a16="http://schemas.microsoft.com/office/drawing/2014/main" id="{02C1C09C-CDBB-4336-B7FD-A0D080338F2D}"/>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31" name="フローチャート: 判断 730">
          <a:extLst>
            <a:ext uri="{FF2B5EF4-FFF2-40B4-BE49-F238E27FC236}">
              <a16:creationId xmlns:a16="http://schemas.microsoft.com/office/drawing/2014/main" id="{D84E7939-4397-41AE-BEE3-DEC9A0C195B3}"/>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732" name="フローチャート: 判断 731">
          <a:extLst>
            <a:ext uri="{FF2B5EF4-FFF2-40B4-BE49-F238E27FC236}">
              <a16:creationId xmlns:a16="http://schemas.microsoft.com/office/drawing/2014/main" id="{4086FFEA-81C8-4D7E-8973-AFFF40F6C728}"/>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733" name="フローチャート: 判断 732">
          <a:extLst>
            <a:ext uri="{FF2B5EF4-FFF2-40B4-BE49-F238E27FC236}">
              <a16:creationId xmlns:a16="http://schemas.microsoft.com/office/drawing/2014/main" id="{A456091E-6685-4819-9A78-6A0A21C3341C}"/>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930D6AB1-5FF4-4D8C-9EC0-EFC6852A142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E6E9CF3C-DF70-4D2B-A838-9EEE90592C0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18E9F52B-7D0E-4989-8123-0C418ED2C2F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A26FD617-48EE-45BC-8FD5-B58EE58F278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9F2FB4B6-4853-4230-B3A2-81B2DEBDF5D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70576</xdr:rowOff>
    </xdr:from>
    <xdr:to>
      <xdr:col>85</xdr:col>
      <xdr:colOff>177800</xdr:colOff>
      <xdr:row>81</xdr:row>
      <xdr:rowOff>726</xdr:rowOff>
    </xdr:to>
    <xdr:sp macro="" textlink="">
      <xdr:nvSpPr>
        <xdr:cNvPr id="739" name="楕円 738">
          <a:extLst>
            <a:ext uri="{FF2B5EF4-FFF2-40B4-BE49-F238E27FC236}">
              <a16:creationId xmlns:a16="http://schemas.microsoft.com/office/drawing/2014/main" id="{71A7BD8B-913A-4154-8DE3-531B4F6276BD}"/>
            </a:ext>
          </a:extLst>
        </xdr:cNvPr>
        <xdr:cNvSpPr/>
      </xdr:nvSpPr>
      <xdr:spPr>
        <a:xfrm>
          <a:off x="162687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93453</xdr:rowOff>
    </xdr:from>
    <xdr:ext cx="405111" cy="259045"/>
    <xdr:sp macro="" textlink="">
      <xdr:nvSpPr>
        <xdr:cNvPr id="740" name="【消防施設】&#10;有形固定資産減価償却率該当値テキスト">
          <a:extLst>
            <a:ext uri="{FF2B5EF4-FFF2-40B4-BE49-F238E27FC236}">
              <a16:creationId xmlns:a16="http://schemas.microsoft.com/office/drawing/2014/main" id="{39FF9201-9FF1-4A45-9226-8704A3B7F9D9}"/>
            </a:ext>
          </a:extLst>
        </xdr:cNvPr>
        <xdr:cNvSpPr txBox="1"/>
      </xdr:nvSpPr>
      <xdr:spPr>
        <a:xfrm>
          <a:off x="16357600" y="136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24856</xdr:rowOff>
    </xdr:from>
    <xdr:to>
      <xdr:col>81</xdr:col>
      <xdr:colOff>101600</xdr:colOff>
      <xdr:row>80</xdr:row>
      <xdr:rowOff>126456</xdr:rowOff>
    </xdr:to>
    <xdr:sp macro="" textlink="">
      <xdr:nvSpPr>
        <xdr:cNvPr id="741" name="楕円 740">
          <a:extLst>
            <a:ext uri="{FF2B5EF4-FFF2-40B4-BE49-F238E27FC236}">
              <a16:creationId xmlns:a16="http://schemas.microsoft.com/office/drawing/2014/main" id="{962FA68A-25AC-4B1E-A29B-86A2FB1EB385}"/>
            </a:ext>
          </a:extLst>
        </xdr:cNvPr>
        <xdr:cNvSpPr/>
      </xdr:nvSpPr>
      <xdr:spPr>
        <a:xfrm>
          <a:off x="15430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75656</xdr:rowOff>
    </xdr:from>
    <xdr:to>
      <xdr:col>85</xdr:col>
      <xdr:colOff>127000</xdr:colOff>
      <xdr:row>80</xdr:row>
      <xdr:rowOff>121376</xdr:rowOff>
    </xdr:to>
    <xdr:cxnSp macro="">
      <xdr:nvCxnSpPr>
        <xdr:cNvPr id="742" name="直線コネクタ 741">
          <a:extLst>
            <a:ext uri="{FF2B5EF4-FFF2-40B4-BE49-F238E27FC236}">
              <a16:creationId xmlns:a16="http://schemas.microsoft.com/office/drawing/2014/main" id="{6C10B7EB-724A-426C-A8F0-EFF582404255}"/>
            </a:ext>
          </a:extLst>
        </xdr:cNvPr>
        <xdr:cNvCxnSpPr/>
      </xdr:nvCxnSpPr>
      <xdr:spPr>
        <a:xfrm>
          <a:off x="15481300" y="137916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157118</xdr:rowOff>
    </xdr:from>
    <xdr:to>
      <xdr:col>76</xdr:col>
      <xdr:colOff>165100</xdr:colOff>
      <xdr:row>80</xdr:row>
      <xdr:rowOff>87268</xdr:rowOff>
    </xdr:to>
    <xdr:sp macro="" textlink="">
      <xdr:nvSpPr>
        <xdr:cNvPr id="743" name="楕円 742">
          <a:extLst>
            <a:ext uri="{FF2B5EF4-FFF2-40B4-BE49-F238E27FC236}">
              <a16:creationId xmlns:a16="http://schemas.microsoft.com/office/drawing/2014/main" id="{11DB4475-A212-4BE5-BF8E-F59A92626F2B}"/>
            </a:ext>
          </a:extLst>
        </xdr:cNvPr>
        <xdr:cNvSpPr/>
      </xdr:nvSpPr>
      <xdr:spPr>
        <a:xfrm>
          <a:off x="14541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36468</xdr:rowOff>
    </xdr:from>
    <xdr:to>
      <xdr:col>81</xdr:col>
      <xdr:colOff>50800</xdr:colOff>
      <xdr:row>80</xdr:row>
      <xdr:rowOff>75656</xdr:rowOff>
    </xdr:to>
    <xdr:cxnSp macro="">
      <xdr:nvCxnSpPr>
        <xdr:cNvPr id="744" name="直線コネクタ 743">
          <a:extLst>
            <a:ext uri="{FF2B5EF4-FFF2-40B4-BE49-F238E27FC236}">
              <a16:creationId xmlns:a16="http://schemas.microsoft.com/office/drawing/2014/main" id="{E0EBA104-9704-4BA3-94B6-89ADD504737D}"/>
            </a:ext>
          </a:extLst>
        </xdr:cNvPr>
        <xdr:cNvCxnSpPr/>
      </xdr:nvCxnSpPr>
      <xdr:spPr>
        <a:xfrm>
          <a:off x="14592300" y="1375246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70576</xdr:rowOff>
    </xdr:from>
    <xdr:to>
      <xdr:col>72</xdr:col>
      <xdr:colOff>38100</xdr:colOff>
      <xdr:row>80</xdr:row>
      <xdr:rowOff>726</xdr:rowOff>
    </xdr:to>
    <xdr:sp macro="" textlink="">
      <xdr:nvSpPr>
        <xdr:cNvPr id="745" name="楕円 744">
          <a:extLst>
            <a:ext uri="{FF2B5EF4-FFF2-40B4-BE49-F238E27FC236}">
              <a16:creationId xmlns:a16="http://schemas.microsoft.com/office/drawing/2014/main" id="{617E7EF2-A931-4E0C-ADB6-BD10C699D7A6}"/>
            </a:ext>
          </a:extLst>
        </xdr:cNvPr>
        <xdr:cNvSpPr/>
      </xdr:nvSpPr>
      <xdr:spPr>
        <a:xfrm>
          <a:off x="13652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121376</xdr:rowOff>
    </xdr:from>
    <xdr:to>
      <xdr:col>76</xdr:col>
      <xdr:colOff>114300</xdr:colOff>
      <xdr:row>80</xdr:row>
      <xdr:rowOff>36468</xdr:rowOff>
    </xdr:to>
    <xdr:cxnSp macro="">
      <xdr:nvCxnSpPr>
        <xdr:cNvPr id="746" name="直線コネクタ 745">
          <a:extLst>
            <a:ext uri="{FF2B5EF4-FFF2-40B4-BE49-F238E27FC236}">
              <a16:creationId xmlns:a16="http://schemas.microsoft.com/office/drawing/2014/main" id="{79EF6CB0-99BE-48AE-9AB1-DBC2D9A52770}"/>
            </a:ext>
          </a:extLst>
        </xdr:cNvPr>
        <xdr:cNvCxnSpPr/>
      </xdr:nvCxnSpPr>
      <xdr:spPr>
        <a:xfrm>
          <a:off x="13703300" y="13665926"/>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75474</xdr:rowOff>
    </xdr:from>
    <xdr:to>
      <xdr:col>67</xdr:col>
      <xdr:colOff>101600</xdr:colOff>
      <xdr:row>81</xdr:row>
      <xdr:rowOff>5624</xdr:rowOff>
    </xdr:to>
    <xdr:sp macro="" textlink="">
      <xdr:nvSpPr>
        <xdr:cNvPr id="747" name="楕円 746">
          <a:extLst>
            <a:ext uri="{FF2B5EF4-FFF2-40B4-BE49-F238E27FC236}">
              <a16:creationId xmlns:a16="http://schemas.microsoft.com/office/drawing/2014/main" id="{5A0C5C80-3AFE-45B3-AF6D-B704D89E6F68}"/>
            </a:ext>
          </a:extLst>
        </xdr:cNvPr>
        <xdr:cNvSpPr/>
      </xdr:nvSpPr>
      <xdr:spPr>
        <a:xfrm>
          <a:off x="12763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121376</xdr:rowOff>
    </xdr:from>
    <xdr:to>
      <xdr:col>71</xdr:col>
      <xdr:colOff>177800</xdr:colOff>
      <xdr:row>80</xdr:row>
      <xdr:rowOff>126274</xdr:rowOff>
    </xdr:to>
    <xdr:cxnSp macro="">
      <xdr:nvCxnSpPr>
        <xdr:cNvPr id="748" name="直線コネクタ 747">
          <a:extLst>
            <a:ext uri="{FF2B5EF4-FFF2-40B4-BE49-F238E27FC236}">
              <a16:creationId xmlns:a16="http://schemas.microsoft.com/office/drawing/2014/main" id="{B4404DC5-770E-4D58-B2E9-745999611B32}"/>
            </a:ext>
          </a:extLst>
        </xdr:cNvPr>
        <xdr:cNvCxnSpPr/>
      </xdr:nvCxnSpPr>
      <xdr:spPr>
        <a:xfrm flipV="1">
          <a:off x="12814300" y="1366592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749" name="n_1aveValue【消防施設】&#10;有形固定資産減価償却率">
          <a:extLst>
            <a:ext uri="{FF2B5EF4-FFF2-40B4-BE49-F238E27FC236}">
              <a16:creationId xmlns:a16="http://schemas.microsoft.com/office/drawing/2014/main" id="{4B3B6C07-8B88-4ADC-A117-C5BEDE04C1A6}"/>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750" name="n_2aveValue【消防施設】&#10;有形固定資産減価償却率">
          <a:extLst>
            <a:ext uri="{FF2B5EF4-FFF2-40B4-BE49-F238E27FC236}">
              <a16:creationId xmlns:a16="http://schemas.microsoft.com/office/drawing/2014/main" id="{FE46E708-F878-407D-BFD7-E7DDB320EE4D}"/>
            </a:ext>
          </a:extLst>
        </xdr:cNvPr>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50635</xdr:rowOff>
    </xdr:from>
    <xdr:ext cx="405111" cy="259045"/>
    <xdr:sp macro="" textlink="">
      <xdr:nvSpPr>
        <xdr:cNvPr id="751" name="n_3aveValue【消防施設】&#10;有形固定資産減価償却率">
          <a:extLst>
            <a:ext uri="{FF2B5EF4-FFF2-40B4-BE49-F238E27FC236}">
              <a16:creationId xmlns:a16="http://schemas.microsoft.com/office/drawing/2014/main" id="{C50B325B-CE26-4DF6-AF13-9991CCA1F39E}"/>
            </a:ext>
          </a:extLst>
        </xdr:cNvPr>
        <xdr:cNvSpPr txBox="1"/>
      </xdr:nvSpPr>
      <xdr:spPr>
        <a:xfrm>
          <a:off x="13500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752" name="n_4aveValue【消防施設】&#10;有形固定資産減価償却率">
          <a:extLst>
            <a:ext uri="{FF2B5EF4-FFF2-40B4-BE49-F238E27FC236}">
              <a16:creationId xmlns:a16="http://schemas.microsoft.com/office/drawing/2014/main" id="{C7283A84-DC90-4090-9C62-B15BCC3D92D4}"/>
            </a:ext>
          </a:extLst>
        </xdr:cNvPr>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142983</xdr:rowOff>
    </xdr:from>
    <xdr:ext cx="405111" cy="259045"/>
    <xdr:sp macro="" textlink="">
      <xdr:nvSpPr>
        <xdr:cNvPr id="753" name="n_1mainValue【消防施設】&#10;有形固定資産減価償却率">
          <a:extLst>
            <a:ext uri="{FF2B5EF4-FFF2-40B4-BE49-F238E27FC236}">
              <a16:creationId xmlns:a16="http://schemas.microsoft.com/office/drawing/2014/main" id="{0A0AC1DE-3060-44AC-B40F-3F81BCCFCEA2}"/>
            </a:ext>
          </a:extLst>
        </xdr:cNvPr>
        <xdr:cNvSpPr txBox="1"/>
      </xdr:nvSpPr>
      <xdr:spPr>
        <a:xfrm>
          <a:off x="15266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103795</xdr:rowOff>
    </xdr:from>
    <xdr:ext cx="405111" cy="259045"/>
    <xdr:sp macro="" textlink="">
      <xdr:nvSpPr>
        <xdr:cNvPr id="754" name="n_2mainValue【消防施設】&#10;有形固定資産減価償却率">
          <a:extLst>
            <a:ext uri="{FF2B5EF4-FFF2-40B4-BE49-F238E27FC236}">
              <a16:creationId xmlns:a16="http://schemas.microsoft.com/office/drawing/2014/main" id="{F73019EE-34EB-4779-A604-10BEDED02371}"/>
            </a:ext>
          </a:extLst>
        </xdr:cNvPr>
        <xdr:cNvSpPr txBox="1"/>
      </xdr:nvSpPr>
      <xdr:spPr>
        <a:xfrm>
          <a:off x="143897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17253</xdr:rowOff>
    </xdr:from>
    <xdr:ext cx="405111" cy="259045"/>
    <xdr:sp macro="" textlink="">
      <xdr:nvSpPr>
        <xdr:cNvPr id="755" name="n_3mainValue【消防施設】&#10;有形固定資産減価償却率">
          <a:extLst>
            <a:ext uri="{FF2B5EF4-FFF2-40B4-BE49-F238E27FC236}">
              <a16:creationId xmlns:a16="http://schemas.microsoft.com/office/drawing/2014/main" id="{77E12DAD-7AA2-42CF-97E5-9300E3AC387E}"/>
            </a:ext>
          </a:extLst>
        </xdr:cNvPr>
        <xdr:cNvSpPr txBox="1"/>
      </xdr:nvSpPr>
      <xdr:spPr>
        <a:xfrm>
          <a:off x="13500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22151</xdr:rowOff>
    </xdr:from>
    <xdr:ext cx="405111" cy="259045"/>
    <xdr:sp macro="" textlink="">
      <xdr:nvSpPr>
        <xdr:cNvPr id="756" name="n_4mainValue【消防施設】&#10;有形固定資産減価償却率">
          <a:extLst>
            <a:ext uri="{FF2B5EF4-FFF2-40B4-BE49-F238E27FC236}">
              <a16:creationId xmlns:a16="http://schemas.microsoft.com/office/drawing/2014/main" id="{C50C663D-9D9D-4AF8-A634-542DD0108493}"/>
            </a:ext>
          </a:extLst>
        </xdr:cNvPr>
        <xdr:cNvSpPr txBox="1"/>
      </xdr:nvSpPr>
      <xdr:spPr>
        <a:xfrm>
          <a:off x="12611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7" name="正方形/長方形 756">
          <a:extLst>
            <a:ext uri="{FF2B5EF4-FFF2-40B4-BE49-F238E27FC236}">
              <a16:creationId xmlns:a16="http://schemas.microsoft.com/office/drawing/2014/main" id="{4007C68F-FED7-4659-8475-B2DEB7BE27F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8" name="正方形/長方形 757">
          <a:extLst>
            <a:ext uri="{FF2B5EF4-FFF2-40B4-BE49-F238E27FC236}">
              <a16:creationId xmlns:a16="http://schemas.microsoft.com/office/drawing/2014/main" id="{ECCC5B20-5DDF-4C54-A28A-82EF09DDE1D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9" name="正方形/長方形 758">
          <a:extLst>
            <a:ext uri="{FF2B5EF4-FFF2-40B4-BE49-F238E27FC236}">
              <a16:creationId xmlns:a16="http://schemas.microsoft.com/office/drawing/2014/main" id="{1A844909-5F45-4A51-B78D-D20F4E67FB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0" name="正方形/長方形 759">
          <a:extLst>
            <a:ext uri="{FF2B5EF4-FFF2-40B4-BE49-F238E27FC236}">
              <a16:creationId xmlns:a16="http://schemas.microsoft.com/office/drawing/2014/main" id="{BED95480-0B34-4F9C-B789-F460659885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1" name="正方形/長方形 760">
          <a:extLst>
            <a:ext uri="{FF2B5EF4-FFF2-40B4-BE49-F238E27FC236}">
              <a16:creationId xmlns:a16="http://schemas.microsoft.com/office/drawing/2014/main" id="{0DCBDD66-3DF2-415B-92D3-498ED6E27F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2" name="正方形/長方形 761">
          <a:extLst>
            <a:ext uri="{FF2B5EF4-FFF2-40B4-BE49-F238E27FC236}">
              <a16:creationId xmlns:a16="http://schemas.microsoft.com/office/drawing/2014/main" id="{94FE4A70-B97E-4F56-BD67-B97EED412A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3" name="正方形/長方形 762">
          <a:extLst>
            <a:ext uri="{FF2B5EF4-FFF2-40B4-BE49-F238E27FC236}">
              <a16:creationId xmlns:a16="http://schemas.microsoft.com/office/drawing/2014/main" id="{58A1A8C9-15C4-46F1-9549-BFB9BA93E38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4" name="正方形/長方形 763">
          <a:extLst>
            <a:ext uri="{FF2B5EF4-FFF2-40B4-BE49-F238E27FC236}">
              <a16:creationId xmlns:a16="http://schemas.microsoft.com/office/drawing/2014/main" id="{B3AD6879-90A6-428A-BAB6-5F021DE1BD4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5" name="テキスト ボックス 764">
          <a:extLst>
            <a:ext uri="{FF2B5EF4-FFF2-40B4-BE49-F238E27FC236}">
              <a16:creationId xmlns:a16="http://schemas.microsoft.com/office/drawing/2014/main" id="{0BAA52B4-D1F3-4518-A90C-D7328D4CD23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6" name="直線コネクタ 765">
          <a:extLst>
            <a:ext uri="{FF2B5EF4-FFF2-40B4-BE49-F238E27FC236}">
              <a16:creationId xmlns:a16="http://schemas.microsoft.com/office/drawing/2014/main" id="{F26AED21-8018-49A0-BFB4-88CC06F65C3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67" name="直線コネクタ 766">
          <a:extLst>
            <a:ext uri="{FF2B5EF4-FFF2-40B4-BE49-F238E27FC236}">
              <a16:creationId xmlns:a16="http://schemas.microsoft.com/office/drawing/2014/main" id="{5A623B24-1AF2-4A84-A096-33EA2036351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8" name="テキスト ボックス 767">
          <a:extLst>
            <a:ext uri="{FF2B5EF4-FFF2-40B4-BE49-F238E27FC236}">
              <a16:creationId xmlns:a16="http://schemas.microsoft.com/office/drawing/2014/main" id="{84003716-C420-4973-B0B7-71CF730E655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9" name="直線コネクタ 768">
          <a:extLst>
            <a:ext uri="{FF2B5EF4-FFF2-40B4-BE49-F238E27FC236}">
              <a16:creationId xmlns:a16="http://schemas.microsoft.com/office/drawing/2014/main" id="{6D7F5892-9558-445F-8146-A0755790DD7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0" name="テキスト ボックス 769">
          <a:extLst>
            <a:ext uri="{FF2B5EF4-FFF2-40B4-BE49-F238E27FC236}">
              <a16:creationId xmlns:a16="http://schemas.microsoft.com/office/drawing/2014/main" id="{90D924F4-1B88-4DF7-B5AC-2554749093E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1" name="直線コネクタ 770">
          <a:extLst>
            <a:ext uri="{FF2B5EF4-FFF2-40B4-BE49-F238E27FC236}">
              <a16:creationId xmlns:a16="http://schemas.microsoft.com/office/drawing/2014/main" id="{4BE6D869-7A40-4755-AD3A-1F05F33A026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2" name="テキスト ボックス 771">
          <a:extLst>
            <a:ext uri="{FF2B5EF4-FFF2-40B4-BE49-F238E27FC236}">
              <a16:creationId xmlns:a16="http://schemas.microsoft.com/office/drawing/2014/main" id="{4DF80689-DB22-46EF-BC15-E7F318CCD29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3" name="直線コネクタ 772">
          <a:extLst>
            <a:ext uri="{FF2B5EF4-FFF2-40B4-BE49-F238E27FC236}">
              <a16:creationId xmlns:a16="http://schemas.microsoft.com/office/drawing/2014/main" id="{F19A3721-2CDD-40E3-A017-8E4DDFA3D3B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4" name="テキスト ボックス 773">
          <a:extLst>
            <a:ext uri="{FF2B5EF4-FFF2-40B4-BE49-F238E27FC236}">
              <a16:creationId xmlns:a16="http://schemas.microsoft.com/office/drawing/2014/main" id="{5FED0B2B-8DC8-4841-9947-D9611613125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5" name="直線コネクタ 774">
          <a:extLst>
            <a:ext uri="{FF2B5EF4-FFF2-40B4-BE49-F238E27FC236}">
              <a16:creationId xmlns:a16="http://schemas.microsoft.com/office/drawing/2014/main" id="{39AF5DA5-F86B-4B7E-AAA9-4960416B4CE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76" name="テキスト ボックス 775">
          <a:extLst>
            <a:ext uri="{FF2B5EF4-FFF2-40B4-BE49-F238E27FC236}">
              <a16:creationId xmlns:a16="http://schemas.microsoft.com/office/drawing/2014/main" id="{B69F4841-BE8C-43A5-9001-94AF37ECFB2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7" name="直線コネクタ 776">
          <a:extLst>
            <a:ext uri="{FF2B5EF4-FFF2-40B4-BE49-F238E27FC236}">
              <a16:creationId xmlns:a16="http://schemas.microsoft.com/office/drawing/2014/main" id="{394F8A47-3DA0-4541-A453-E215FB52893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8" name="テキスト ボックス 777">
          <a:extLst>
            <a:ext uri="{FF2B5EF4-FFF2-40B4-BE49-F238E27FC236}">
              <a16:creationId xmlns:a16="http://schemas.microsoft.com/office/drawing/2014/main" id="{B686EB5C-F2A0-4011-A2B2-374BD0DD93B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9" name="直線コネクタ 778">
          <a:extLst>
            <a:ext uri="{FF2B5EF4-FFF2-40B4-BE49-F238E27FC236}">
              <a16:creationId xmlns:a16="http://schemas.microsoft.com/office/drawing/2014/main" id="{1847E1BE-741F-40CB-96C8-5312EEF6EB9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0" name="テキスト ボックス 779">
          <a:extLst>
            <a:ext uri="{FF2B5EF4-FFF2-40B4-BE49-F238E27FC236}">
              <a16:creationId xmlns:a16="http://schemas.microsoft.com/office/drawing/2014/main" id="{4033E1F6-605F-4FFA-A144-FEEAAF6249A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1" name="【消防施設】&#10;一人当たり面積グラフ枠">
          <a:extLst>
            <a:ext uri="{FF2B5EF4-FFF2-40B4-BE49-F238E27FC236}">
              <a16:creationId xmlns:a16="http://schemas.microsoft.com/office/drawing/2014/main" id="{0FDD7D9A-4E30-44F9-88E9-7BC2E0E2EA8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782" name="直線コネクタ 781">
          <a:extLst>
            <a:ext uri="{FF2B5EF4-FFF2-40B4-BE49-F238E27FC236}">
              <a16:creationId xmlns:a16="http://schemas.microsoft.com/office/drawing/2014/main" id="{57670F17-D2CC-464B-B4E5-9AE686A7FFCD}"/>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783" name="【消防施設】&#10;一人当たり面積最小値テキスト">
          <a:extLst>
            <a:ext uri="{FF2B5EF4-FFF2-40B4-BE49-F238E27FC236}">
              <a16:creationId xmlns:a16="http://schemas.microsoft.com/office/drawing/2014/main" id="{99AA9988-117B-458A-A592-4E3151DF0C4E}"/>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784" name="直線コネクタ 783">
          <a:extLst>
            <a:ext uri="{FF2B5EF4-FFF2-40B4-BE49-F238E27FC236}">
              <a16:creationId xmlns:a16="http://schemas.microsoft.com/office/drawing/2014/main" id="{917A9C9E-641A-45AF-82D3-95A7D51A4DF0}"/>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785" name="【消防施設】&#10;一人当たり面積最大値テキスト">
          <a:extLst>
            <a:ext uri="{FF2B5EF4-FFF2-40B4-BE49-F238E27FC236}">
              <a16:creationId xmlns:a16="http://schemas.microsoft.com/office/drawing/2014/main" id="{206AF3CA-2381-4236-AE2F-1CDD71B34FCB}"/>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786" name="直線コネクタ 785">
          <a:extLst>
            <a:ext uri="{FF2B5EF4-FFF2-40B4-BE49-F238E27FC236}">
              <a16:creationId xmlns:a16="http://schemas.microsoft.com/office/drawing/2014/main" id="{4C2FDCAA-E04F-4152-B1BE-6F08496632DA}"/>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787" name="【消防施設】&#10;一人当たり面積平均値テキスト">
          <a:extLst>
            <a:ext uri="{FF2B5EF4-FFF2-40B4-BE49-F238E27FC236}">
              <a16:creationId xmlns:a16="http://schemas.microsoft.com/office/drawing/2014/main" id="{BDF81FCA-4E2B-40BC-B558-1DC4AA986453}"/>
            </a:ext>
          </a:extLst>
        </xdr:cNvPr>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788" name="フローチャート: 判断 787">
          <a:extLst>
            <a:ext uri="{FF2B5EF4-FFF2-40B4-BE49-F238E27FC236}">
              <a16:creationId xmlns:a16="http://schemas.microsoft.com/office/drawing/2014/main" id="{07E923F6-EDF5-4E0E-9F46-C8040E7F2A35}"/>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789" name="フローチャート: 判断 788">
          <a:extLst>
            <a:ext uri="{FF2B5EF4-FFF2-40B4-BE49-F238E27FC236}">
              <a16:creationId xmlns:a16="http://schemas.microsoft.com/office/drawing/2014/main" id="{8661A8C8-2102-4001-B05D-925BCE46BCE2}"/>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108676</xdr:rowOff>
    </xdr:from>
    <xdr:to>
      <xdr:col>107</xdr:col>
      <xdr:colOff>101600</xdr:colOff>
      <xdr:row>86</xdr:row>
      <xdr:rowOff>38826</xdr:rowOff>
    </xdr:to>
    <xdr:sp macro="" textlink="">
      <xdr:nvSpPr>
        <xdr:cNvPr id="790" name="フローチャート: 判断 789">
          <a:extLst>
            <a:ext uri="{FF2B5EF4-FFF2-40B4-BE49-F238E27FC236}">
              <a16:creationId xmlns:a16="http://schemas.microsoft.com/office/drawing/2014/main" id="{F9B2E7C4-A70C-4D94-9649-63E8E36D9C69}"/>
            </a:ext>
          </a:extLst>
        </xdr:cNvPr>
        <xdr:cNvSpPr/>
      </xdr:nvSpPr>
      <xdr:spPr>
        <a:xfrm>
          <a:off x="20383500" y="1468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110852</xdr:rowOff>
    </xdr:from>
    <xdr:to>
      <xdr:col>102</xdr:col>
      <xdr:colOff>165100</xdr:colOff>
      <xdr:row>86</xdr:row>
      <xdr:rowOff>41002</xdr:rowOff>
    </xdr:to>
    <xdr:sp macro="" textlink="">
      <xdr:nvSpPr>
        <xdr:cNvPr id="791" name="フローチャート: 判断 790">
          <a:extLst>
            <a:ext uri="{FF2B5EF4-FFF2-40B4-BE49-F238E27FC236}">
              <a16:creationId xmlns:a16="http://schemas.microsoft.com/office/drawing/2014/main" id="{4650D7D3-F437-4DF8-A324-107BBD031EAA}"/>
            </a:ext>
          </a:extLst>
        </xdr:cNvPr>
        <xdr:cNvSpPr/>
      </xdr:nvSpPr>
      <xdr:spPr>
        <a:xfrm>
          <a:off x="19494500" y="1468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121738</xdr:rowOff>
    </xdr:from>
    <xdr:to>
      <xdr:col>98</xdr:col>
      <xdr:colOff>38100</xdr:colOff>
      <xdr:row>86</xdr:row>
      <xdr:rowOff>51888</xdr:rowOff>
    </xdr:to>
    <xdr:sp macro="" textlink="">
      <xdr:nvSpPr>
        <xdr:cNvPr id="792" name="フローチャート: 判断 791">
          <a:extLst>
            <a:ext uri="{FF2B5EF4-FFF2-40B4-BE49-F238E27FC236}">
              <a16:creationId xmlns:a16="http://schemas.microsoft.com/office/drawing/2014/main" id="{BC919E60-02FB-40F9-BBF5-40404A674581}"/>
            </a:ext>
          </a:extLst>
        </xdr:cNvPr>
        <xdr:cNvSpPr/>
      </xdr:nvSpPr>
      <xdr:spPr>
        <a:xfrm>
          <a:off x="18605500" y="1469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01E1A856-8C3C-4B86-9FDC-4918DB154A5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096F7A9D-E1F7-4522-8FEE-B66FF5D8B65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4B523EFB-0869-40EC-A035-F673204DB86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39A4DC44-5081-49AA-B495-3805A5D53E5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B5785B28-A2D6-4B27-B863-1F7ECBFE867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798" name="楕円 797">
          <a:extLst>
            <a:ext uri="{FF2B5EF4-FFF2-40B4-BE49-F238E27FC236}">
              <a16:creationId xmlns:a16="http://schemas.microsoft.com/office/drawing/2014/main" id="{B309B0B1-AA2E-4966-9CA3-52B71AD37B51}"/>
            </a:ext>
          </a:extLst>
        </xdr:cNvPr>
        <xdr:cNvSpPr/>
      </xdr:nvSpPr>
      <xdr:spPr>
        <a:xfrm>
          <a:off x="22110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142439</xdr:rowOff>
    </xdr:from>
    <xdr:ext cx="469744" cy="259045"/>
    <xdr:sp macro="" textlink="">
      <xdr:nvSpPr>
        <xdr:cNvPr id="799" name="【消防施設】&#10;一人当たり面積該当値テキスト">
          <a:extLst>
            <a:ext uri="{FF2B5EF4-FFF2-40B4-BE49-F238E27FC236}">
              <a16:creationId xmlns:a16="http://schemas.microsoft.com/office/drawing/2014/main" id="{C23622B3-9BA2-4AA9-9E6A-86817132D25B}"/>
            </a:ext>
          </a:extLst>
        </xdr:cNvPr>
        <xdr:cNvSpPr txBox="1"/>
      </xdr:nvSpPr>
      <xdr:spPr>
        <a:xfrm>
          <a:off x="22199600" y="1420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119562</xdr:rowOff>
    </xdr:from>
    <xdr:to>
      <xdr:col>112</xdr:col>
      <xdr:colOff>38100</xdr:colOff>
      <xdr:row>84</xdr:row>
      <xdr:rowOff>49712</xdr:rowOff>
    </xdr:to>
    <xdr:sp macro="" textlink="">
      <xdr:nvSpPr>
        <xdr:cNvPr id="800" name="楕円 799">
          <a:extLst>
            <a:ext uri="{FF2B5EF4-FFF2-40B4-BE49-F238E27FC236}">
              <a16:creationId xmlns:a16="http://schemas.microsoft.com/office/drawing/2014/main" id="{44EBC5BC-93B6-4A25-9B69-040D7D30F7E2}"/>
            </a:ext>
          </a:extLst>
        </xdr:cNvPr>
        <xdr:cNvSpPr/>
      </xdr:nvSpPr>
      <xdr:spPr>
        <a:xfrm>
          <a:off x="21272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170362</xdr:rowOff>
    </xdr:from>
    <xdr:to>
      <xdr:col>116</xdr:col>
      <xdr:colOff>63500</xdr:colOff>
      <xdr:row>83</xdr:row>
      <xdr:rowOff>170362</xdr:rowOff>
    </xdr:to>
    <xdr:cxnSp macro="">
      <xdr:nvCxnSpPr>
        <xdr:cNvPr id="801" name="直線コネクタ 800">
          <a:extLst>
            <a:ext uri="{FF2B5EF4-FFF2-40B4-BE49-F238E27FC236}">
              <a16:creationId xmlns:a16="http://schemas.microsoft.com/office/drawing/2014/main" id="{87A13232-FDF8-4D77-9504-FAE64C19722A}"/>
            </a:ext>
          </a:extLst>
        </xdr:cNvPr>
        <xdr:cNvCxnSpPr/>
      </xdr:nvCxnSpPr>
      <xdr:spPr>
        <a:xfrm>
          <a:off x="21323300" y="144007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127181</xdr:rowOff>
    </xdr:from>
    <xdr:to>
      <xdr:col>107</xdr:col>
      <xdr:colOff>101600</xdr:colOff>
      <xdr:row>84</xdr:row>
      <xdr:rowOff>57331</xdr:rowOff>
    </xdr:to>
    <xdr:sp macro="" textlink="">
      <xdr:nvSpPr>
        <xdr:cNvPr id="802" name="楕円 801">
          <a:extLst>
            <a:ext uri="{FF2B5EF4-FFF2-40B4-BE49-F238E27FC236}">
              <a16:creationId xmlns:a16="http://schemas.microsoft.com/office/drawing/2014/main" id="{214F3E6D-BD80-4A0F-8D59-D5A494843654}"/>
            </a:ext>
          </a:extLst>
        </xdr:cNvPr>
        <xdr:cNvSpPr/>
      </xdr:nvSpPr>
      <xdr:spPr>
        <a:xfrm>
          <a:off x="20383500" y="143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170362</xdr:rowOff>
    </xdr:from>
    <xdr:to>
      <xdr:col>111</xdr:col>
      <xdr:colOff>177800</xdr:colOff>
      <xdr:row>84</xdr:row>
      <xdr:rowOff>6531</xdr:rowOff>
    </xdr:to>
    <xdr:cxnSp macro="">
      <xdr:nvCxnSpPr>
        <xdr:cNvPr id="803" name="直線コネクタ 802">
          <a:extLst>
            <a:ext uri="{FF2B5EF4-FFF2-40B4-BE49-F238E27FC236}">
              <a16:creationId xmlns:a16="http://schemas.microsoft.com/office/drawing/2014/main" id="{14FB2E3E-54AA-4EF0-A253-5922C9E5A9BF}"/>
            </a:ext>
          </a:extLst>
        </xdr:cNvPr>
        <xdr:cNvCxnSpPr/>
      </xdr:nvCxnSpPr>
      <xdr:spPr>
        <a:xfrm flipV="1">
          <a:off x="20434300" y="1440071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133713</xdr:rowOff>
    </xdr:from>
    <xdr:to>
      <xdr:col>102</xdr:col>
      <xdr:colOff>165100</xdr:colOff>
      <xdr:row>84</xdr:row>
      <xdr:rowOff>63863</xdr:rowOff>
    </xdr:to>
    <xdr:sp macro="" textlink="">
      <xdr:nvSpPr>
        <xdr:cNvPr id="804" name="楕円 803">
          <a:extLst>
            <a:ext uri="{FF2B5EF4-FFF2-40B4-BE49-F238E27FC236}">
              <a16:creationId xmlns:a16="http://schemas.microsoft.com/office/drawing/2014/main" id="{8D4F9271-0A20-48CD-831A-03739938DA24}"/>
            </a:ext>
          </a:extLst>
        </xdr:cNvPr>
        <xdr:cNvSpPr/>
      </xdr:nvSpPr>
      <xdr:spPr>
        <a:xfrm>
          <a:off x="19494500" y="143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6531</xdr:rowOff>
    </xdr:from>
    <xdr:to>
      <xdr:col>107</xdr:col>
      <xdr:colOff>50800</xdr:colOff>
      <xdr:row>84</xdr:row>
      <xdr:rowOff>13063</xdr:rowOff>
    </xdr:to>
    <xdr:cxnSp macro="">
      <xdr:nvCxnSpPr>
        <xdr:cNvPr id="805" name="直線コネクタ 804">
          <a:extLst>
            <a:ext uri="{FF2B5EF4-FFF2-40B4-BE49-F238E27FC236}">
              <a16:creationId xmlns:a16="http://schemas.microsoft.com/office/drawing/2014/main" id="{DAB8D496-F465-4E7F-9D3C-2F5B07E049CB}"/>
            </a:ext>
          </a:extLst>
        </xdr:cNvPr>
        <xdr:cNvCxnSpPr/>
      </xdr:nvCxnSpPr>
      <xdr:spPr>
        <a:xfrm flipV="1">
          <a:off x="19545300" y="144083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108131</xdr:rowOff>
    </xdr:from>
    <xdr:to>
      <xdr:col>98</xdr:col>
      <xdr:colOff>38100</xdr:colOff>
      <xdr:row>85</xdr:row>
      <xdr:rowOff>38281</xdr:rowOff>
    </xdr:to>
    <xdr:sp macro="" textlink="">
      <xdr:nvSpPr>
        <xdr:cNvPr id="806" name="楕円 805">
          <a:extLst>
            <a:ext uri="{FF2B5EF4-FFF2-40B4-BE49-F238E27FC236}">
              <a16:creationId xmlns:a16="http://schemas.microsoft.com/office/drawing/2014/main" id="{5B22D5B1-286D-470D-9F48-C0B10914178B}"/>
            </a:ext>
          </a:extLst>
        </xdr:cNvPr>
        <xdr:cNvSpPr/>
      </xdr:nvSpPr>
      <xdr:spPr>
        <a:xfrm>
          <a:off x="18605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13063</xdr:rowOff>
    </xdr:from>
    <xdr:to>
      <xdr:col>102</xdr:col>
      <xdr:colOff>114300</xdr:colOff>
      <xdr:row>84</xdr:row>
      <xdr:rowOff>158931</xdr:rowOff>
    </xdr:to>
    <xdr:cxnSp macro="">
      <xdr:nvCxnSpPr>
        <xdr:cNvPr id="807" name="直線コネクタ 806">
          <a:extLst>
            <a:ext uri="{FF2B5EF4-FFF2-40B4-BE49-F238E27FC236}">
              <a16:creationId xmlns:a16="http://schemas.microsoft.com/office/drawing/2014/main" id="{09FA4C30-6D9E-429A-8627-BC419F0F707D}"/>
            </a:ext>
          </a:extLst>
        </xdr:cNvPr>
        <xdr:cNvCxnSpPr/>
      </xdr:nvCxnSpPr>
      <xdr:spPr>
        <a:xfrm flipV="1">
          <a:off x="18656300" y="14414863"/>
          <a:ext cx="889000" cy="14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808" name="n_1aveValue【消防施設】&#10;一人当たり面積">
          <a:extLst>
            <a:ext uri="{FF2B5EF4-FFF2-40B4-BE49-F238E27FC236}">
              <a16:creationId xmlns:a16="http://schemas.microsoft.com/office/drawing/2014/main" id="{043FBD9A-41A3-4FBE-8503-6B839E507639}"/>
            </a:ext>
          </a:extLst>
        </xdr:cNvPr>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29953</xdr:rowOff>
    </xdr:from>
    <xdr:ext cx="469744" cy="259045"/>
    <xdr:sp macro="" textlink="">
      <xdr:nvSpPr>
        <xdr:cNvPr id="809" name="n_2aveValue【消防施設】&#10;一人当たり面積">
          <a:extLst>
            <a:ext uri="{FF2B5EF4-FFF2-40B4-BE49-F238E27FC236}">
              <a16:creationId xmlns:a16="http://schemas.microsoft.com/office/drawing/2014/main" id="{3F568D8C-06D8-4ED2-A97E-06D3C1D87EFD}"/>
            </a:ext>
          </a:extLst>
        </xdr:cNvPr>
        <xdr:cNvSpPr txBox="1"/>
      </xdr:nvSpPr>
      <xdr:spPr>
        <a:xfrm>
          <a:off x="20199427" y="1477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32129</xdr:rowOff>
    </xdr:from>
    <xdr:ext cx="469744" cy="259045"/>
    <xdr:sp macro="" textlink="">
      <xdr:nvSpPr>
        <xdr:cNvPr id="810" name="n_3aveValue【消防施設】&#10;一人当たり面積">
          <a:extLst>
            <a:ext uri="{FF2B5EF4-FFF2-40B4-BE49-F238E27FC236}">
              <a16:creationId xmlns:a16="http://schemas.microsoft.com/office/drawing/2014/main" id="{71C7CE0B-25B2-40BD-9928-0E45AF7F0D42}"/>
            </a:ext>
          </a:extLst>
        </xdr:cNvPr>
        <xdr:cNvSpPr txBox="1"/>
      </xdr:nvSpPr>
      <xdr:spPr>
        <a:xfrm>
          <a:off x="19310427" y="1477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43015</xdr:rowOff>
    </xdr:from>
    <xdr:ext cx="469744" cy="259045"/>
    <xdr:sp macro="" textlink="">
      <xdr:nvSpPr>
        <xdr:cNvPr id="811" name="n_4aveValue【消防施設】&#10;一人当たり面積">
          <a:extLst>
            <a:ext uri="{FF2B5EF4-FFF2-40B4-BE49-F238E27FC236}">
              <a16:creationId xmlns:a16="http://schemas.microsoft.com/office/drawing/2014/main" id="{E2AC5B04-FBC9-4921-97BA-80A8BED91A4B}"/>
            </a:ext>
          </a:extLst>
        </xdr:cNvPr>
        <xdr:cNvSpPr txBox="1"/>
      </xdr:nvSpPr>
      <xdr:spPr>
        <a:xfrm>
          <a:off x="18421427" y="1478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66239</xdr:rowOff>
    </xdr:from>
    <xdr:ext cx="469744" cy="259045"/>
    <xdr:sp macro="" textlink="">
      <xdr:nvSpPr>
        <xdr:cNvPr id="812" name="n_1mainValue【消防施設】&#10;一人当たり面積">
          <a:extLst>
            <a:ext uri="{FF2B5EF4-FFF2-40B4-BE49-F238E27FC236}">
              <a16:creationId xmlns:a16="http://schemas.microsoft.com/office/drawing/2014/main" id="{9ACF59D3-EE10-410A-A167-0EA80ABC058F}"/>
            </a:ext>
          </a:extLst>
        </xdr:cNvPr>
        <xdr:cNvSpPr txBox="1"/>
      </xdr:nvSpPr>
      <xdr:spPr>
        <a:xfrm>
          <a:off x="21075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73858</xdr:rowOff>
    </xdr:from>
    <xdr:ext cx="469744" cy="259045"/>
    <xdr:sp macro="" textlink="">
      <xdr:nvSpPr>
        <xdr:cNvPr id="813" name="n_2mainValue【消防施設】&#10;一人当たり面積">
          <a:extLst>
            <a:ext uri="{FF2B5EF4-FFF2-40B4-BE49-F238E27FC236}">
              <a16:creationId xmlns:a16="http://schemas.microsoft.com/office/drawing/2014/main" id="{EE19642A-A5BD-48A9-9FD1-40F4DBD47688}"/>
            </a:ext>
          </a:extLst>
        </xdr:cNvPr>
        <xdr:cNvSpPr txBox="1"/>
      </xdr:nvSpPr>
      <xdr:spPr>
        <a:xfrm>
          <a:off x="20199427" y="1413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80390</xdr:rowOff>
    </xdr:from>
    <xdr:ext cx="469744" cy="259045"/>
    <xdr:sp macro="" textlink="">
      <xdr:nvSpPr>
        <xdr:cNvPr id="814" name="n_3mainValue【消防施設】&#10;一人当たり面積">
          <a:extLst>
            <a:ext uri="{FF2B5EF4-FFF2-40B4-BE49-F238E27FC236}">
              <a16:creationId xmlns:a16="http://schemas.microsoft.com/office/drawing/2014/main" id="{EEB55146-84D9-4A01-A86D-5FDE5071BAFD}"/>
            </a:ext>
          </a:extLst>
        </xdr:cNvPr>
        <xdr:cNvSpPr txBox="1"/>
      </xdr:nvSpPr>
      <xdr:spPr>
        <a:xfrm>
          <a:off x="19310427" y="141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54808</xdr:rowOff>
    </xdr:from>
    <xdr:ext cx="469744" cy="259045"/>
    <xdr:sp macro="" textlink="">
      <xdr:nvSpPr>
        <xdr:cNvPr id="815" name="n_4mainValue【消防施設】&#10;一人当たり面積">
          <a:extLst>
            <a:ext uri="{FF2B5EF4-FFF2-40B4-BE49-F238E27FC236}">
              <a16:creationId xmlns:a16="http://schemas.microsoft.com/office/drawing/2014/main" id="{79028090-3600-4C17-849B-B95A6E9369BB}"/>
            </a:ext>
          </a:extLst>
        </xdr:cNvPr>
        <xdr:cNvSpPr txBox="1"/>
      </xdr:nvSpPr>
      <xdr:spPr>
        <a:xfrm>
          <a:off x="18421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6" name="正方形/長方形 815">
          <a:extLst>
            <a:ext uri="{FF2B5EF4-FFF2-40B4-BE49-F238E27FC236}">
              <a16:creationId xmlns:a16="http://schemas.microsoft.com/office/drawing/2014/main" id="{1C7F2F32-75B6-4671-BA6E-903D4085C7E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7" name="正方形/長方形 816">
          <a:extLst>
            <a:ext uri="{FF2B5EF4-FFF2-40B4-BE49-F238E27FC236}">
              <a16:creationId xmlns:a16="http://schemas.microsoft.com/office/drawing/2014/main" id="{24A9918D-F94D-4C87-BB55-447D8FDD8E1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8" name="正方形/長方形 817">
          <a:extLst>
            <a:ext uri="{FF2B5EF4-FFF2-40B4-BE49-F238E27FC236}">
              <a16:creationId xmlns:a16="http://schemas.microsoft.com/office/drawing/2014/main" id="{D3FE8F64-7733-4FB3-AAEF-7506F883F9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9" name="正方形/長方形 818">
          <a:extLst>
            <a:ext uri="{FF2B5EF4-FFF2-40B4-BE49-F238E27FC236}">
              <a16:creationId xmlns:a16="http://schemas.microsoft.com/office/drawing/2014/main" id="{1907B511-F83E-4B6A-8EC8-B6862A76D74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0" name="正方形/長方形 819">
          <a:extLst>
            <a:ext uri="{FF2B5EF4-FFF2-40B4-BE49-F238E27FC236}">
              <a16:creationId xmlns:a16="http://schemas.microsoft.com/office/drawing/2014/main" id="{5058DF93-5E80-4D3E-9573-CC31A137279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1" name="正方形/長方形 820">
          <a:extLst>
            <a:ext uri="{FF2B5EF4-FFF2-40B4-BE49-F238E27FC236}">
              <a16:creationId xmlns:a16="http://schemas.microsoft.com/office/drawing/2014/main" id="{DAB3ACC7-8E94-42DE-A4C3-BC03DE5B8F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2" name="正方形/長方形 821">
          <a:extLst>
            <a:ext uri="{FF2B5EF4-FFF2-40B4-BE49-F238E27FC236}">
              <a16:creationId xmlns:a16="http://schemas.microsoft.com/office/drawing/2014/main" id="{6624D43D-193F-482E-8086-95E445F4660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正方形/長方形 822">
          <a:extLst>
            <a:ext uri="{FF2B5EF4-FFF2-40B4-BE49-F238E27FC236}">
              <a16:creationId xmlns:a16="http://schemas.microsoft.com/office/drawing/2014/main" id="{FC7F5515-6CF0-4721-9F32-13A42AB1E8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4" name="テキスト ボックス 823">
          <a:extLst>
            <a:ext uri="{FF2B5EF4-FFF2-40B4-BE49-F238E27FC236}">
              <a16:creationId xmlns:a16="http://schemas.microsoft.com/office/drawing/2014/main" id="{C43C87A4-FA74-410B-8204-E11043FA06D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5" name="直線コネクタ 824">
          <a:extLst>
            <a:ext uri="{FF2B5EF4-FFF2-40B4-BE49-F238E27FC236}">
              <a16:creationId xmlns:a16="http://schemas.microsoft.com/office/drawing/2014/main" id="{8D0E6015-E5FE-4C35-92C2-A29116669F2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6" name="テキスト ボックス 825">
          <a:extLst>
            <a:ext uri="{FF2B5EF4-FFF2-40B4-BE49-F238E27FC236}">
              <a16:creationId xmlns:a16="http://schemas.microsoft.com/office/drawing/2014/main" id="{ABAA8F38-933C-4B15-AE3F-98A5BFFA4C6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7" name="直線コネクタ 826">
          <a:extLst>
            <a:ext uri="{FF2B5EF4-FFF2-40B4-BE49-F238E27FC236}">
              <a16:creationId xmlns:a16="http://schemas.microsoft.com/office/drawing/2014/main" id="{C965FF62-E2B0-4D51-A974-87C7707C048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8" name="テキスト ボックス 827">
          <a:extLst>
            <a:ext uri="{FF2B5EF4-FFF2-40B4-BE49-F238E27FC236}">
              <a16:creationId xmlns:a16="http://schemas.microsoft.com/office/drawing/2014/main" id="{CD8AD1D3-20ED-4805-AD9A-E2D91C65DD7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9" name="直線コネクタ 828">
          <a:extLst>
            <a:ext uri="{FF2B5EF4-FFF2-40B4-BE49-F238E27FC236}">
              <a16:creationId xmlns:a16="http://schemas.microsoft.com/office/drawing/2014/main" id="{50D0E627-92CB-4BB9-9813-A3A8AF392DE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0" name="テキスト ボックス 829">
          <a:extLst>
            <a:ext uri="{FF2B5EF4-FFF2-40B4-BE49-F238E27FC236}">
              <a16:creationId xmlns:a16="http://schemas.microsoft.com/office/drawing/2014/main" id="{43885DD6-0870-41AD-AD6C-7F53763FF21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1" name="直線コネクタ 830">
          <a:extLst>
            <a:ext uri="{FF2B5EF4-FFF2-40B4-BE49-F238E27FC236}">
              <a16:creationId xmlns:a16="http://schemas.microsoft.com/office/drawing/2014/main" id="{5B4CDD11-3334-4CB9-832D-7E48E55EEE1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2" name="テキスト ボックス 831">
          <a:extLst>
            <a:ext uri="{FF2B5EF4-FFF2-40B4-BE49-F238E27FC236}">
              <a16:creationId xmlns:a16="http://schemas.microsoft.com/office/drawing/2014/main" id="{6E8E7814-F963-4F1C-B37F-3EE8D4A777F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3" name="直線コネクタ 832">
          <a:extLst>
            <a:ext uri="{FF2B5EF4-FFF2-40B4-BE49-F238E27FC236}">
              <a16:creationId xmlns:a16="http://schemas.microsoft.com/office/drawing/2014/main" id="{8C1924DB-2707-4604-BF8C-4A7BB297B81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4" name="テキスト ボックス 833">
          <a:extLst>
            <a:ext uri="{FF2B5EF4-FFF2-40B4-BE49-F238E27FC236}">
              <a16:creationId xmlns:a16="http://schemas.microsoft.com/office/drawing/2014/main" id="{194760C3-6913-425C-BD3A-0EA283A7ECC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5" name="直線コネクタ 834">
          <a:extLst>
            <a:ext uri="{FF2B5EF4-FFF2-40B4-BE49-F238E27FC236}">
              <a16:creationId xmlns:a16="http://schemas.microsoft.com/office/drawing/2014/main" id="{BE4E8FA5-9504-4054-94F5-09CEB7A33E2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6" name="テキスト ボックス 835">
          <a:extLst>
            <a:ext uri="{FF2B5EF4-FFF2-40B4-BE49-F238E27FC236}">
              <a16:creationId xmlns:a16="http://schemas.microsoft.com/office/drawing/2014/main" id="{376D8505-6398-419C-8A72-80D4B2215D1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7" name="直線コネクタ 836">
          <a:extLst>
            <a:ext uri="{FF2B5EF4-FFF2-40B4-BE49-F238E27FC236}">
              <a16:creationId xmlns:a16="http://schemas.microsoft.com/office/drawing/2014/main" id="{5E567BD2-C6A5-4851-9175-52536784125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8" name="テキスト ボックス 837">
          <a:extLst>
            <a:ext uri="{FF2B5EF4-FFF2-40B4-BE49-F238E27FC236}">
              <a16:creationId xmlns:a16="http://schemas.microsoft.com/office/drawing/2014/main" id="{9B9F97A4-8B26-4B99-A6D2-9A6C7D03D36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a:extLst>
            <a:ext uri="{FF2B5EF4-FFF2-40B4-BE49-F238E27FC236}">
              <a16:creationId xmlns:a16="http://schemas.microsoft.com/office/drawing/2014/main" id="{37A74105-57F9-4776-BB85-07CBFBB422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庁舎】&#10;有形固定資産減価償却率グラフ枠">
          <a:extLst>
            <a:ext uri="{FF2B5EF4-FFF2-40B4-BE49-F238E27FC236}">
              <a16:creationId xmlns:a16="http://schemas.microsoft.com/office/drawing/2014/main" id="{12B3536B-ADC5-4AB7-96B5-6DAB9EBBB1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41" name="直線コネクタ 840">
          <a:extLst>
            <a:ext uri="{FF2B5EF4-FFF2-40B4-BE49-F238E27FC236}">
              <a16:creationId xmlns:a16="http://schemas.microsoft.com/office/drawing/2014/main" id="{0270EB6B-F05D-4D62-9994-7FAB26B1AE42}"/>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2" name="【庁舎】&#10;有形固定資産減価償却率最小値テキスト">
          <a:extLst>
            <a:ext uri="{FF2B5EF4-FFF2-40B4-BE49-F238E27FC236}">
              <a16:creationId xmlns:a16="http://schemas.microsoft.com/office/drawing/2014/main" id="{CDDD4ABC-2F28-429A-A0AF-E82E9E97C59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3" name="直線コネクタ 842">
          <a:extLst>
            <a:ext uri="{FF2B5EF4-FFF2-40B4-BE49-F238E27FC236}">
              <a16:creationId xmlns:a16="http://schemas.microsoft.com/office/drawing/2014/main" id="{9CB203A2-4FDE-4868-97CC-C7951BD2A1E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44" name="【庁舎】&#10;有形固定資産減価償却率最大値テキスト">
          <a:extLst>
            <a:ext uri="{FF2B5EF4-FFF2-40B4-BE49-F238E27FC236}">
              <a16:creationId xmlns:a16="http://schemas.microsoft.com/office/drawing/2014/main" id="{AD46A87C-7406-461C-BC23-9633BD5CEA85}"/>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45" name="直線コネクタ 844">
          <a:extLst>
            <a:ext uri="{FF2B5EF4-FFF2-40B4-BE49-F238E27FC236}">
              <a16:creationId xmlns:a16="http://schemas.microsoft.com/office/drawing/2014/main" id="{09399E75-6C5D-47C4-AD71-D0BEF98C1094}"/>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846" name="【庁舎】&#10;有形固定資産減価償却率平均値テキスト">
          <a:extLst>
            <a:ext uri="{FF2B5EF4-FFF2-40B4-BE49-F238E27FC236}">
              <a16:creationId xmlns:a16="http://schemas.microsoft.com/office/drawing/2014/main" id="{C02F6317-6EF0-4371-ADB3-E7975C189E19}"/>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47" name="フローチャート: 判断 846">
          <a:extLst>
            <a:ext uri="{FF2B5EF4-FFF2-40B4-BE49-F238E27FC236}">
              <a16:creationId xmlns:a16="http://schemas.microsoft.com/office/drawing/2014/main" id="{83E28983-1EA3-4E51-B175-7D726B63201F}"/>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48" name="フローチャート: 判断 847">
          <a:extLst>
            <a:ext uri="{FF2B5EF4-FFF2-40B4-BE49-F238E27FC236}">
              <a16:creationId xmlns:a16="http://schemas.microsoft.com/office/drawing/2014/main" id="{A5CE9F10-D303-4015-9BAE-7E35F7F12DF3}"/>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849" name="フローチャート: 判断 848">
          <a:extLst>
            <a:ext uri="{FF2B5EF4-FFF2-40B4-BE49-F238E27FC236}">
              <a16:creationId xmlns:a16="http://schemas.microsoft.com/office/drawing/2014/main" id="{731DEFA6-3E61-4FFC-8A9A-0DC1E2325FED}"/>
            </a:ext>
          </a:extLst>
        </xdr:cNvPr>
        <xdr:cNvSpPr/>
      </xdr:nvSpPr>
      <xdr:spPr>
        <a:xfrm>
          <a:off x="1454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850" name="フローチャート: 判断 849">
          <a:extLst>
            <a:ext uri="{FF2B5EF4-FFF2-40B4-BE49-F238E27FC236}">
              <a16:creationId xmlns:a16="http://schemas.microsoft.com/office/drawing/2014/main" id="{758A6D17-0F5C-4AE5-8B67-4110571E1B8D}"/>
            </a:ext>
          </a:extLst>
        </xdr:cNvPr>
        <xdr:cNvSpPr/>
      </xdr:nvSpPr>
      <xdr:spPr>
        <a:xfrm>
          <a:off x="13652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51" name="フローチャート: 判断 850">
          <a:extLst>
            <a:ext uri="{FF2B5EF4-FFF2-40B4-BE49-F238E27FC236}">
              <a16:creationId xmlns:a16="http://schemas.microsoft.com/office/drawing/2014/main" id="{E6DCF4E3-5A62-4182-8AA3-D5BAC92EBB66}"/>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8B6C9759-2DBD-45E9-AE70-745086FF972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400C596E-5DA4-4363-B10A-42B6E71124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9370BAAC-AD9C-43EC-801F-6AD7CE71609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D073B97-355D-4A74-A2F1-08900040894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F8E7F31C-F5A4-4DB3-8710-0DFD308F64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57" name="楕円 856">
          <a:extLst>
            <a:ext uri="{FF2B5EF4-FFF2-40B4-BE49-F238E27FC236}">
              <a16:creationId xmlns:a16="http://schemas.microsoft.com/office/drawing/2014/main" id="{62FFF73E-F949-4C4F-A4C3-C04BBC3301E7}"/>
            </a:ext>
          </a:extLst>
        </xdr:cNvPr>
        <xdr:cNvSpPr/>
      </xdr:nvSpPr>
      <xdr:spPr>
        <a:xfrm>
          <a:off x="16268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7093</xdr:rowOff>
    </xdr:from>
    <xdr:ext cx="405111" cy="259045"/>
    <xdr:sp macro="" textlink="">
      <xdr:nvSpPr>
        <xdr:cNvPr id="858" name="【庁舎】&#10;有形固定資産減価償却率該当値テキスト">
          <a:extLst>
            <a:ext uri="{FF2B5EF4-FFF2-40B4-BE49-F238E27FC236}">
              <a16:creationId xmlns:a16="http://schemas.microsoft.com/office/drawing/2014/main" id="{DC0AD8CB-44B4-4691-9DD6-6F471EE958FD}"/>
            </a:ext>
          </a:extLst>
        </xdr:cNvPr>
        <xdr:cNvSpPr txBox="1"/>
      </xdr:nvSpPr>
      <xdr:spPr>
        <a:xfrm>
          <a:off x="16357600"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64588</xdr:rowOff>
    </xdr:from>
    <xdr:to>
      <xdr:col>81</xdr:col>
      <xdr:colOff>101600</xdr:colOff>
      <xdr:row>105</xdr:row>
      <xdr:rowOff>166188</xdr:rowOff>
    </xdr:to>
    <xdr:sp macro="" textlink="">
      <xdr:nvSpPr>
        <xdr:cNvPr id="859" name="楕円 858">
          <a:extLst>
            <a:ext uri="{FF2B5EF4-FFF2-40B4-BE49-F238E27FC236}">
              <a16:creationId xmlns:a16="http://schemas.microsoft.com/office/drawing/2014/main" id="{FB944DF7-DA52-41E6-80D7-F8454AD889FE}"/>
            </a:ext>
          </a:extLst>
        </xdr:cNvPr>
        <xdr:cNvSpPr/>
      </xdr:nvSpPr>
      <xdr:spPr>
        <a:xfrm>
          <a:off x="15430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79466</xdr:rowOff>
    </xdr:from>
    <xdr:to>
      <xdr:col>85</xdr:col>
      <xdr:colOff>127000</xdr:colOff>
      <xdr:row>105</xdr:row>
      <xdr:rowOff>115388</xdr:rowOff>
    </xdr:to>
    <xdr:cxnSp macro="">
      <xdr:nvCxnSpPr>
        <xdr:cNvPr id="860" name="直線コネクタ 859">
          <a:extLst>
            <a:ext uri="{FF2B5EF4-FFF2-40B4-BE49-F238E27FC236}">
              <a16:creationId xmlns:a16="http://schemas.microsoft.com/office/drawing/2014/main" id="{CA734D8A-AA73-4ECE-8C94-EB15934C4338}"/>
            </a:ext>
          </a:extLst>
        </xdr:cNvPr>
        <xdr:cNvCxnSpPr/>
      </xdr:nvCxnSpPr>
      <xdr:spPr>
        <a:xfrm flipV="1">
          <a:off x="15481300" y="180817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62956</xdr:rowOff>
    </xdr:from>
    <xdr:to>
      <xdr:col>76</xdr:col>
      <xdr:colOff>165100</xdr:colOff>
      <xdr:row>106</xdr:row>
      <xdr:rowOff>164556</xdr:rowOff>
    </xdr:to>
    <xdr:sp macro="" textlink="">
      <xdr:nvSpPr>
        <xdr:cNvPr id="861" name="楕円 860">
          <a:extLst>
            <a:ext uri="{FF2B5EF4-FFF2-40B4-BE49-F238E27FC236}">
              <a16:creationId xmlns:a16="http://schemas.microsoft.com/office/drawing/2014/main" id="{AEC4112A-A356-4E1E-8810-455CF797F849}"/>
            </a:ext>
          </a:extLst>
        </xdr:cNvPr>
        <xdr:cNvSpPr/>
      </xdr:nvSpPr>
      <xdr:spPr>
        <a:xfrm>
          <a:off x="14541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115388</xdr:rowOff>
    </xdr:from>
    <xdr:to>
      <xdr:col>81</xdr:col>
      <xdr:colOff>50800</xdr:colOff>
      <xdr:row>106</xdr:row>
      <xdr:rowOff>113756</xdr:rowOff>
    </xdr:to>
    <xdr:cxnSp macro="">
      <xdr:nvCxnSpPr>
        <xdr:cNvPr id="862" name="直線コネクタ 861">
          <a:extLst>
            <a:ext uri="{FF2B5EF4-FFF2-40B4-BE49-F238E27FC236}">
              <a16:creationId xmlns:a16="http://schemas.microsoft.com/office/drawing/2014/main" id="{AA4C6A09-5FA8-40C2-972F-81A406B64BB5}"/>
            </a:ext>
          </a:extLst>
        </xdr:cNvPr>
        <xdr:cNvCxnSpPr/>
      </xdr:nvCxnSpPr>
      <xdr:spPr>
        <a:xfrm flipV="1">
          <a:off x="14592300" y="18117638"/>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44994</xdr:rowOff>
    </xdr:from>
    <xdr:to>
      <xdr:col>72</xdr:col>
      <xdr:colOff>38100</xdr:colOff>
      <xdr:row>106</xdr:row>
      <xdr:rowOff>146594</xdr:rowOff>
    </xdr:to>
    <xdr:sp macro="" textlink="">
      <xdr:nvSpPr>
        <xdr:cNvPr id="863" name="楕円 862">
          <a:extLst>
            <a:ext uri="{FF2B5EF4-FFF2-40B4-BE49-F238E27FC236}">
              <a16:creationId xmlns:a16="http://schemas.microsoft.com/office/drawing/2014/main" id="{66BEA8A1-638F-43AF-86C8-240113DD2367}"/>
            </a:ext>
          </a:extLst>
        </xdr:cNvPr>
        <xdr:cNvSpPr/>
      </xdr:nvSpPr>
      <xdr:spPr>
        <a:xfrm>
          <a:off x="1365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95794</xdr:rowOff>
    </xdr:from>
    <xdr:to>
      <xdr:col>76</xdr:col>
      <xdr:colOff>114300</xdr:colOff>
      <xdr:row>106</xdr:row>
      <xdr:rowOff>113756</xdr:rowOff>
    </xdr:to>
    <xdr:cxnSp macro="">
      <xdr:nvCxnSpPr>
        <xdr:cNvPr id="864" name="直線コネクタ 863">
          <a:extLst>
            <a:ext uri="{FF2B5EF4-FFF2-40B4-BE49-F238E27FC236}">
              <a16:creationId xmlns:a16="http://schemas.microsoft.com/office/drawing/2014/main" id="{482DBA6B-8591-42C7-A3EF-E5EC68224B97}"/>
            </a:ext>
          </a:extLst>
        </xdr:cNvPr>
        <xdr:cNvCxnSpPr/>
      </xdr:nvCxnSpPr>
      <xdr:spPr>
        <a:xfrm>
          <a:off x="13703300" y="182694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xdr:rowOff>
    </xdr:from>
    <xdr:to>
      <xdr:col>67</xdr:col>
      <xdr:colOff>101600</xdr:colOff>
      <xdr:row>106</xdr:row>
      <xdr:rowOff>115570</xdr:rowOff>
    </xdr:to>
    <xdr:sp macro="" textlink="">
      <xdr:nvSpPr>
        <xdr:cNvPr id="865" name="楕円 864">
          <a:extLst>
            <a:ext uri="{FF2B5EF4-FFF2-40B4-BE49-F238E27FC236}">
              <a16:creationId xmlns:a16="http://schemas.microsoft.com/office/drawing/2014/main" id="{F832CA4C-D3BD-452C-B584-F144E990BBBA}"/>
            </a:ext>
          </a:extLst>
        </xdr:cNvPr>
        <xdr:cNvSpPr/>
      </xdr:nvSpPr>
      <xdr:spPr>
        <a:xfrm>
          <a:off x="1276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64770</xdr:rowOff>
    </xdr:from>
    <xdr:to>
      <xdr:col>71</xdr:col>
      <xdr:colOff>177800</xdr:colOff>
      <xdr:row>106</xdr:row>
      <xdr:rowOff>95794</xdr:rowOff>
    </xdr:to>
    <xdr:cxnSp macro="">
      <xdr:nvCxnSpPr>
        <xdr:cNvPr id="866" name="直線コネクタ 865">
          <a:extLst>
            <a:ext uri="{FF2B5EF4-FFF2-40B4-BE49-F238E27FC236}">
              <a16:creationId xmlns:a16="http://schemas.microsoft.com/office/drawing/2014/main" id="{FC8A8B9E-7B99-4438-801C-DB9FA7F478E2}"/>
            </a:ext>
          </a:extLst>
        </xdr:cNvPr>
        <xdr:cNvCxnSpPr/>
      </xdr:nvCxnSpPr>
      <xdr:spPr>
        <a:xfrm>
          <a:off x="12814300" y="182384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67" name="n_1aveValue【庁舎】&#10;有形固定資産減価償却率">
          <a:extLst>
            <a:ext uri="{FF2B5EF4-FFF2-40B4-BE49-F238E27FC236}">
              <a16:creationId xmlns:a16="http://schemas.microsoft.com/office/drawing/2014/main" id="{BC7B7949-3AF6-4BAA-AEA1-AE60D4BF937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868" name="n_2aveValue【庁舎】&#10;有形固定資産減価償却率">
          <a:extLst>
            <a:ext uri="{FF2B5EF4-FFF2-40B4-BE49-F238E27FC236}">
              <a16:creationId xmlns:a16="http://schemas.microsoft.com/office/drawing/2014/main" id="{3DC1305A-7348-4126-939D-8642F78B2C1C}"/>
            </a:ext>
          </a:extLst>
        </xdr:cNvPr>
        <xdr:cNvSpPr txBox="1"/>
      </xdr:nvSpPr>
      <xdr:spPr>
        <a:xfrm>
          <a:off x="14389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127198</xdr:rowOff>
    </xdr:from>
    <xdr:ext cx="405111" cy="259045"/>
    <xdr:sp macro="" textlink="">
      <xdr:nvSpPr>
        <xdr:cNvPr id="869" name="n_3aveValue【庁舎】&#10;有形固定資産減価償却率">
          <a:extLst>
            <a:ext uri="{FF2B5EF4-FFF2-40B4-BE49-F238E27FC236}">
              <a16:creationId xmlns:a16="http://schemas.microsoft.com/office/drawing/2014/main" id="{A9A7DADA-77F7-4AE4-9EB6-4F013CEA2CF4}"/>
            </a:ext>
          </a:extLst>
        </xdr:cNvPr>
        <xdr:cNvSpPr txBox="1"/>
      </xdr:nvSpPr>
      <xdr:spPr>
        <a:xfrm>
          <a:off x="13500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70" name="n_4aveValue【庁舎】&#10;有形固定資産減価償却率">
          <a:extLst>
            <a:ext uri="{FF2B5EF4-FFF2-40B4-BE49-F238E27FC236}">
              <a16:creationId xmlns:a16="http://schemas.microsoft.com/office/drawing/2014/main" id="{3927BD75-5B31-4EEA-9CF5-D5658BFDD59B}"/>
            </a:ext>
          </a:extLst>
        </xdr:cNvPr>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157315</xdr:rowOff>
    </xdr:from>
    <xdr:ext cx="405111" cy="259045"/>
    <xdr:sp macro="" textlink="">
      <xdr:nvSpPr>
        <xdr:cNvPr id="871" name="n_1mainValue【庁舎】&#10;有形固定資産減価償却率">
          <a:extLst>
            <a:ext uri="{FF2B5EF4-FFF2-40B4-BE49-F238E27FC236}">
              <a16:creationId xmlns:a16="http://schemas.microsoft.com/office/drawing/2014/main" id="{1786AE2A-A5E3-4021-BD7E-35253D24A5D4}"/>
            </a:ext>
          </a:extLst>
        </xdr:cNvPr>
        <xdr:cNvSpPr txBox="1"/>
      </xdr:nvSpPr>
      <xdr:spPr>
        <a:xfrm>
          <a:off x="152660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155683</xdr:rowOff>
    </xdr:from>
    <xdr:ext cx="405111" cy="259045"/>
    <xdr:sp macro="" textlink="">
      <xdr:nvSpPr>
        <xdr:cNvPr id="872" name="n_2mainValue【庁舎】&#10;有形固定資産減価償却率">
          <a:extLst>
            <a:ext uri="{FF2B5EF4-FFF2-40B4-BE49-F238E27FC236}">
              <a16:creationId xmlns:a16="http://schemas.microsoft.com/office/drawing/2014/main" id="{8A31D526-CCB6-423E-8BBD-36ED60A320E3}"/>
            </a:ext>
          </a:extLst>
        </xdr:cNvPr>
        <xdr:cNvSpPr txBox="1"/>
      </xdr:nvSpPr>
      <xdr:spPr>
        <a:xfrm>
          <a:off x="14389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137721</xdr:rowOff>
    </xdr:from>
    <xdr:ext cx="405111" cy="259045"/>
    <xdr:sp macro="" textlink="">
      <xdr:nvSpPr>
        <xdr:cNvPr id="873" name="n_3mainValue【庁舎】&#10;有形固定資産減価償却率">
          <a:extLst>
            <a:ext uri="{FF2B5EF4-FFF2-40B4-BE49-F238E27FC236}">
              <a16:creationId xmlns:a16="http://schemas.microsoft.com/office/drawing/2014/main" id="{E4E397FB-6AF3-4667-A0B9-E3F40BC83F59}"/>
            </a:ext>
          </a:extLst>
        </xdr:cNvPr>
        <xdr:cNvSpPr txBox="1"/>
      </xdr:nvSpPr>
      <xdr:spPr>
        <a:xfrm>
          <a:off x="13500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106697</xdr:rowOff>
    </xdr:from>
    <xdr:ext cx="405111" cy="259045"/>
    <xdr:sp macro="" textlink="">
      <xdr:nvSpPr>
        <xdr:cNvPr id="874" name="n_4mainValue【庁舎】&#10;有形固定資産減価償却率">
          <a:extLst>
            <a:ext uri="{FF2B5EF4-FFF2-40B4-BE49-F238E27FC236}">
              <a16:creationId xmlns:a16="http://schemas.microsoft.com/office/drawing/2014/main" id="{A932CA4F-B6AC-4BAE-8FEA-27FF7836F0E3}"/>
            </a:ext>
          </a:extLst>
        </xdr:cNvPr>
        <xdr:cNvSpPr txBox="1"/>
      </xdr:nvSpPr>
      <xdr:spPr>
        <a:xfrm>
          <a:off x="12611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5" name="正方形/長方形 874">
          <a:extLst>
            <a:ext uri="{FF2B5EF4-FFF2-40B4-BE49-F238E27FC236}">
              <a16:creationId xmlns:a16="http://schemas.microsoft.com/office/drawing/2014/main" id="{38867958-BB83-4D62-B0E1-99C7B1E4D02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6" name="正方形/長方形 875">
          <a:extLst>
            <a:ext uri="{FF2B5EF4-FFF2-40B4-BE49-F238E27FC236}">
              <a16:creationId xmlns:a16="http://schemas.microsoft.com/office/drawing/2014/main" id="{04A95311-AD93-4D47-A728-1F12E0C57E1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7" name="正方形/長方形 876">
          <a:extLst>
            <a:ext uri="{FF2B5EF4-FFF2-40B4-BE49-F238E27FC236}">
              <a16:creationId xmlns:a16="http://schemas.microsoft.com/office/drawing/2014/main" id="{B9893362-EDD8-4D54-881E-4C353D72DE1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8" name="正方形/長方形 877">
          <a:extLst>
            <a:ext uri="{FF2B5EF4-FFF2-40B4-BE49-F238E27FC236}">
              <a16:creationId xmlns:a16="http://schemas.microsoft.com/office/drawing/2014/main" id="{48E794D2-F2EA-4888-9E71-F7DCC05509C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9" name="正方形/長方形 878">
          <a:extLst>
            <a:ext uri="{FF2B5EF4-FFF2-40B4-BE49-F238E27FC236}">
              <a16:creationId xmlns:a16="http://schemas.microsoft.com/office/drawing/2014/main" id="{63878E28-6E54-40C7-B17D-6DB5BC12EF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0" name="正方形/長方形 879">
          <a:extLst>
            <a:ext uri="{FF2B5EF4-FFF2-40B4-BE49-F238E27FC236}">
              <a16:creationId xmlns:a16="http://schemas.microsoft.com/office/drawing/2014/main" id="{471BAC4E-C4E4-423B-A90D-311B8DD07E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1" name="正方形/長方形 880">
          <a:extLst>
            <a:ext uri="{FF2B5EF4-FFF2-40B4-BE49-F238E27FC236}">
              <a16:creationId xmlns:a16="http://schemas.microsoft.com/office/drawing/2014/main" id="{E0054AB2-AE76-4F32-8093-6C584F8553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2" name="正方形/長方形 881">
          <a:extLst>
            <a:ext uri="{FF2B5EF4-FFF2-40B4-BE49-F238E27FC236}">
              <a16:creationId xmlns:a16="http://schemas.microsoft.com/office/drawing/2014/main" id="{A2DC67ED-7C1F-412C-A69F-D8004A1539B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3" name="テキスト ボックス 882">
          <a:extLst>
            <a:ext uri="{FF2B5EF4-FFF2-40B4-BE49-F238E27FC236}">
              <a16:creationId xmlns:a16="http://schemas.microsoft.com/office/drawing/2014/main" id="{1BD3B06F-EC4E-454D-8D8E-E521775E1BA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4" name="直線コネクタ 883">
          <a:extLst>
            <a:ext uri="{FF2B5EF4-FFF2-40B4-BE49-F238E27FC236}">
              <a16:creationId xmlns:a16="http://schemas.microsoft.com/office/drawing/2014/main" id="{76E2865A-E50A-4FE9-83F1-4917C476E6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5" name="直線コネクタ 884">
          <a:extLst>
            <a:ext uri="{FF2B5EF4-FFF2-40B4-BE49-F238E27FC236}">
              <a16:creationId xmlns:a16="http://schemas.microsoft.com/office/drawing/2014/main" id="{9F0C3CE6-17CC-4F40-B0F5-E88DA95B6BE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6" name="テキスト ボックス 885">
          <a:extLst>
            <a:ext uri="{FF2B5EF4-FFF2-40B4-BE49-F238E27FC236}">
              <a16:creationId xmlns:a16="http://schemas.microsoft.com/office/drawing/2014/main" id="{61975604-321C-4C16-8FBE-231316B7F60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7" name="直線コネクタ 886">
          <a:extLst>
            <a:ext uri="{FF2B5EF4-FFF2-40B4-BE49-F238E27FC236}">
              <a16:creationId xmlns:a16="http://schemas.microsoft.com/office/drawing/2014/main" id="{60513E65-C0D3-4D0C-B8A9-3F1CB03EE1A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8" name="テキスト ボックス 887">
          <a:extLst>
            <a:ext uri="{FF2B5EF4-FFF2-40B4-BE49-F238E27FC236}">
              <a16:creationId xmlns:a16="http://schemas.microsoft.com/office/drawing/2014/main" id="{C0C8836C-8CAA-4117-98E4-1BA53E49411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9" name="直線コネクタ 888">
          <a:extLst>
            <a:ext uri="{FF2B5EF4-FFF2-40B4-BE49-F238E27FC236}">
              <a16:creationId xmlns:a16="http://schemas.microsoft.com/office/drawing/2014/main" id="{403C04DF-C5C0-4DC3-BB8C-D14518BCC43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0" name="テキスト ボックス 889">
          <a:extLst>
            <a:ext uri="{FF2B5EF4-FFF2-40B4-BE49-F238E27FC236}">
              <a16:creationId xmlns:a16="http://schemas.microsoft.com/office/drawing/2014/main" id="{4F0D1A70-8913-4545-99B3-B0E68EB54E1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1" name="直線コネクタ 890">
          <a:extLst>
            <a:ext uri="{FF2B5EF4-FFF2-40B4-BE49-F238E27FC236}">
              <a16:creationId xmlns:a16="http://schemas.microsoft.com/office/drawing/2014/main" id="{BC7FBADE-008A-47E7-A697-ECD401F9886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2" name="テキスト ボックス 891">
          <a:extLst>
            <a:ext uri="{FF2B5EF4-FFF2-40B4-BE49-F238E27FC236}">
              <a16:creationId xmlns:a16="http://schemas.microsoft.com/office/drawing/2014/main" id="{AEA920E0-5E2D-481A-9C38-8B8E256BE4A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3" name="直線コネクタ 892">
          <a:extLst>
            <a:ext uri="{FF2B5EF4-FFF2-40B4-BE49-F238E27FC236}">
              <a16:creationId xmlns:a16="http://schemas.microsoft.com/office/drawing/2014/main" id="{31BFF3F4-3860-48DF-A4D3-EBB0FEF5F4D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4" name="テキスト ボックス 893">
          <a:extLst>
            <a:ext uri="{FF2B5EF4-FFF2-40B4-BE49-F238E27FC236}">
              <a16:creationId xmlns:a16="http://schemas.microsoft.com/office/drawing/2014/main" id="{2B096DCF-686A-40D0-97CA-AC7282A2372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5" name="【庁舎】&#10;一人当たり面積グラフ枠">
          <a:extLst>
            <a:ext uri="{FF2B5EF4-FFF2-40B4-BE49-F238E27FC236}">
              <a16:creationId xmlns:a16="http://schemas.microsoft.com/office/drawing/2014/main" id="{BC2A1447-505E-4196-80BD-86D9F1B66A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896" name="直線コネクタ 895">
          <a:extLst>
            <a:ext uri="{FF2B5EF4-FFF2-40B4-BE49-F238E27FC236}">
              <a16:creationId xmlns:a16="http://schemas.microsoft.com/office/drawing/2014/main" id="{4FBCD84C-D8C2-4BBC-B29D-B4DE5BCE2A67}"/>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897" name="【庁舎】&#10;一人当たり面積最小値テキスト">
          <a:extLst>
            <a:ext uri="{FF2B5EF4-FFF2-40B4-BE49-F238E27FC236}">
              <a16:creationId xmlns:a16="http://schemas.microsoft.com/office/drawing/2014/main" id="{30C4293D-1ABA-4354-93E8-70B4050AE158}"/>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898" name="直線コネクタ 897">
          <a:extLst>
            <a:ext uri="{FF2B5EF4-FFF2-40B4-BE49-F238E27FC236}">
              <a16:creationId xmlns:a16="http://schemas.microsoft.com/office/drawing/2014/main" id="{1B84A4BB-4366-4330-BF6F-982A2C208FA8}"/>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899" name="【庁舎】&#10;一人当たり面積最大値テキスト">
          <a:extLst>
            <a:ext uri="{FF2B5EF4-FFF2-40B4-BE49-F238E27FC236}">
              <a16:creationId xmlns:a16="http://schemas.microsoft.com/office/drawing/2014/main" id="{6248BCC6-CE8E-4F06-A92F-61327EEAB96E}"/>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900" name="直線コネクタ 899">
          <a:extLst>
            <a:ext uri="{FF2B5EF4-FFF2-40B4-BE49-F238E27FC236}">
              <a16:creationId xmlns:a16="http://schemas.microsoft.com/office/drawing/2014/main" id="{A88BC51D-2E66-4D63-952A-8026B40BEB0B}"/>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901" name="【庁舎】&#10;一人当たり面積平均値テキスト">
          <a:extLst>
            <a:ext uri="{FF2B5EF4-FFF2-40B4-BE49-F238E27FC236}">
              <a16:creationId xmlns:a16="http://schemas.microsoft.com/office/drawing/2014/main" id="{55B16F00-5125-4B94-8921-8FE827949118}"/>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02" name="フローチャート: 判断 901">
          <a:extLst>
            <a:ext uri="{FF2B5EF4-FFF2-40B4-BE49-F238E27FC236}">
              <a16:creationId xmlns:a16="http://schemas.microsoft.com/office/drawing/2014/main" id="{FDA6E5A8-12D8-4DF8-BCA8-5D2B3B1BCCB9}"/>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903" name="フローチャート: 判断 902">
          <a:extLst>
            <a:ext uri="{FF2B5EF4-FFF2-40B4-BE49-F238E27FC236}">
              <a16:creationId xmlns:a16="http://schemas.microsoft.com/office/drawing/2014/main" id="{CE76EF81-C0D3-4B1A-A97E-0E9BCA902DE6}"/>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153873</xdr:rowOff>
    </xdr:from>
    <xdr:to>
      <xdr:col>107</xdr:col>
      <xdr:colOff>101600</xdr:colOff>
      <xdr:row>107</xdr:row>
      <xdr:rowOff>84023</xdr:rowOff>
    </xdr:to>
    <xdr:sp macro="" textlink="">
      <xdr:nvSpPr>
        <xdr:cNvPr id="904" name="フローチャート: 判断 903">
          <a:extLst>
            <a:ext uri="{FF2B5EF4-FFF2-40B4-BE49-F238E27FC236}">
              <a16:creationId xmlns:a16="http://schemas.microsoft.com/office/drawing/2014/main" id="{02C857AB-C1A7-4165-97AB-2004CDE3C210}"/>
            </a:ext>
          </a:extLst>
        </xdr:cNvPr>
        <xdr:cNvSpPr/>
      </xdr:nvSpPr>
      <xdr:spPr>
        <a:xfrm>
          <a:off x="20383500" y="18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170332</xdr:rowOff>
    </xdr:from>
    <xdr:to>
      <xdr:col>102</xdr:col>
      <xdr:colOff>165100</xdr:colOff>
      <xdr:row>107</xdr:row>
      <xdr:rowOff>100482</xdr:rowOff>
    </xdr:to>
    <xdr:sp macro="" textlink="">
      <xdr:nvSpPr>
        <xdr:cNvPr id="905" name="フローチャート: 判断 904">
          <a:extLst>
            <a:ext uri="{FF2B5EF4-FFF2-40B4-BE49-F238E27FC236}">
              <a16:creationId xmlns:a16="http://schemas.microsoft.com/office/drawing/2014/main" id="{292E9398-AAB9-467B-9376-FA5DC76F30BB}"/>
            </a:ext>
          </a:extLst>
        </xdr:cNvPr>
        <xdr:cNvSpPr/>
      </xdr:nvSpPr>
      <xdr:spPr>
        <a:xfrm>
          <a:off x="19494500" y="1834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906" name="フローチャート: 判断 905">
          <a:extLst>
            <a:ext uri="{FF2B5EF4-FFF2-40B4-BE49-F238E27FC236}">
              <a16:creationId xmlns:a16="http://schemas.microsoft.com/office/drawing/2014/main" id="{EEF4C502-7C77-4AC8-BE3F-DDE769C8B170}"/>
            </a:ext>
          </a:extLst>
        </xdr:cNvPr>
        <xdr:cNvSpPr/>
      </xdr:nvSpPr>
      <xdr:spPr>
        <a:xfrm>
          <a:off x="18605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7" name="テキスト ボックス 906">
          <a:extLst>
            <a:ext uri="{FF2B5EF4-FFF2-40B4-BE49-F238E27FC236}">
              <a16:creationId xmlns:a16="http://schemas.microsoft.com/office/drawing/2014/main" id="{C3C18247-6B78-4D3C-AABC-82CD34EA7E0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8" name="テキスト ボックス 907">
          <a:extLst>
            <a:ext uri="{FF2B5EF4-FFF2-40B4-BE49-F238E27FC236}">
              <a16:creationId xmlns:a16="http://schemas.microsoft.com/office/drawing/2014/main" id="{FB953888-8692-428E-AA57-AD830F347C8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5719EE7E-2ED1-4D49-99E0-E19F26997C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E67B0A4A-12EC-48AD-9C1D-924A54F300B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A8737B54-7965-4AE3-A822-394CF204CBA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93523</xdr:rowOff>
    </xdr:from>
    <xdr:to>
      <xdr:col>116</xdr:col>
      <xdr:colOff>114300</xdr:colOff>
      <xdr:row>107</xdr:row>
      <xdr:rowOff>23673</xdr:rowOff>
    </xdr:to>
    <xdr:sp macro="" textlink="">
      <xdr:nvSpPr>
        <xdr:cNvPr id="912" name="楕円 911">
          <a:extLst>
            <a:ext uri="{FF2B5EF4-FFF2-40B4-BE49-F238E27FC236}">
              <a16:creationId xmlns:a16="http://schemas.microsoft.com/office/drawing/2014/main" id="{4AAEAB7E-C9A3-499C-A09D-F1070812FF23}"/>
            </a:ext>
          </a:extLst>
        </xdr:cNvPr>
        <xdr:cNvSpPr/>
      </xdr:nvSpPr>
      <xdr:spPr>
        <a:xfrm>
          <a:off x="22110700" y="182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71950</xdr:rowOff>
    </xdr:from>
    <xdr:ext cx="469744" cy="259045"/>
    <xdr:sp macro="" textlink="">
      <xdr:nvSpPr>
        <xdr:cNvPr id="913" name="【庁舎】&#10;一人当たり面積該当値テキスト">
          <a:extLst>
            <a:ext uri="{FF2B5EF4-FFF2-40B4-BE49-F238E27FC236}">
              <a16:creationId xmlns:a16="http://schemas.microsoft.com/office/drawing/2014/main" id="{5112F2D4-C449-455F-B170-3F2B43E1A79D}"/>
            </a:ext>
          </a:extLst>
        </xdr:cNvPr>
        <xdr:cNvSpPr txBox="1"/>
      </xdr:nvSpPr>
      <xdr:spPr>
        <a:xfrm>
          <a:off x="22199600" y="1824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99467</xdr:rowOff>
    </xdr:from>
    <xdr:to>
      <xdr:col>112</xdr:col>
      <xdr:colOff>38100</xdr:colOff>
      <xdr:row>107</xdr:row>
      <xdr:rowOff>29617</xdr:rowOff>
    </xdr:to>
    <xdr:sp macro="" textlink="">
      <xdr:nvSpPr>
        <xdr:cNvPr id="914" name="楕円 913">
          <a:extLst>
            <a:ext uri="{FF2B5EF4-FFF2-40B4-BE49-F238E27FC236}">
              <a16:creationId xmlns:a16="http://schemas.microsoft.com/office/drawing/2014/main" id="{A62E9D1C-3866-44AD-8300-955912B5D4C4}"/>
            </a:ext>
          </a:extLst>
        </xdr:cNvPr>
        <xdr:cNvSpPr/>
      </xdr:nvSpPr>
      <xdr:spPr>
        <a:xfrm>
          <a:off x="21272500" y="182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144323</xdr:rowOff>
    </xdr:from>
    <xdr:to>
      <xdr:col>116</xdr:col>
      <xdr:colOff>63500</xdr:colOff>
      <xdr:row>106</xdr:row>
      <xdr:rowOff>150267</xdr:rowOff>
    </xdr:to>
    <xdr:cxnSp macro="">
      <xdr:nvCxnSpPr>
        <xdr:cNvPr id="915" name="直線コネクタ 914">
          <a:extLst>
            <a:ext uri="{FF2B5EF4-FFF2-40B4-BE49-F238E27FC236}">
              <a16:creationId xmlns:a16="http://schemas.microsoft.com/office/drawing/2014/main" id="{3811908A-D7DF-4572-8CA4-5D4557F9BB17}"/>
            </a:ext>
          </a:extLst>
        </xdr:cNvPr>
        <xdr:cNvCxnSpPr/>
      </xdr:nvCxnSpPr>
      <xdr:spPr>
        <a:xfrm flipV="1">
          <a:off x="21323300" y="18318023"/>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103581</xdr:rowOff>
    </xdr:from>
    <xdr:to>
      <xdr:col>107</xdr:col>
      <xdr:colOff>101600</xdr:colOff>
      <xdr:row>107</xdr:row>
      <xdr:rowOff>33731</xdr:rowOff>
    </xdr:to>
    <xdr:sp macro="" textlink="">
      <xdr:nvSpPr>
        <xdr:cNvPr id="916" name="楕円 915">
          <a:extLst>
            <a:ext uri="{FF2B5EF4-FFF2-40B4-BE49-F238E27FC236}">
              <a16:creationId xmlns:a16="http://schemas.microsoft.com/office/drawing/2014/main" id="{F8B01D6F-B98C-4C15-8809-7ED6ADDE2518}"/>
            </a:ext>
          </a:extLst>
        </xdr:cNvPr>
        <xdr:cNvSpPr/>
      </xdr:nvSpPr>
      <xdr:spPr>
        <a:xfrm>
          <a:off x="20383500" y="182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150267</xdr:rowOff>
    </xdr:from>
    <xdr:to>
      <xdr:col>111</xdr:col>
      <xdr:colOff>177800</xdr:colOff>
      <xdr:row>106</xdr:row>
      <xdr:rowOff>154381</xdr:rowOff>
    </xdr:to>
    <xdr:cxnSp macro="">
      <xdr:nvCxnSpPr>
        <xdr:cNvPr id="917" name="直線コネクタ 916">
          <a:extLst>
            <a:ext uri="{FF2B5EF4-FFF2-40B4-BE49-F238E27FC236}">
              <a16:creationId xmlns:a16="http://schemas.microsoft.com/office/drawing/2014/main" id="{0B9CD6FF-F959-444A-9730-7ECF3C3C40D6}"/>
            </a:ext>
          </a:extLst>
        </xdr:cNvPr>
        <xdr:cNvCxnSpPr/>
      </xdr:nvCxnSpPr>
      <xdr:spPr>
        <a:xfrm flipV="1">
          <a:off x="20434300" y="1832396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107238</xdr:rowOff>
    </xdr:from>
    <xdr:to>
      <xdr:col>102</xdr:col>
      <xdr:colOff>165100</xdr:colOff>
      <xdr:row>107</xdr:row>
      <xdr:rowOff>37388</xdr:rowOff>
    </xdr:to>
    <xdr:sp macro="" textlink="">
      <xdr:nvSpPr>
        <xdr:cNvPr id="918" name="楕円 917">
          <a:extLst>
            <a:ext uri="{FF2B5EF4-FFF2-40B4-BE49-F238E27FC236}">
              <a16:creationId xmlns:a16="http://schemas.microsoft.com/office/drawing/2014/main" id="{2FBB427B-D578-42D9-91D6-3F41F6F770C3}"/>
            </a:ext>
          </a:extLst>
        </xdr:cNvPr>
        <xdr:cNvSpPr/>
      </xdr:nvSpPr>
      <xdr:spPr>
        <a:xfrm>
          <a:off x="19494500" y="182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154381</xdr:rowOff>
    </xdr:from>
    <xdr:to>
      <xdr:col>107</xdr:col>
      <xdr:colOff>50800</xdr:colOff>
      <xdr:row>106</xdr:row>
      <xdr:rowOff>158038</xdr:rowOff>
    </xdr:to>
    <xdr:cxnSp macro="">
      <xdr:nvCxnSpPr>
        <xdr:cNvPr id="919" name="直線コネクタ 918">
          <a:extLst>
            <a:ext uri="{FF2B5EF4-FFF2-40B4-BE49-F238E27FC236}">
              <a16:creationId xmlns:a16="http://schemas.microsoft.com/office/drawing/2014/main" id="{9D7DD7AA-1C1B-42EA-999C-E018FD24DFA3}"/>
            </a:ext>
          </a:extLst>
        </xdr:cNvPr>
        <xdr:cNvCxnSpPr/>
      </xdr:nvCxnSpPr>
      <xdr:spPr>
        <a:xfrm flipV="1">
          <a:off x="19545300" y="1832808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109525</xdr:rowOff>
    </xdr:from>
    <xdr:to>
      <xdr:col>98</xdr:col>
      <xdr:colOff>38100</xdr:colOff>
      <xdr:row>107</xdr:row>
      <xdr:rowOff>39675</xdr:rowOff>
    </xdr:to>
    <xdr:sp macro="" textlink="">
      <xdr:nvSpPr>
        <xdr:cNvPr id="920" name="楕円 919">
          <a:extLst>
            <a:ext uri="{FF2B5EF4-FFF2-40B4-BE49-F238E27FC236}">
              <a16:creationId xmlns:a16="http://schemas.microsoft.com/office/drawing/2014/main" id="{09079288-276B-4765-ACF1-D67D97E5603A}"/>
            </a:ext>
          </a:extLst>
        </xdr:cNvPr>
        <xdr:cNvSpPr/>
      </xdr:nvSpPr>
      <xdr:spPr>
        <a:xfrm>
          <a:off x="18605500" y="182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158038</xdr:rowOff>
    </xdr:from>
    <xdr:to>
      <xdr:col>102</xdr:col>
      <xdr:colOff>114300</xdr:colOff>
      <xdr:row>106</xdr:row>
      <xdr:rowOff>160325</xdr:rowOff>
    </xdr:to>
    <xdr:cxnSp macro="">
      <xdr:nvCxnSpPr>
        <xdr:cNvPr id="921" name="直線コネクタ 920">
          <a:extLst>
            <a:ext uri="{FF2B5EF4-FFF2-40B4-BE49-F238E27FC236}">
              <a16:creationId xmlns:a16="http://schemas.microsoft.com/office/drawing/2014/main" id="{F3D5ED3C-69F7-40CA-836E-987D358221BA}"/>
            </a:ext>
          </a:extLst>
        </xdr:cNvPr>
        <xdr:cNvCxnSpPr/>
      </xdr:nvCxnSpPr>
      <xdr:spPr>
        <a:xfrm flipV="1">
          <a:off x="18656300" y="1833173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922" name="n_1aveValue【庁舎】&#10;一人当たり面積">
          <a:extLst>
            <a:ext uri="{FF2B5EF4-FFF2-40B4-BE49-F238E27FC236}">
              <a16:creationId xmlns:a16="http://schemas.microsoft.com/office/drawing/2014/main" id="{EF2C5632-98CF-4530-84B4-50875E2553F0}"/>
            </a:ext>
          </a:extLst>
        </xdr:cNvPr>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75150</xdr:rowOff>
    </xdr:from>
    <xdr:ext cx="469744" cy="259045"/>
    <xdr:sp macro="" textlink="">
      <xdr:nvSpPr>
        <xdr:cNvPr id="923" name="n_2aveValue【庁舎】&#10;一人当たり面積">
          <a:extLst>
            <a:ext uri="{FF2B5EF4-FFF2-40B4-BE49-F238E27FC236}">
              <a16:creationId xmlns:a16="http://schemas.microsoft.com/office/drawing/2014/main" id="{459E844C-E3A4-4914-9F11-C807FB4527EA}"/>
            </a:ext>
          </a:extLst>
        </xdr:cNvPr>
        <xdr:cNvSpPr txBox="1"/>
      </xdr:nvSpPr>
      <xdr:spPr>
        <a:xfrm>
          <a:off x="20199427" y="184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91609</xdr:rowOff>
    </xdr:from>
    <xdr:ext cx="469744" cy="259045"/>
    <xdr:sp macro="" textlink="">
      <xdr:nvSpPr>
        <xdr:cNvPr id="924" name="n_3aveValue【庁舎】&#10;一人当たり面積">
          <a:extLst>
            <a:ext uri="{FF2B5EF4-FFF2-40B4-BE49-F238E27FC236}">
              <a16:creationId xmlns:a16="http://schemas.microsoft.com/office/drawing/2014/main" id="{B89FA63E-5E6B-401E-AD8A-275836FCB6E8}"/>
            </a:ext>
          </a:extLst>
        </xdr:cNvPr>
        <xdr:cNvSpPr txBox="1"/>
      </xdr:nvSpPr>
      <xdr:spPr>
        <a:xfrm>
          <a:off x="19310427" y="1843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86123</xdr:rowOff>
    </xdr:from>
    <xdr:ext cx="469744" cy="259045"/>
    <xdr:sp macro="" textlink="">
      <xdr:nvSpPr>
        <xdr:cNvPr id="925" name="n_4aveValue【庁舎】&#10;一人当たり面積">
          <a:extLst>
            <a:ext uri="{FF2B5EF4-FFF2-40B4-BE49-F238E27FC236}">
              <a16:creationId xmlns:a16="http://schemas.microsoft.com/office/drawing/2014/main" id="{9101A62B-1DF6-4022-9B36-53BAAF08E445}"/>
            </a:ext>
          </a:extLst>
        </xdr:cNvPr>
        <xdr:cNvSpPr txBox="1"/>
      </xdr:nvSpPr>
      <xdr:spPr>
        <a:xfrm>
          <a:off x="18421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20744</xdr:rowOff>
    </xdr:from>
    <xdr:ext cx="469744" cy="259045"/>
    <xdr:sp macro="" textlink="">
      <xdr:nvSpPr>
        <xdr:cNvPr id="926" name="n_1mainValue【庁舎】&#10;一人当たり面積">
          <a:extLst>
            <a:ext uri="{FF2B5EF4-FFF2-40B4-BE49-F238E27FC236}">
              <a16:creationId xmlns:a16="http://schemas.microsoft.com/office/drawing/2014/main" id="{BC196C30-E007-458F-A358-8015D12CC314}"/>
            </a:ext>
          </a:extLst>
        </xdr:cNvPr>
        <xdr:cNvSpPr txBox="1"/>
      </xdr:nvSpPr>
      <xdr:spPr>
        <a:xfrm>
          <a:off x="21075727" y="1836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50258</xdr:rowOff>
    </xdr:from>
    <xdr:ext cx="469744" cy="259045"/>
    <xdr:sp macro="" textlink="">
      <xdr:nvSpPr>
        <xdr:cNvPr id="927" name="n_2mainValue【庁舎】&#10;一人当たり面積">
          <a:extLst>
            <a:ext uri="{FF2B5EF4-FFF2-40B4-BE49-F238E27FC236}">
              <a16:creationId xmlns:a16="http://schemas.microsoft.com/office/drawing/2014/main" id="{1C477BC9-5087-4041-92B5-122BA9F670B6}"/>
            </a:ext>
          </a:extLst>
        </xdr:cNvPr>
        <xdr:cNvSpPr txBox="1"/>
      </xdr:nvSpPr>
      <xdr:spPr>
        <a:xfrm>
          <a:off x="20199427" y="1805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53915</xdr:rowOff>
    </xdr:from>
    <xdr:ext cx="469744" cy="259045"/>
    <xdr:sp macro="" textlink="">
      <xdr:nvSpPr>
        <xdr:cNvPr id="928" name="n_3mainValue【庁舎】&#10;一人当たり面積">
          <a:extLst>
            <a:ext uri="{FF2B5EF4-FFF2-40B4-BE49-F238E27FC236}">
              <a16:creationId xmlns:a16="http://schemas.microsoft.com/office/drawing/2014/main" id="{15BB6376-8EF1-4F6C-863B-AE685DE63A7A}"/>
            </a:ext>
          </a:extLst>
        </xdr:cNvPr>
        <xdr:cNvSpPr txBox="1"/>
      </xdr:nvSpPr>
      <xdr:spPr>
        <a:xfrm>
          <a:off x="19310427" y="1805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56202</xdr:rowOff>
    </xdr:from>
    <xdr:ext cx="469744" cy="259045"/>
    <xdr:sp macro="" textlink="">
      <xdr:nvSpPr>
        <xdr:cNvPr id="929" name="n_4mainValue【庁舎】&#10;一人当たり面積">
          <a:extLst>
            <a:ext uri="{FF2B5EF4-FFF2-40B4-BE49-F238E27FC236}">
              <a16:creationId xmlns:a16="http://schemas.microsoft.com/office/drawing/2014/main" id="{6E82E453-CF7C-472A-8DCE-12177FA456CD}"/>
            </a:ext>
          </a:extLst>
        </xdr:cNvPr>
        <xdr:cNvSpPr txBox="1"/>
      </xdr:nvSpPr>
      <xdr:spPr>
        <a:xfrm>
          <a:off x="18421427" y="1805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0" name="正方形/長方形 929">
          <a:extLst>
            <a:ext uri="{FF2B5EF4-FFF2-40B4-BE49-F238E27FC236}">
              <a16:creationId xmlns:a16="http://schemas.microsoft.com/office/drawing/2014/main" id="{858C269B-4248-4DEB-9B3B-2B4722069C7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1" name="正方形/長方形 930">
          <a:extLst>
            <a:ext uri="{FF2B5EF4-FFF2-40B4-BE49-F238E27FC236}">
              <a16:creationId xmlns:a16="http://schemas.microsoft.com/office/drawing/2014/main" id="{5FCDE389-27F5-45F3-B4B0-A59E2FE61C6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2" name="テキスト ボックス 931">
          <a:extLst>
            <a:ext uri="{FF2B5EF4-FFF2-40B4-BE49-F238E27FC236}">
              <a16:creationId xmlns:a16="http://schemas.microsoft.com/office/drawing/2014/main" id="{80BE47E9-0A19-4EAC-93CA-65995E710DC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類似団体と比較して有形固定資産減価償却率が特に低くなっているのが消防施設である。</a:t>
          </a:r>
          <a:endParaRPr lang="ja-JP" altLang="ja-JP" sz="1400">
            <a:effectLst/>
          </a:endParaRPr>
        </a:p>
        <a:p>
          <a:r>
            <a:rPr kumimoji="1" lang="ja-JP" altLang="ja-JP" sz="1100">
              <a:solidFill>
                <a:schemeClr val="dk1"/>
              </a:solidFill>
              <a:effectLst/>
              <a:latin typeface="+mn-lt"/>
              <a:ea typeface="+mn-ea"/>
              <a:cs typeface="+mn-cs"/>
            </a:rPr>
            <a:t>　非常備消防の消防施設や耐震性貯水槽等を新たに整備したことによるものと考えられる。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有形固定資産減価償却率が特に高くなっているのが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体育館・プールである。</a:t>
          </a:r>
          <a:endParaRPr lang="ja-JP" altLang="ja-JP" sz="1400">
            <a:effectLst/>
          </a:endParaRPr>
        </a:p>
        <a:p>
          <a:r>
            <a:rPr kumimoji="1" lang="ja-JP" altLang="ja-JP" sz="1100">
              <a:solidFill>
                <a:schemeClr val="dk1"/>
              </a:solidFill>
              <a:effectLst/>
              <a:latin typeface="+mn-lt"/>
              <a:ea typeface="+mn-ea"/>
              <a:cs typeface="+mn-cs"/>
            </a:rPr>
            <a:t>　老朽化した施設については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予防保全型の修繕に切</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替え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施設の長寿命化を図っていく。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
9,937
116.19
13,120,292
12,361,326
708,329
6,030,531
16,640,775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に加え，町内に中心となる産業が少ないこと等により，財政基盤が弱く，類似団体平均を下回っている。このことから人件費の削減や投資的経費，維持補修費の抑制等，歳出の徹底的な見直しを実施するとともに，地方税の徴収率向上・滞納額圧縮等の取組みを通じて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148872</xdr:rowOff>
    </xdr:from>
    <xdr:to>
      <xdr:col>11</xdr:col>
      <xdr:colOff>82550</xdr:colOff>
      <xdr:row>43</xdr:row>
      <xdr:rowOff>79022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経常収支比率は，類似団体との差は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ポイントとなっており，令和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ポイント減少している。地方税や</a:t>
          </a:r>
          <a:r>
            <a:rPr kumimoji="1" lang="ja-JP" altLang="en-US" sz="1100">
              <a:solidFill>
                <a:schemeClr val="dk1"/>
              </a:solidFill>
              <a:effectLst/>
              <a:latin typeface="+mn-lt"/>
              <a:ea typeface="+mn-ea"/>
              <a:cs typeface="+mn-cs"/>
            </a:rPr>
            <a:t>地方交付税</a:t>
          </a:r>
          <a:r>
            <a:rPr kumimoji="1" lang="ja-JP" altLang="ja-JP" sz="1100">
              <a:solidFill>
                <a:schemeClr val="dk1"/>
              </a:solidFill>
              <a:effectLst/>
              <a:latin typeface="+mn-lt"/>
              <a:ea typeface="+mn-ea"/>
              <a:cs typeface="+mn-cs"/>
            </a:rPr>
            <a:t>の増加や新型コロナウイルス感染症による経費が影響していると考えられる。今後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全ての事業の優先度を厳しく点検し，優先度の低い事務事業については，計画的に廃止・縮小を進め，経常経費の削減を図る。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64</xdr:row>
      <xdr:rowOff>24892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0947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65</xdr:row>
      <xdr:rowOff>12700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9769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68326</xdr:rowOff>
    </xdr:from>
    <xdr:to>
      <xdr:col>15</xdr:col>
      <xdr:colOff>82550</xdr:colOff>
      <xdr:row>65</xdr:row>
      <xdr:rowOff>12700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4112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64</xdr:row>
      <xdr:rowOff>68326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411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100855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3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17526</xdr:rowOff>
    </xdr:from>
    <xdr:to>
      <xdr:col>11</xdr:col>
      <xdr:colOff>82550</xdr:colOff>
      <xdr:row>64</xdr:row>
      <xdr:rowOff>119126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決算額が類似団体平均を下回って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15,568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している。物件費については，商工費に係る賃金や需用費が多い。観光施設の管理を直営で行っていることに加え，指定管理に出していた温泉センター椿の湯</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年度から直営になったことによる臨時職員数の増加等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影響が大きい。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168459</xdr:rowOff>
    </xdr:from>
    <xdr:to>
      <xdr:col>23</xdr:col>
      <xdr:colOff>133350</xdr:colOff>
      <xdr:row>82</xdr:row>
      <xdr:rowOff>34575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4055909"/>
          <a:ext cx="8382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107665</xdr:rowOff>
    </xdr:from>
    <xdr:to>
      <xdr:col>19</xdr:col>
      <xdr:colOff>133350</xdr:colOff>
      <xdr:row>82</xdr:row>
      <xdr:rowOff>34575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95115"/>
          <a:ext cx="889000" cy="9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104045</xdr:rowOff>
    </xdr:from>
    <xdr:to>
      <xdr:col>15</xdr:col>
      <xdr:colOff>82550</xdr:colOff>
      <xdr:row>81</xdr:row>
      <xdr:rowOff>107665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9149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152674</xdr:rowOff>
    </xdr:from>
    <xdr:to>
      <xdr:col>15</xdr:col>
      <xdr:colOff>133350</xdr:colOff>
      <xdr:row>81</xdr:row>
      <xdr:rowOff>82824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93001</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63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104045</xdr:rowOff>
    </xdr:from>
    <xdr:to>
      <xdr:col>11</xdr:col>
      <xdr:colOff>31750</xdr:colOff>
      <xdr:row>81</xdr:row>
      <xdr:rowOff>114334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991495"/>
          <a:ext cx="889000" cy="1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125168</xdr:rowOff>
    </xdr:from>
    <xdr:to>
      <xdr:col>11</xdr:col>
      <xdr:colOff>82550</xdr:colOff>
      <xdr:row>81</xdr:row>
      <xdr:rowOff>55318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65495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119526</xdr:rowOff>
    </xdr:from>
    <xdr:to>
      <xdr:col>7</xdr:col>
      <xdr:colOff>31750</xdr:colOff>
      <xdr:row>81</xdr:row>
      <xdr:rowOff>49676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83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59853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60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117659</xdr:rowOff>
    </xdr:from>
    <xdr:to>
      <xdr:col>23</xdr:col>
      <xdr:colOff>184150</xdr:colOff>
      <xdr:row>82</xdr:row>
      <xdr:rowOff>47809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134186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5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155225</xdr:rowOff>
    </xdr:from>
    <xdr:to>
      <xdr:col>19</xdr:col>
      <xdr:colOff>184150</xdr:colOff>
      <xdr:row>82</xdr:row>
      <xdr:rowOff>85375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4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95552</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56865</xdr:rowOff>
    </xdr:from>
    <xdr:to>
      <xdr:col>15</xdr:col>
      <xdr:colOff>133350</xdr:colOff>
      <xdr:row>81</xdr:row>
      <xdr:rowOff>158465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143242</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03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53245</xdr:rowOff>
    </xdr:from>
    <xdr:to>
      <xdr:col>11</xdr:col>
      <xdr:colOff>82550</xdr:colOff>
      <xdr:row>81</xdr:row>
      <xdr:rowOff>154845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139622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0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63534</xdr:rowOff>
    </xdr:from>
    <xdr:to>
      <xdr:col>7</xdr:col>
      <xdr:colOff>31750</xdr:colOff>
      <xdr:row>81</xdr:row>
      <xdr:rowOff>165134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149911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0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ポイント上回っており，前年度</a:t>
          </a:r>
          <a:r>
            <a:rPr kumimoji="1" lang="ja-JP" altLang="en-US" sz="1100">
              <a:solidFill>
                <a:schemeClr val="dk1"/>
              </a:solidFill>
              <a:effectLst/>
              <a:latin typeface="+mn-lt"/>
              <a:ea typeface="+mn-ea"/>
              <a:cs typeface="+mn-cs"/>
            </a:rPr>
            <a:t>と同数値であった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年度から実施している給与構造見直しにより，給与水準の引き下げを図るとともに，級別職分類の適正な運用を実施し，給与の適正化に引き続き努める。</a:t>
          </a:r>
          <a:endParaRPr lang="ja-JP" altLang="ja-JP">
            <a:effectLst/>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29211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86</xdr:row>
      <xdr:rowOff>29211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6291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85</xdr:row>
      <xdr:rowOff>136313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62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13123</xdr:rowOff>
    </xdr:from>
    <xdr:to>
      <xdr:col>73</xdr:col>
      <xdr:colOff>44450</xdr:colOff>
      <xdr:row>85</xdr:row>
      <xdr:rowOff>114723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99500</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120227</xdr:rowOff>
    </xdr:from>
    <xdr:to>
      <xdr:col>68</xdr:col>
      <xdr:colOff>152400</xdr:colOff>
      <xdr:row>85</xdr:row>
      <xdr:rowOff>136313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9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5080</xdr:rowOff>
    </xdr:from>
    <xdr:to>
      <xdr:col>73</xdr:col>
      <xdr:colOff>44450</xdr:colOff>
      <xdr:row>85</xdr:row>
      <xdr:rowOff>106680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85513</xdr:rowOff>
    </xdr:from>
    <xdr:to>
      <xdr:col>68</xdr:col>
      <xdr:colOff>203200</xdr:colOff>
      <xdr:row>86</xdr:row>
      <xdr:rowOff>15663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440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3.21</a:t>
          </a:r>
          <a:r>
            <a:rPr kumimoji="1" lang="ja-JP" altLang="ja-JP" sz="1100">
              <a:solidFill>
                <a:schemeClr val="dk1"/>
              </a:solidFill>
              <a:effectLst/>
              <a:latin typeface="+mn-lt"/>
              <a:ea typeface="+mn-ea"/>
              <a:cs typeface="+mn-cs"/>
            </a:rPr>
            <a:t>人下回っているが，令和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人増している。主な要因として老人ホームを直営で行っていることにより職員数が多くなっていることがあげられる。平成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３月の合併当初，早期退職者が多く，想定よりも早いペースで職員数が減少したが，福祉事務所の設置や権限移譲等で事務量が増加しているため，行政の円滑な遂行に必要な職員数は確保していく必要がある。採用数の平準化を図り，本庁支所方式への移行による組織の見直し等，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80899</xdr:rowOff>
    </xdr:from>
    <xdr:to>
      <xdr:col>81</xdr:col>
      <xdr:colOff>44450</xdr:colOff>
      <xdr:row>60</xdr:row>
      <xdr:rowOff>96583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367899"/>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79693</xdr:rowOff>
    </xdr:from>
    <xdr:to>
      <xdr:col>77</xdr:col>
      <xdr:colOff>44450</xdr:colOff>
      <xdr:row>60</xdr:row>
      <xdr:rowOff>80899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366693"/>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63405</xdr:rowOff>
    </xdr:from>
    <xdr:to>
      <xdr:col>72</xdr:col>
      <xdr:colOff>203200</xdr:colOff>
      <xdr:row>60</xdr:row>
      <xdr:rowOff>79693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350405"/>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130969</xdr:rowOff>
    </xdr:from>
    <xdr:to>
      <xdr:col>73</xdr:col>
      <xdr:colOff>44450</xdr:colOff>
      <xdr:row>60</xdr:row>
      <xdr:rowOff>61119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71296</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01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63405</xdr:rowOff>
    </xdr:from>
    <xdr:to>
      <xdr:col>68</xdr:col>
      <xdr:colOff>152400</xdr:colOff>
      <xdr:row>60</xdr:row>
      <xdr:rowOff>67628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350405"/>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103219</xdr:rowOff>
    </xdr:from>
    <xdr:to>
      <xdr:col>68</xdr:col>
      <xdr:colOff>203200</xdr:colOff>
      <xdr:row>60</xdr:row>
      <xdr:rowOff>33369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43546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95377</xdr:rowOff>
    </xdr:from>
    <xdr:to>
      <xdr:col>64</xdr:col>
      <xdr:colOff>152400</xdr:colOff>
      <xdr:row>60</xdr:row>
      <xdr:rowOff>25527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2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35704</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997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45783</xdr:rowOff>
    </xdr:from>
    <xdr:to>
      <xdr:col>81</xdr:col>
      <xdr:colOff>95250</xdr:colOff>
      <xdr:row>60</xdr:row>
      <xdr:rowOff>147383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62310</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7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30099</xdr:rowOff>
    </xdr:from>
    <xdr:to>
      <xdr:col>77</xdr:col>
      <xdr:colOff>95250</xdr:colOff>
      <xdr:row>60</xdr:row>
      <xdr:rowOff>131699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141876</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8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28893</xdr:rowOff>
    </xdr:from>
    <xdr:to>
      <xdr:col>73</xdr:col>
      <xdr:colOff>44450</xdr:colOff>
      <xdr:row>60</xdr:row>
      <xdr:rowOff>130493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12605</xdr:rowOff>
    </xdr:from>
    <xdr:to>
      <xdr:col>68</xdr:col>
      <xdr:colOff>203200</xdr:colOff>
      <xdr:row>60</xdr:row>
      <xdr:rowOff>114205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98982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8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16828</xdr:rowOff>
    </xdr:from>
    <xdr:to>
      <xdr:col>64</xdr:col>
      <xdr:colOff>152400</xdr:colOff>
      <xdr:row>60</xdr:row>
      <xdr:rowOff>118428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103205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年の合併以降，交付税算入率の高い借入のみを行うことにより，年次的に健全化が図られている。</a:t>
          </a:r>
          <a:r>
            <a:rPr kumimoji="1" lang="ja-JP" altLang="en-US" sz="1100">
              <a:solidFill>
                <a:schemeClr val="dk1"/>
              </a:solidFill>
              <a:effectLst/>
              <a:latin typeface="+mn-lt"/>
              <a:ea typeface="+mn-ea"/>
              <a:cs typeface="+mn-cs"/>
            </a:rPr>
            <a:t>令和３年度は令和２年度と比較して増加しているが，類似団体平均を下回っている。</a:t>
          </a:r>
          <a:r>
            <a:rPr kumimoji="1" lang="ja-JP" altLang="ja-JP" sz="1100">
              <a:solidFill>
                <a:schemeClr val="dk1"/>
              </a:solidFill>
              <a:effectLst/>
              <a:latin typeface="+mn-lt"/>
              <a:ea typeface="+mn-ea"/>
              <a:cs typeface="+mn-cs"/>
            </a:rPr>
            <a:t>今後とも総合振興計画，過疎計画等各種計画に基づく事業計画の見直し等を行い，起債依存度の高い事業をできるだけ見直すように努める。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6350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8321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145627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80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121496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7919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68156</xdr:rowOff>
    </xdr:from>
    <xdr:to>
      <xdr:col>73</xdr:col>
      <xdr:colOff>44450</xdr:colOff>
      <xdr:row>40</xdr:row>
      <xdr:rowOff>169756</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154533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121496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7919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68156</xdr:rowOff>
    </xdr:from>
    <xdr:to>
      <xdr:col>68</xdr:col>
      <xdr:colOff>203200</xdr:colOff>
      <xdr:row>40</xdr:row>
      <xdr:rowOff>169756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154533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％減少している。主な要因として，平成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年の合併以降，財政調整基金及び減債基金への積立てを行ってきたこと，交付税算入率の高い地方債の借入のみしか行っていないことがあげられる。また，令和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大型事業が少なく，</a:t>
          </a:r>
          <a:r>
            <a:rPr kumimoji="1" lang="ja-JP" altLang="en-US" sz="1100">
              <a:solidFill>
                <a:schemeClr val="dk1"/>
              </a:solidFill>
              <a:effectLst/>
              <a:latin typeface="+mn-lt"/>
              <a:ea typeface="+mn-ea"/>
              <a:cs typeface="+mn-cs"/>
            </a:rPr>
            <a:t>地方交付税の増及び</a:t>
          </a:r>
          <a:r>
            <a:rPr kumimoji="1" lang="ja-JP" altLang="ja-JP" sz="1100">
              <a:solidFill>
                <a:schemeClr val="dk1"/>
              </a:solidFill>
              <a:effectLst/>
              <a:latin typeface="+mn-lt"/>
              <a:ea typeface="+mn-ea"/>
              <a:cs typeface="+mn-cs"/>
            </a:rPr>
            <a:t>基金の取り崩し額が減少したことによる影響が大きい。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68174</xdr:rowOff>
    </xdr:from>
    <xdr:to>
      <xdr:col>81</xdr:col>
      <xdr:colOff>44450</xdr:colOff>
      <xdr:row>14</xdr:row>
      <xdr:rowOff>90373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2468474"/>
          <a:ext cx="8382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90373</xdr:rowOff>
    </xdr:from>
    <xdr:to>
      <xdr:col>77</xdr:col>
      <xdr:colOff>44450</xdr:colOff>
      <xdr:row>15</xdr:row>
      <xdr:rowOff>33782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2490673"/>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117399</xdr:rowOff>
    </xdr:from>
    <xdr:to>
      <xdr:col>72</xdr:col>
      <xdr:colOff>203200</xdr:colOff>
      <xdr:row>15</xdr:row>
      <xdr:rowOff>33782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4401800" y="2517699"/>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72136</xdr:rowOff>
    </xdr:from>
    <xdr:to>
      <xdr:col>73</xdr:col>
      <xdr:colOff>44450</xdr:colOff>
      <xdr:row>17</xdr:row>
      <xdr:rowOff>2286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158513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56591</xdr:rowOff>
    </xdr:from>
    <xdr:to>
      <xdr:col>68</xdr:col>
      <xdr:colOff>152400</xdr:colOff>
      <xdr:row>14</xdr:row>
      <xdr:rowOff>117399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3512800" y="2456891"/>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124257</xdr:rowOff>
    </xdr:from>
    <xdr:to>
      <xdr:col>68</xdr:col>
      <xdr:colOff>203200</xdr:colOff>
      <xdr:row>17</xdr:row>
      <xdr:rowOff>54407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39184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9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108814</xdr:rowOff>
    </xdr:from>
    <xdr:to>
      <xdr:col>64</xdr:col>
      <xdr:colOff>152400</xdr:colOff>
      <xdr:row>17</xdr:row>
      <xdr:rowOff>38964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23741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93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17374</xdr:rowOff>
    </xdr:from>
    <xdr:to>
      <xdr:col>81</xdr:col>
      <xdr:colOff>95250</xdr:colOff>
      <xdr:row>14</xdr:row>
      <xdr:rowOff>118974</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41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160901</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38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39573</xdr:rowOff>
    </xdr:from>
    <xdr:to>
      <xdr:col>77</xdr:col>
      <xdr:colOff>95250</xdr:colOff>
      <xdr:row>14</xdr:row>
      <xdr:rowOff>141173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4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125950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52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66599</xdr:rowOff>
    </xdr:from>
    <xdr:to>
      <xdr:col>68</xdr:col>
      <xdr:colOff>203200</xdr:colOff>
      <xdr:row>14</xdr:row>
      <xdr:rowOff>168199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4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6926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5791</xdr:rowOff>
    </xdr:from>
    <xdr:to>
      <xdr:col>64</xdr:col>
      <xdr:colOff>152400</xdr:colOff>
      <xdr:row>14</xdr:row>
      <xdr:rowOff>107391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117568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7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
9,937
116.19
13,120,292
12,361,326
708,329
6,030,531
16,640,775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類似団体と比較して少なく，計画的な職員数の削減等により，人件費に係る経常収支比率が類似団体と比較して同水準に改善されつつある。今後も引き続き定員適正化計画に掲げた取組みを実施し，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53848</xdr:rowOff>
    </xdr:from>
    <xdr:to>
      <xdr:col>24</xdr:col>
      <xdr:colOff>25400</xdr:colOff>
      <xdr:row>36</xdr:row>
      <xdr:rowOff>131572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260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36</xdr:row>
      <xdr:rowOff>131572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21336</xdr:rowOff>
    </xdr:from>
    <xdr:to>
      <xdr:col>15</xdr:col>
      <xdr:colOff>149225</xdr:colOff>
      <xdr:row>36</xdr:row>
      <xdr:rowOff>122936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67564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112285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98569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103141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類似団体平均と比較して物件費の比率が高いのは，特に商工費に係る賃金や需用費が多いためである。観光施設の管理を直営で行っていることに加え，指定管理に出していた温泉センター椿の湯も平成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年度から直営になった影響が大きい。</a:t>
          </a:r>
          <a:r>
            <a:rPr kumimoji="1" lang="ja-JP" altLang="en-US" sz="1100">
              <a:solidFill>
                <a:schemeClr val="dk1"/>
              </a:solidFill>
              <a:effectLst/>
              <a:latin typeface="+mn-lt"/>
              <a:ea typeface="+mn-ea"/>
              <a:cs typeface="+mn-cs"/>
            </a:rPr>
            <a:t>予算及び執行状況の見直しを行っており，年次的に</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令和３年度は前年度より１ポイント減少している。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42418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113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88138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57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88138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66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80535</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56134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66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77995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87139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扶助費に係る経常収支比率が類似団体を大きく上回っている要因として，本町は平成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年度より福祉事務所を設置していることがあげられる。平成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年度から増加傾向にあったのは，臨時福祉給付金等事業の実施に加え，子ども医療費助成事業の対象が高校生まで拡大されたことが影響している。令和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年度は前年度と比較し，</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しており，近年は減少傾向にある</a:t>
          </a:r>
          <a:r>
            <a:rPr kumimoji="1" lang="ja-JP" altLang="ja-JP" sz="1100">
              <a:solidFill>
                <a:schemeClr val="dk1"/>
              </a:solidFill>
              <a:effectLst/>
              <a:latin typeface="+mn-lt"/>
              <a:ea typeface="+mn-ea"/>
              <a:cs typeface="+mn-cs"/>
            </a:rPr>
            <a:t>。今後も子ども医療費助成事業の適正化等により扶助費の抑制に努める。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102507</xdr:rowOff>
    </xdr:from>
    <xdr:to>
      <xdr:col>24</xdr:col>
      <xdr:colOff>25400</xdr:colOff>
      <xdr:row>60</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2180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60</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33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94343</xdr:rowOff>
    </xdr:from>
    <xdr:to>
      <xdr:col>15</xdr:col>
      <xdr:colOff>98425</xdr:colOff>
      <xdr:row>60</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381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166007</xdr:rowOff>
    </xdr:from>
    <xdr:to>
      <xdr:col>15</xdr:col>
      <xdr:colOff>149225</xdr:colOff>
      <xdr:row>58</xdr:row>
      <xdr:rowOff>96157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106334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94343</xdr:rowOff>
    </xdr:from>
    <xdr:to>
      <xdr:col>11</xdr:col>
      <xdr:colOff>9525</xdr:colOff>
      <xdr:row>61</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3813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166007</xdr:rowOff>
    </xdr:from>
    <xdr:to>
      <xdr:col>11</xdr:col>
      <xdr:colOff>60325</xdr:colOff>
      <xdr:row>58</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106334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51707</xdr:rowOff>
    </xdr:from>
    <xdr:to>
      <xdr:col>24</xdr:col>
      <xdr:colOff>76200</xdr:colOff>
      <xdr:row>59</xdr:row>
      <xdr:rowOff>153307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23784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43543</xdr:rowOff>
    </xdr:from>
    <xdr:to>
      <xdr:col>11</xdr:col>
      <xdr:colOff>60325</xdr:colOff>
      <xdr:row>60</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129920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157843</xdr:rowOff>
    </xdr:from>
    <xdr:to>
      <xdr:col>6</xdr:col>
      <xdr:colOff>171450</xdr:colOff>
      <xdr:row>61</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72770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平均を下回っているのは，公営企業への繰出金が比較的少額であることが主な要因である。今後，下水道事業会計では老朽化に伴う維持管理費の増大，国民健康保険事業会計や介護保険事業会計では高齢化の進行に伴う繰出金の増加が見込まれるが，独立採算の原則に基づく料金の値上げによる健全化，保険料の適正化を図ること等により，普通会計の負担額を増やさない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55</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62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31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3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3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53340</xdr:rowOff>
    </xdr:from>
    <xdr:to>
      <xdr:col>82</xdr:col>
      <xdr:colOff>158750</xdr:colOff>
      <xdr:row>54</xdr:row>
      <xdr:rowOff>154940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69867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その他に係る経常収支比率が類似団体平均を大幅に下回っているのは，国県及びその他の団体に対する負担金等が比較的少額であることが主な要因である。今後とも補助金の交付に関する明確な基準を設けて，補助金の見直しや廃止を行う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106426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98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97282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84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101854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101854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60198</xdr:rowOff>
    </xdr:from>
    <xdr:to>
      <xdr:col>69</xdr:col>
      <xdr:colOff>142875</xdr:colOff>
      <xdr:row>37</xdr:row>
      <xdr:rowOff>161798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社会基盤整備事業を積極的に行い，その際に地方債を活用したことに伴い，地方債残高が増加した。地方債の元利償還金が膨らんでおり，公債費にかかる経常収支比率は類似団体平均を</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ポイント上回っている。財政健全化計画に基づき，交付税算入率の高いもののみを借入れることや，総合振興計画等の事業計画を見直し，今後，少しずつでも減少傾向に転じるよう努めていく。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146050</xdr:rowOff>
    </xdr:from>
    <xdr:to>
      <xdr:col>24</xdr:col>
      <xdr:colOff>25400</xdr:colOff>
      <xdr:row>78</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5191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146050</xdr:rowOff>
    </xdr:from>
    <xdr:to>
      <xdr:col>19</xdr:col>
      <xdr:colOff>187325</xdr:colOff>
      <xdr:row>79</xdr:row>
      <xdr:rowOff>43180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519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161289</xdr:rowOff>
    </xdr:from>
    <xdr:to>
      <xdr:col>15</xdr:col>
      <xdr:colOff>98425</xdr:colOff>
      <xdr:row>79</xdr:row>
      <xdr:rowOff>43180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5343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144780</xdr:rowOff>
    </xdr:from>
    <xdr:to>
      <xdr:col>15</xdr:col>
      <xdr:colOff>149225</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138430</xdr:rowOff>
    </xdr:from>
    <xdr:to>
      <xdr:col>11</xdr:col>
      <xdr:colOff>9525</xdr:colOff>
      <xdr:row>78</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511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102870</xdr:rowOff>
    </xdr:from>
    <xdr:to>
      <xdr:col>24</xdr:col>
      <xdr:colOff>76200</xdr:colOff>
      <xdr:row>79</xdr:row>
      <xdr:rowOff>33020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74947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95250</xdr:rowOff>
    </xdr:from>
    <xdr:to>
      <xdr:col>20</xdr:col>
      <xdr:colOff>38100</xdr:colOff>
      <xdr:row>79</xdr:row>
      <xdr:rowOff>25400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10177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163830</xdr:rowOff>
    </xdr:from>
    <xdr:to>
      <xdr:col>15</xdr:col>
      <xdr:colOff>149225</xdr:colOff>
      <xdr:row>79</xdr:row>
      <xdr:rowOff>93980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78757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110489</xdr:rowOff>
    </xdr:from>
    <xdr:to>
      <xdr:col>11</xdr:col>
      <xdr:colOff>60325</xdr:colOff>
      <xdr:row>79</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25416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87630</xdr:rowOff>
    </xdr:from>
    <xdr:to>
      <xdr:col>6</xdr:col>
      <xdr:colOff>171450</xdr:colOff>
      <xdr:row>79</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2557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公債費以外に係る経常収支比率は，補助費や</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等の支出を抑制したことにより，類似団体平均を下回っており，今年は</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ポイント減少している。今後は補助費や繰出金等の支出をさらに抑制し，減少傾向となるように努める。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76</xdr:row>
      <xdr:rowOff>136144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978892"/>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33274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66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33274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89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167639</xdr:rowOff>
    </xdr:from>
    <xdr:to>
      <xdr:col>74</xdr:col>
      <xdr:colOff>31750</xdr:colOff>
      <xdr:row>79</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14987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167149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78779</xdr:rowOff>
    </xdr:from>
    <xdr:to>
      <xdr:col>29</xdr:col>
      <xdr:colOff>127000</xdr:colOff>
      <xdr:row>17</xdr:row>
      <xdr:rowOff>119904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41054"/>
          <a:ext cx="647700" cy="4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67852</xdr:rowOff>
    </xdr:from>
    <xdr:to>
      <xdr:col>26</xdr:col>
      <xdr:colOff>50800</xdr:colOff>
      <xdr:row>17</xdr:row>
      <xdr:rowOff>119904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3030127"/>
          <a:ext cx="698500" cy="52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67852</xdr:rowOff>
    </xdr:from>
    <xdr:to>
      <xdr:col>22</xdr:col>
      <xdr:colOff>114300</xdr:colOff>
      <xdr:row>17</xdr:row>
      <xdr:rowOff>70206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30127"/>
          <a:ext cx="698500" cy="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2570</xdr:rowOff>
    </xdr:from>
    <xdr:to>
      <xdr:col>22</xdr:col>
      <xdr:colOff>165100</xdr:colOff>
      <xdr:row>18</xdr:row>
      <xdr:rowOff>104170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3136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88947</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322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70206</xdr:rowOff>
    </xdr:from>
    <xdr:to>
      <xdr:col>18</xdr:col>
      <xdr:colOff>177800</xdr:colOff>
      <xdr:row>17</xdr:row>
      <xdr:rowOff>95404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032481"/>
          <a:ext cx="698500" cy="25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32265</xdr:rowOff>
    </xdr:from>
    <xdr:to>
      <xdr:col>19</xdr:col>
      <xdr:colOff>38100</xdr:colOff>
      <xdr:row>18</xdr:row>
      <xdr:rowOff>133865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3165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118642</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2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45547</xdr:rowOff>
    </xdr:from>
    <xdr:to>
      <xdr:col>15</xdr:col>
      <xdr:colOff>101600</xdr:colOff>
      <xdr:row>18</xdr:row>
      <xdr:rowOff>147147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3179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131924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26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27979</xdr:rowOff>
    </xdr:from>
    <xdr:to>
      <xdr:col>29</xdr:col>
      <xdr:colOff>177800</xdr:colOff>
      <xdr:row>17</xdr:row>
      <xdr:rowOff>129579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9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6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69104</xdr:rowOff>
    </xdr:from>
    <xdr:to>
      <xdr:col>26</xdr:col>
      <xdr:colOff>101600</xdr:colOff>
      <xdr:row>17</xdr:row>
      <xdr:rowOff>170704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3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155481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1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17052</xdr:rowOff>
    </xdr:from>
    <xdr:to>
      <xdr:col>22</xdr:col>
      <xdr:colOff>165100</xdr:colOff>
      <xdr:row>17</xdr:row>
      <xdr:rowOff>118652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79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128829</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74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19406</xdr:rowOff>
    </xdr:from>
    <xdr:to>
      <xdr:col>19</xdr:col>
      <xdr:colOff>38100</xdr:colOff>
      <xdr:row>17</xdr:row>
      <xdr:rowOff>121006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8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131183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75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44604</xdr:rowOff>
    </xdr:from>
    <xdr:to>
      <xdr:col>15</xdr:col>
      <xdr:colOff>101600</xdr:colOff>
      <xdr:row>17</xdr:row>
      <xdr:rowOff>146204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0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156381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77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322176</xdr:rowOff>
    </xdr:from>
    <xdr:to>
      <xdr:col>29</xdr:col>
      <xdr:colOff>127000</xdr:colOff>
      <xdr:row>36</xdr:row>
      <xdr:rowOff>92139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32526"/>
          <a:ext cx="647700" cy="11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89118</xdr:rowOff>
    </xdr:from>
    <xdr:to>
      <xdr:col>26</xdr:col>
      <xdr:colOff>50800</xdr:colOff>
      <xdr:row>36</xdr:row>
      <xdr:rowOff>92139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42368"/>
          <a:ext cx="698500" cy="3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89118</xdr:rowOff>
    </xdr:from>
    <xdr:to>
      <xdr:col>22</xdr:col>
      <xdr:colOff>114300</xdr:colOff>
      <xdr:row>36</xdr:row>
      <xdr:rowOff>146317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42368"/>
          <a:ext cx="698500" cy="57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51593</xdr:rowOff>
    </xdr:from>
    <xdr:to>
      <xdr:col>22</xdr:col>
      <xdr:colOff>165100</xdr:colOff>
      <xdr:row>36</xdr:row>
      <xdr:rowOff>153193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4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137970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146317</xdr:rowOff>
    </xdr:from>
    <xdr:to>
      <xdr:col>18</xdr:col>
      <xdr:colOff>177800</xdr:colOff>
      <xdr:row>36</xdr:row>
      <xdr:rowOff>158710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99567"/>
          <a:ext cx="698500" cy="12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76804</xdr:rowOff>
    </xdr:from>
    <xdr:to>
      <xdr:col>19</xdr:col>
      <xdr:colOff>38100</xdr:colOff>
      <xdr:row>37</xdr:row>
      <xdr:rowOff>6954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30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188581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78911</xdr:rowOff>
    </xdr:from>
    <xdr:to>
      <xdr:col>15</xdr:col>
      <xdr:colOff>101600</xdr:colOff>
      <xdr:row>37</xdr:row>
      <xdr:rowOff>9061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3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190688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0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271376</xdr:rowOff>
    </xdr:from>
    <xdr:to>
      <xdr:col>29</xdr:col>
      <xdr:colOff>177800</xdr:colOff>
      <xdr:row>36</xdr:row>
      <xdr:rowOff>30076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8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243453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5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41339</xdr:rowOff>
    </xdr:from>
    <xdr:to>
      <xdr:col>26</xdr:col>
      <xdr:colOff>101600</xdr:colOff>
      <xdr:row>36</xdr:row>
      <xdr:rowOff>142939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94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127716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80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38318</xdr:rowOff>
    </xdr:from>
    <xdr:to>
      <xdr:col>22</xdr:col>
      <xdr:colOff>165100</xdr:colOff>
      <xdr:row>36</xdr:row>
      <xdr:rowOff>139918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9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150095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76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95517</xdr:rowOff>
    </xdr:from>
    <xdr:to>
      <xdr:col>19</xdr:col>
      <xdr:colOff>38100</xdr:colOff>
      <xdr:row>37</xdr:row>
      <xdr:rowOff>25667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4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10444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3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107910</xdr:rowOff>
    </xdr:from>
    <xdr:to>
      <xdr:col>15</xdr:col>
      <xdr:colOff>101600</xdr:colOff>
      <xdr:row>37</xdr:row>
      <xdr:rowOff>38060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61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22837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4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
9,937
116.19
13,120,292
12,361,326
708,329
6,030,531
16,640,775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81744</xdr:rowOff>
    </xdr:from>
    <xdr:to>
      <xdr:col>24</xdr:col>
      <xdr:colOff>63500</xdr:colOff>
      <xdr:row>36</xdr:row>
      <xdr:rowOff>120881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253944"/>
          <a:ext cx="838200" cy="3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120881</xdr:rowOff>
    </xdr:from>
    <xdr:to>
      <xdr:col>19</xdr:col>
      <xdr:colOff>177800</xdr:colOff>
      <xdr:row>37</xdr:row>
      <xdr:rowOff>49260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293081"/>
          <a:ext cx="889000" cy="9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49260</xdr:rowOff>
    </xdr:from>
    <xdr:to>
      <xdr:col>15</xdr:col>
      <xdr:colOff>50800</xdr:colOff>
      <xdr:row>37</xdr:row>
      <xdr:rowOff>50969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392910"/>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150611</xdr:rowOff>
    </xdr:from>
    <xdr:to>
      <xdr:col>15</xdr:col>
      <xdr:colOff>101600</xdr:colOff>
      <xdr:row>38</xdr:row>
      <xdr:rowOff>80761</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71887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41111" y="65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48992</xdr:rowOff>
    </xdr:from>
    <xdr:to>
      <xdr:col>10</xdr:col>
      <xdr:colOff>114300</xdr:colOff>
      <xdr:row>37</xdr:row>
      <xdr:rowOff>50969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392642"/>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2021</xdr:rowOff>
    </xdr:from>
    <xdr:to>
      <xdr:col>10</xdr:col>
      <xdr:colOff>165100</xdr:colOff>
      <xdr:row>38</xdr:row>
      <xdr:rowOff>103621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94748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52111" y="66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5324</xdr:rowOff>
    </xdr:from>
    <xdr:to>
      <xdr:col>6</xdr:col>
      <xdr:colOff>38100</xdr:colOff>
      <xdr:row>38</xdr:row>
      <xdr:rowOff>106924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5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98051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63111" y="66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30944</xdr:rowOff>
    </xdr:from>
    <xdr:to>
      <xdr:col>24</xdr:col>
      <xdr:colOff>114300</xdr:colOff>
      <xdr:row>36</xdr:row>
      <xdr:rowOff>132544</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9371</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8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70081</xdr:rowOff>
    </xdr:from>
    <xdr:to>
      <xdr:col>20</xdr:col>
      <xdr:colOff>38100</xdr:colOff>
      <xdr:row>37</xdr:row>
      <xdr:rowOff>231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4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162808</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33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169910</xdr:rowOff>
    </xdr:from>
    <xdr:to>
      <xdr:col>15</xdr:col>
      <xdr:colOff>101600</xdr:colOff>
      <xdr:row>37</xdr:row>
      <xdr:rowOff>100060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116587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11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xdr:rowOff>
    </xdr:from>
    <xdr:to>
      <xdr:col>10</xdr:col>
      <xdr:colOff>165100</xdr:colOff>
      <xdr:row>37</xdr:row>
      <xdr:rowOff>101769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118296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11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169642</xdr:rowOff>
    </xdr:from>
    <xdr:to>
      <xdr:col>6</xdr:col>
      <xdr:colOff>38100</xdr:colOff>
      <xdr:row>37</xdr:row>
      <xdr:rowOff>99792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3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116319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11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85836</xdr:rowOff>
    </xdr:from>
    <xdr:to>
      <xdr:col>24</xdr:col>
      <xdr:colOff>63500</xdr:colOff>
      <xdr:row>57</xdr:row>
      <xdr:rowOff>130335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858486"/>
          <a:ext cx="838200" cy="4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85836</xdr:rowOff>
    </xdr:from>
    <xdr:to>
      <xdr:col>19</xdr:col>
      <xdr:colOff>177800</xdr:colOff>
      <xdr:row>57</xdr:row>
      <xdr:rowOff>138618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858486"/>
          <a:ext cx="889000" cy="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138618</xdr:rowOff>
    </xdr:from>
    <xdr:to>
      <xdr:col>15</xdr:col>
      <xdr:colOff>50800</xdr:colOff>
      <xdr:row>57</xdr:row>
      <xdr:rowOff>143015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11268"/>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120193</xdr:rowOff>
    </xdr:from>
    <xdr:to>
      <xdr:col>15</xdr:col>
      <xdr:colOff>101600</xdr:colOff>
      <xdr:row>58</xdr:row>
      <xdr:rowOff>50343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41470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8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138485</xdr:rowOff>
    </xdr:from>
    <xdr:to>
      <xdr:col>10</xdr:col>
      <xdr:colOff>114300</xdr:colOff>
      <xdr:row>57</xdr:row>
      <xdr:rowOff>143015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911135"/>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137131</xdr:rowOff>
    </xdr:from>
    <xdr:to>
      <xdr:col>10</xdr:col>
      <xdr:colOff>165100</xdr:colOff>
      <xdr:row>58</xdr:row>
      <xdr:rowOff>67281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90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58408</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1000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139761</xdr:rowOff>
    </xdr:from>
    <xdr:to>
      <xdr:col>6</xdr:col>
      <xdr:colOff>38100</xdr:colOff>
      <xdr:row>58</xdr:row>
      <xdr:rowOff>69911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9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61038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1000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79535</xdr:rowOff>
    </xdr:from>
    <xdr:to>
      <xdr:col>24</xdr:col>
      <xdr:colOff>114300</xdr:colOff>
      <xdr:row>58</xdr:row>
      <xdr:rowOff>9685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169431</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7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35036</xdr:rowOff>
    </xdr:from>
    <xdr:to>
      <xdr:col>20</xdr:col>
      <xdr:colOff>38100</xdr:colOff>
      <xdr:row>57</xdr:row>
      <xdr:rowOff>136636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153163</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58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87818</xdr:rowOff>
    </xdr:from>
    <xdr:to>
      <xdr:col>15</xdr:col>
      <xdr:colOff>101600</xdr:colOff>
      <xdr:row>58</xdr:row>
      <xdr:rowOff>17968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6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34495</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92215</xdr:rowOff>
    </xdr:from>
    <xdr:to>
      <xdr:col>10</xdr:col>
      <xdr:colOff>165100</xdr:colOff>
      <xdr:row>58</xdr:row>
      <xdr:rowOff>22365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38892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64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87685</xdr:rowOff>
    </xdr:from>
    <xdr:to>
      <xdr:col>6</xdr:col>
      <xdr:colOff>38100</xdr:colOff>
      <xdr:row>58</xdr:row>
      <xdr:rowOff>17835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34362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63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44008</xdr:rowOff>
    </xdr:from>
    <xdr:to>
      <xdr:col>24</xdr:col>
      <xdr:colOff>63500</xdr:colOff>
      <xdr:row>78</xdr:row>
      <xdr:rowOff>66639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417108"/>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136911</xdr:rowOff>
    </xdr:from>
    <xdr:to>
      <xdr:col>19</xdr:col>
      <xdr:colOff>177800</xdr:colOff>
      <xdr:row>78</xdr:row>
      <xdr:rowOff>66639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338561"/>
          <a:ext cx="889000" cy="10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108930</xdr:rowOff>
    </xdr:from>
    <xdr:to>
      <xdr:col>15</xdr:col>
      <xdr:colOff>50800</xdr:colOff>
      <xdr:row>77</xdr:row>
      <xdr:rowOff>136911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310580"/>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35568</xdr:rowOff>
    </xdr:from>
    <xdr:to>
      <xdr:col>15</xdr:col>
      <xdr:colOff>101600</xdr:colOff>
      <xdr:row>77</xdr:row>
      <xdr:rowOff>137168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153695</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84288</xdr:rowOff>
    </xdr:from>
    <xdr:to>
      <xdr:col>10</xdr:col>
      <xdr:colOff>114300</xdr:colOff>
      <xdr:row>77</xdr:row>
      <xdr:rowOff>108930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285938"/>
          <a:ext cx="8890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163354</xdr:rowOff>
    </xdr:from>
    <xdr:to>
      <xdr:col>10</xdr:col>
      <xdr:colOff>165100</xdr:colOff>
      <xdr:row>77</xdr:row>
      <xdr:rowOff>93504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19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110032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9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161184</xdr:rowOff>
    </xdr:from>
    <xdr:to>
      <xdr:col>6</xdr:col>
      <xdr:colOff>38100</xdr:colOff>
      <xdr:row>77</xdr:row>
      <xdr:rowOff>91334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9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107860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9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164658</xdr:rowOff>
    </xdr:from>
    <xdr:to>
      <xdr:col>24</xdr:col>
      <xdr:colOff>114300</xdr:colOff>
      <xdr:row>78</xdr:row>
      <xdr:rowOff>94808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79585</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15839</xdr:rowOff>
    </xdr:from>
    <xdr:to>
      <xdr:col>20</xdr:col>
      <xdr:colOff>38100</xdr:colOff>
      <xdr:row>78</xdr:row>
      <xdr:rowOff>117439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108566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86111</xdr:rowOff>
    </xdr:from>
    <xdr:to>
      <xdr:col>15</xdr:col>
      <xdr:colOff>101600</xdr:colOff>
      <xdr:row>78</xdr:row>
      <xdr:rowOff>16261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7388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8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58130</xdr:rowOff>
    </xdr:from>
    <xdr:to>
      <xdr:col>10</xdr:col>
      <xdr:colOff>165100</xdr:colOff>
      <xdr:row>77</xdr:row>
      <xdr:rowOff>159730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150857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35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33488</xdr:rowOff>
    </xdr:from>
    <xdr:to>
      <xdr:col>6</xdr:col>
      <xdr:colOff>38100</xdr:colOff>
      <xdr:row>77</xdr:row>
      <xdr:rowOff>135088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126215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2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62542</xdr:rowOff>
    </xdr:from>
    <xdr:to>
      <xdr:col>24</xdr:col>
      <xdr:colOff>63500</xdr:colOff>
      <xdr:row>93</xdr:row>
      <xdr:rowOff>55750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664492"/>
          <a:ext cx="838200" cy="3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55750</xdr:rowOff>
    </xdr:from>
    <xdr:to>
      <xdr:col>19</xdr:col>
      <xdr:colOff>177800</xdr:colOff>
      <xdr:row>93</xdr:row>
      <xdr:rowOff>107086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000600"/>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107086</xdr:rowOff>
    </xdr:from>
    <xdr:to>
      <xdr:col>15</xdr:col>
      <xdr:colOff>50800</xdr:colOff>
      <xdr:row>93</xdr:row>
      <xdr:rowOff>165303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051936"/>
          <a:ext cx="889000" cy="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8455</xdr:rowOff>
    </xdr:from>
    <xdr:to>
      <xdr:col>15</xdr:col>
      <xdr:colOff>101600</xdr:colOff>
      <xdr:row>98</xdr:row>
      <xdr:rowOff>110055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101182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0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147222</xdr:rowOff>
    </xdr:from>
    <xdr:to>
      <xdr:col>10</xdr:col>
      <xdr:colOff>114300</xdr:colOff>
      <xdr:row>93</xdr:row>
      <xdr:rowOff>165303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092072"/>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18241</xdr:rowOff>
    </xdr:from>
    <xdr:to>
      <xdr:col>10</xdr:col>
      <xdr:colOff>165100</xdr:colOff>
      <xdr:row>98</xdr:row>
      <xdr:rowOff>119841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2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110968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1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23781</xdr:rowOff>
    </xdr:from>
    <xdr:to>
      <xdr:col>6</xdr:col>
      <xdr:colOff>38100</xdr:colOff>
      <xdr:row>98</xdr:row>
      <xdr:rowOff>125381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11742</xdr:rowOff>
    </xdr:from>
    <xdr:to>
      <xdr:col>24</xdr:col>
      <xdr:colOff>114300</xdr:colOff>
      <xdr:row>91</xdr:row>
      <xdr:rowOff>113342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6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98119</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52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4950</xdr:rowOff>
    </xdr:from>
    <xdr:to>
      <xdr:col>20</xdr:col>
      <xdr:colOff>38100</xdr:colOff>
      <xdr:row>93</xdr:row>
      <xdr:rowOff>106550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94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123077</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72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56286</xdr:rowOff>
    </xdr:from>
    <xdr:to>
      <xdr:col>15</xdr:col>
      <xdr:colOff>101600</xdr:colOff>
      <xdr:row>93</xdr:row>
      <xdr:rowOff>157886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0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2963</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77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114503</xdr:rowOff>
    </xdr:from>
    <xdr:to>
      <xdr:col>10</xdr:col>
      <xdr:colOff>165100</xdr:colOff>
      <xdr:row>94</xdr:row>
      <xdr:rowOff>44653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0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61180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83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96422</xdr:rowOff>
    </xdr:from>
    <xdr:to>
      <xdr:col>6</xdr:col>
      <xdr:colOff>38100</xdr:colOff>
      <xdr:row>94</xdr:row>
      <xdr:rowOff>26572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0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43099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81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1968</xdr:rowOff>
    </xdr:from>
    <xdr:to>
      <xdr:col>55</xdr:col>
      <xdr:colOff>0</xdr:colOff>
      <xdr:row>38</xdr:row>
      <xdr:rowOff>147827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174168"/>
          <a:ext cx="838200" cy="48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1968</xdr:rowOff>
    </xdr:from>
    <xdr:to>
      <xdr:col>50</xdr:col>
      <xdr:colOff>114300</xdr:colOff>
      <xdr:row>38</xdr:row>
      <xdr:rowOff>109502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174168"/>
          <a:ext cx="889000" cy="45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109502</xdr:rowOff>
    </xdr:from>
    <xdr:to>
      <xdr:col>45</xdr:col>
      <xdr:colOff>177800</xdr:colOff>
      <xdr:row>39</xdr:row>
      <xdr:rowOff>44233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624602"/>
          <a:ext cx="889000" cy="10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61689</xdr:rowOff>
    </xdr:from>
    <xdr:to>
      <xdr:col>46</xdr:col>
      <xdr:colOff>38100</xdr:colOff>
      <xdr:row>38</xdr:row>
      <xdr:rowOff>163289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5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154416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66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44233</xdr:rowOff>
    </xdr:from>
    <xdr:to>
      <xdr:col>41</xdr:col>
      <xdr:colOff>50800</xdr:colOff>
      <xdr:row>39</xdr:row>
      <xdr:rowOff>50271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730783"/>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38040</xdr:rowOff>
    </xdr:from>
    <xdr:to>
      <xdr:col>41</xdr:col>
      <xdr:colOff>101600</xdr:colOff>
      <xdr:row>38</xdr:row>
      <xdr:rowOff>139640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5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156167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32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44578</xdr:rowOff>
    </xdr:from>
    <xdr:to>
      <xdr:col>36</xdr:col>
      <xdr:colOff>165100</xdr:colOff>
      <xdr:row>38</xdr:row>
      <xdr:rowOff>146178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5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162705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33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97027</xdr:rowOff>
    </xdr:from>
    <xdr:to>
      <xdr:col>55</xdr:col>
      <xdr:colOff>50800</xdr:colOff>
      <xdr:row>39</xdr:row>
      <xdr:rowOff>27177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6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75454</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59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122618</xdr:rowOff>
    </xdr:from>
    <xdr:to>
      <xdr:col>50</xdr:col>
      <xdr:colOff>165100</xdr:colOff>
      <xdr:row>36</xdr:row>
      <xdr:rowOff>52768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1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43895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21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58702</xdr:rowOff>
    </xdr:from>
    <xdr:to>
      <xdr:col>46</xdr:col>
      <xdr:colOff>38100</xdr:colOff>
      <xdr:row>38</xdr:row>
      <xdr:rowOff>160302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5379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34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164883</xdr:rowOff>
    </xdr:from>
    <xdr:to>
      <xdr:col>41</xdr:col>
      <xdr:colOff>101600</xdr:colOff>
      <xdr:row>39</xdr:row>
      <xdr:rowOff>95033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6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86160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77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170921</xdr:rowOff>
    </xdr:from>
    <xdr:to>
      <xdr:col>36</xdr:col>
      <xdr:colOff>165100</xdr:colOff>
      <xdr:row>39</xdr:row>
      <xdr:rowOff>101071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92198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77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97533</xdr:rowOff>
    </xdr:from>
    <xdr:to>
      <xdr:col>55</xdr:col>
      <xdr:colOff>0</xdr:colOff>
      <xdr:row>56</xdr:row>
      <xdr:rowOff>124660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527283"/>
          <a:ext cx="838200" cy="1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78555</xdr:rowOff>
    </xdr:from>
    <xdr:to>
      <xdr:col>50</xdr:col>
      <xdr:colOff>114300</xdr:colOff>
      <xdr:row>55</xdr:row>
      <xdr:rowOff>97533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508305"/>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27732</xdr:rowOff>
    </xdr:from>
    <xdr:to>
      <xdr:col>45</xdr:col>
      <xdr:colOff>177800</xdr:colOff>
      <xdr:row>55</xdr:row>
      <xdr:rowOff>78555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457482"/>
          <a:ext cx="889000" cy="5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111280</xdr:rowOff>
    </xdr:from>
    <xdr:to>
      <xdr:col>46</xdr:col>
      <xdr:colOff>38100</xdr:colOff>
      <xdr:row>58</xdr:row>
      <xdr:rowOff>41430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32557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97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27732</xdr:rowOff>
    </xdr:from>
    <xdr:to>
      <xdr:col>41</xdr:col>
      <xdr:colOff>50800</xdr:colOff>
      <xdr:row>55</xdr:row>
      <xdr:rowOff>34210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457482"/>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117380</xdr:rowOff>
    </xdr:from>
    <xdr:to>
      <xdr:col>41</xdr:col>
      <xdr:colOff>101600</xdr:colOff>
      <xdr:row>58</xdr:row>
      <xdr:rowOff>47530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38657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98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119545</xdr:rowOff>
    </xdr:from>
    <xdr:to>
      <xdr:col>36</xdr:col>
      <xdr:colOff>165100</xdr:colOff>
      <xdr:row>58</xdr:row>
      <xdr:rowOff>49695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40822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9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73860</xdr:rowOff>
    </xdr:from>
    <xdr:to>
      <xdr:col>55</xdr:col>
      <xdr:colOff>50800</xdr:colOff>
      <xdr:row>57</xdr:row>
      <xdr:rowOff>4010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96737</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2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46733</xdr:rowOff>
    </xdr:from>
    <xdr:to>
      <xdr:col>50</xdr:col>
      <xdr:colOff>165100</xdr:colOff>
      <xdr:row>55</xdr:row>
      <xdr:rowOff>148333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164860</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25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27755</xdr:rowOff>
    </xdr:from>
    <xdr:to>
      <xdr:col>46</xdr:col>
      <xdr:colOff>38100</xdr:colOff>
      <xdr:row>55</xdr:row>
      <xdr:rowOff>129355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4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145882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23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148382</xdr:rowOff>
    </xdr:from>
    <xdr:to>
      <xdr:col>41</xdr:col>
      <xdr:colOff>101600</xdr:colOff>
      <xdr:row>55</xdr:row>
      <xdr:rowOff>78532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4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95059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18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154860</xdr:rowOff>
    </xdr:from>
    <xdr:to>
      <xdr:col>36</xdr:col>
      <xdr:colOff>165100</xdr:colOff>
      <xdr:row>55</xdr:row>
      <xdr:rowOff>85010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1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101537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18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102009</xdr:rowOff>
    </xdr:from>
    <xdr:to>
      <xdr:col>55</xdr:col>
      <xdr:colOff>0</xdr:colOff>
      <xdr:row>74</xdr:row>
      <xdr:rowOff>86168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446409"/>
          <a:ext cx="838200" cy="32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155233</xdr:rowOff>
    </xdr:from>
    <xdr:to>
      <xdr:col>50</xdr:col>
      <xdr:colOff>114300</xdr:colOff>
      <xdr:row>72</xdr:row>
      <xdr:rowOff>102009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328183"/>
          <a:ext cx="889000" cy="11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118257</xdr:rowOff>
    </xdr:from>
    <xdr:to>
      <xdr:col>45</xdr:col>
      <xdr:colOff>177800</xdr:colOff>
      <xdr:row>71</xdr:row>
      <xdr:rowOff>155233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2291207"/>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14616</xdr:rowOff>
    </xdr:from>
    <xdr:to>
      <xdr:col>46</xdr:col>
      <xdr:colOff>38100</xdr:colOff>
      <xdr:row>77</xdr:row>
      <xdr:rowOff>116216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107343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118257</xdr:rowOff>
    </xdr:from>
    <xdr:to>
      <xdr:col>41</xdr:col>
      <xdr:colOff>50800</xdr:colOff>
      <xdr:row>73</xdr:row>
      <xdr:rowOff>90174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291207"/>
          <a:ext cx="889000" cy="31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137585</xdr:rowOff>
    </xdr:from>
    <xdr:to>
      <xdr:col>41</xdr:col>
      <xdr:colOff>101600</xdr:colOff>
      <xdr:row>77</xdr:row>
      <xdr:rowOff>67735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58862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26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142489</xdr:rowOff>
    </xdr:from>
    <xdr:to>
      <xdr:col>36</xdr:col>
      <xdr:colOff>165100</xdr:colOff>
      <xdr:row>77</xdr:row>
      <xdr:rowOff>72639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63766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2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35368</xdr:rowOff>
    </xdr:from>
    <xdr:to>
      <xdr:col>55</xdr:col>
      <xdr:colOff>50800</xdr:colOff>
      <xdr:row>74</xdr:row>
      <xdr:rowOff>136968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7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58245</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57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51209</xdr:rowOff>
    </xdr:from>
    <xdr:to>
      <xdr:col>50</xdr:col>
      <xdr:colOff>165100</xdr:colOff>
      <xdr:row>72</xdr:row>
      <xdr:rowOff>152809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3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169336</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17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104433</xdr:rowOff>
    </xdr:from>
    <xdr:to>
      <xdr:col>46</xdr:col>
      <xdr:colOff>38100</xdr:colOff>
      <xdr:row>72</xdr:row>
      <xdr:rowOff>34583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2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51110</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05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67457</xdr:rowOff>
    </xdr:from>
    <xdr:to>
      <xdr:col>41</xdr:col>
      <xdr:colOff>101600</xdr:colOff>
      <xdr:row>71</xdr:row>
      <xdr:rowOff>169057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2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14134</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201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39374</xdr:rowOff>
    </xdr:from>
    <xdr:to>
      <xdr:col>36</xdr:col>
      <xdr:colOff>165100</xdr:colOff>
      <xdr:row>73</xdr:row>
      <xdr:rowOff>140974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5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157501</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72795" y="1233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100516</xdr:rowOff>
    </xdr:from>
    <xdr:to>
      <xdr:col>55</xdr:col>
      <xdr:colOff>0</xdr:colOff>
      <xdr:row>97</xdr:row>
      <xdr:rowOff>154181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31166"/>
          <a:ext cx="838200" cy="5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100516</xdr:rowOff>
    </xdr:from>
    <xdr:to>
      <xdr:col>50</xdr:col>
      <xdr:colOff>114300</xdr:colOff>
      <xdr:row>97</xdr:row>
      <xdr:rowOff>116743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31166"/>
          <a:ext cx="889000" cy="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102860</xdr:rowOff>
    </xdr:from>
    <xdr:to>
      <xdr:col>45</xdr:col>
      <xdr:colOff>177800</xdr:colOff>
      <xdr:row>97</xdr:row>
      <xdr:rowOff>116743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33510"/>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96106</xdr:rowOff>
    </xdr:from>
    <xdr:to>
      <xdr:col>46</xdr:col>
      <xdr:colOff>38100</xdr:colOff>
      <xdr:row>98</xdr:row>
      <xdr:rowOff>26256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17383</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6834</xdr:rowOff>
    </xdr:from>
    <xdr:to>
      <xdr:col>41</xdr:col>
      <xdr:colOff>50800</xdr:colOff>
      <xdr:row>97</xdr:row>
      <xdr:rowOff>102860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637484"/>
          <a:ext cx="889000" cy="9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112575</xdr:rowOff>
    </xdr:from>
    <xdr:to>
      <xdr:col>41</xdr:col>
      <xdr:colOff>101600</xdr:colOff>
      <xdr:row>98</xdr:row>
      <xdr:rowOff>42725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33852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83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122861</xdr:rowOff>
    </xdr:from>
    <xdr:to>
      <xdr:col>36</xdr:col>
      <xdr:colOff>165100</xdr:colOff>
      <xdr:row>98</xdr:row>
      <xdr:rowOff>53011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44138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8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103381</xdr:rowOff>
    </xdr:from>
    <xdr:to>
      <xdr:col>55</xdr:col>
      <xdr:colOff>50800</xdr:colOff>
      <xdr:row>98</xdr:row>
      <xdr:rowOff>33531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81808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49716</xdr:rowOff>
    </xdr:from>
    <xdr:to>
      <xdr:col>50</xdr:col>
      <xdr:colOff>165100</xdr:colOff>
      <xdr:row>97</xdr:row>
      <xdr:rowOff>151316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142443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65943</xdr:rowOff>
    </xdr:from>
    <xdr:to>
      <xdr:col>46</xdr:col>
      <xdr:colOff>38100</xdr:colOff>
      <xdr:row>97</xdr:row>
      <xdr:rowOff>167543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12620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7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52060</xdr:rowOff>
    </xdr:from>
    <xdr:to>
      <xdr:col>41</xdr:col>
      <xdr:colOff>101600</xdr:colOff>
      <xdr:row>97</xdr:row>
      <xdr:rowOff>153660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170187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127484</xdr:rowOff>
    </xdr:from>
    <xdr:to>
      <xdr:col>36</xdr:col>
      <xdr:colOff>165100</xdr:colOff>
      <xdr:row>97</xdr:row>
      <xdr:rowOff>57634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8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74161</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36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171036</xdr:rowOff>
    </xdr:from>
    <xdr:to>
      <xdr:col>85</xdr:col>
      <xdr:colOff>127000</xdr:colOff>
      <xdr:row>36</xdr:row>
      <xdr:rowOff>41411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5828886"/>
          <a:ext cx="838200" cy="38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114007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5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41411</xdr:rowOff>
    </xdr:from>
    <xdr:to>
      <xdr:col>81</xdr:col>
      <xdr:colOff>50800</xdr:colOff>
      <xdr:row>38</xdr:row>
      <xdr:rowOff>119593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213611"/>
          <a:ext cx="889000" cy="4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1086</xdr:rowOff>
    </xdr:from>
    <xdr:to>
      <xdr:col>76</xdr:col>
      <xdr:colOff>114300</xdr:colOff>
      <xdr:row>38</xdr:row>
      <xdr:rowOff>119593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516186"/>
          <a:ext cx="889000" cy="1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110580</xdr:rowOff>
    </xdr:from>
    <xdr:to>
      <xdr:col>76</xdr:col>
      <xdr:colOff>165100</xdr:colOff>
      <xdr:row>38</xdr:row>
      <xdr:rowOff>40731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57257</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1086</xdr:rowOff>
    </xdr:from>
    <xdr:to>
      <xdr:col>71</xdr:col>
      <xdr:colOff>177800</xdr:colOff>
      <xdr:row>38</xdr:row>
      <xdr:rowOff>115834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16186"/>
          <a:ext cx="889000" cy="11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168233</xdr:rowOff>
    </xdr:from>
    <xdr:to>
      <xdr:col>72</xdr:col>
      <xdr:colOff>38100</xdr:colOff>
      <xdr:row>38</xdr:row>
      <xdr:rowOff>98383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89510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6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119496</xdr:rowOff>
    </xdr:from>
    <xdr:to>
      <xdr:col>67</xdr:col>
      <xdr:colOff>101600</xdr:colOff>
      <xdr:row>38</xdr:row>
      <xdr:rowOff>49646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6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66173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120236</xdr:rowOff>
    </xdr:from>
    <xdr:to>
      <xdr:col>85</xdr:col>
      <xdr:colOff>177800</xdr:colOff>
      <xdr:row>34</xdr:row>
      <xdr:rowOff>50386</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57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143113</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56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162061</xdr:rowOff>
    </xdr:from>
    <xdr:to>
      <xdr:col>81</xdr:col>
      <xdr:colOff>101600</xdr:colOff>
      <xdr:row>36</xdr:row>
      <xdr:rowOff>92211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1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108738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59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68793</xdr:rowOff>
    </xdr:from>
    <xdr:to>
      <xdr:col>76</xdr:col>
      <xdr:colOff>165100</xdr:colOff>
      <xdr:row>38</xdr:row>
      <xdr:rowOff>170393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161520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7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121736</xdr:rowOff>
    </xdr:from>
    <xdr:to>
      <xdr:col>72</xdr:col>
      <xdr:colOff>38100</xdr:colOff>
      <xdr:row>38</xdr:row>
      <xdr:rowOff>51886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65034</xdr:rowOff>
    </xdr:from>
    <xdr:to>
      <xdr:col>67</xdr:col>
      <xdr:colOff>101600</xdr:colOff>
      <xdr:row>38</xdr:row>
      <xdr:rowOff>166634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157761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146050</xdr:rowOff>
    </xdr:from>
    <xdr:to>
      <xdr:col>81</xdr:col>
      <xdr:colOff>101600</xdr:colOff>
      <xdr:row>52</xdr:row>
      <xdr:rowOff>76200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92727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75244</xdr:rowOff>
    </xdr:from>
    <xdr:to>
      <xdr:col>85</xdr:col>
      <xdr:colOff>127000</xdr:colOff>
      <xdr:row>74</xdr:row>
      <xdr:rowOff>147674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762544"/>
          <a:ext cx="838200" cy="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123876</xdr:rowOff>
    </xdr:from>
    <xdr:to>
      <xdr:col>81</xdr:col>
      <xdr:colOff>50800</xdr:colOff>
      <xdr:row>74</xdr:row>
      <xdr:rowOff>147674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811176"/>
          <a:ext cx="8890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123876</xdr:rowOff>
    </xdr:from>
    <xdr:to>
      <xdr:col>76</xdr:col>
      <xdr:colOff>114300</xdr:colOff>
      <xdr:row>74</xdr:row>
      <xdr:rowOff>157769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811176"/>
          <a:ext cx="889000" cy="3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39083</xdr:rowOff>
    </xdr:from>
    <xdr:to>
      <xdr:col>76</xdr:col>
      <xdr:colOff>165100</xdr:colOff>
      <xdr:row>76</xdr:row>
      <xdr:rowOff>140683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6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131810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147148</xdr:rowOff>
    </xdr:from>
    <xdr:to>
      <xdr:col>71</xdr:col>
      <xdr:colOff>177800</xdr:colOff>
      <xdr:row>74</xdr:row>
      <xdr:rowOff>157769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834448"/>
          <a:ext cx="889000" cy="1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56755</xdr:rowOff>
    </xdr:from>
    <xdr:to>
      <xdr:col>72</xdr:col>
      <xdr:colOff>38100</xdr:colOff>
      <xdr:row>76</xdr:row>
      <xdr:rowOff>158355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149482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1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45453</xdr:rowOff>
    </xdr:from>
    <xdr:to>
      <xdr:col>67</xdr:col>
      <xdr:colOff>101600</xdr:colOff>
      <xdr:row>76</xdr:row>
      <xdr:rowOff>147053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0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138180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1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24444</xdr:rowOff>
    </xdr:from>
    <xdr:to>
      <xdr:col>85</xdr:col>
      <xdr:colOff>177800</xdr:colOff>
      <xdr:row>74</xdr:row>
      <xdr:rowOff>126044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7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47321</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56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96874</xdr:rowOff>
    </xdr:from>
    <xdr:to>
      <xdr:col>81</xdr:col>
      <xdr:colOff>101600</xdr:colOff>
      <xdr:row>75</xdr:row>
      <xdr:rowOff>27024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7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43551</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55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73076</xdr:rowOff>
    </xdr:from>
    <xdr:to>
      <xdr:col>76</xdr:col>
      <xdr:colOff>165100</xdr:colOff>
      <xdr:row>75</xdr:row>
      <xdr:rowOff>3226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7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19753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292795" y="1253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106969</xdr:rowOff>
    </xdr:from>
    <xdr:to>
      <xdr:col>72</xdr:col>
      <xdr:colOff>38100</xdr:colOff>
      <xdr:row>75</xdr:row>
      <xdr:rowOff>37119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7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53646</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256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96348</xdr:rowOff>
    </xdr:from>
    <xdr:to>
      <xdr:col>67</xdr:col>
      <xdr:colOff>101600</xdr:colOff>
      <xdr:row>75</xdr:row>
      <xdr:rowOff>26498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7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43025</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255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11392</xdr:rowOff>
    </xdr:from>
    <xdr:to>
      <xdr:col>85</xdr:col>
      <xdr:colOff>127000</xdr:colOff>
      <xdr:row>99</xdr:row>
      <xdr:rowOff>72622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84942"/>
          <a:ext cx="838200" cy="6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24107</xdr:rowOff>
    </xdr:from>
    <xdr:to>
      <xdr:col>81</xdr:col>
      <xdr:colOff>50800</xdr:colOff>
      <xdr:row>99</xdr:row>
      <xdr:rowOff>72622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97657"/>
          <a:ext cx="889000" cy="4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24107</xdr:rowOff>
    </xdr:from>
    <xdr:to>
      <xdr:col>76</xdr:col>
      <xdr:colOff>114300</xdr:colOff>
      <xdr:row>99</xdr:row>
      <xdr:rowOff>85830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97657"/>
          <a:ext cx="8890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5028</xdr:rowOff>
    </xdr:from>
    <xdr:to>
      <xdr:col>76</xdr:col>
      <xdr:colOff>165100</xdr:colOff>
      <xdr:row>99</xdr:row>
      <xdr:rowOff>106628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97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97755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70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79048</xdr:rowOff>
    </xdr:from>
    <xdr:to>
      <xdr:col>71</xdr:col>
      <xdr:colOff>177800</xdr:colOff>
      <xdr:row>99</xdr:row>
      <xdr:rowOff>85830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7052598"/>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170328</xdr:rowOff>
    </xdr:from>
    <xdr:to>
      <xdr:col>72</xdr:col>
      <xdr:colOff>38100</xdr:colOff>
      <xdr:row>99</xdr:row>
      <xdr:rowOff>100478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9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117005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168680</xdr:rowOff>
    </xdr:from>
    <xdr:to>
      <xdr:col>67</xdr:col>
      <xdr:colOff>101600</xdr:colOff>
      <xdr:row>99</xdr:row>
      <xdr:rowOff>98830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97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115357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74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132042</xdr:rowOff>
    </xdr:from>
    <xdr:to>
      <xdr:col>85</xdr:col>
      <xdr:colOff>177800</xdr:colOff>
      <xdr:row>99</xdr:row>
      <xdr:rowOff>62192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21822</xdr:rowOff>
    </xdr:from>
    <xdr:to>
      <xdr:col>81</xdr:col>
      <xdr:colOff>101600</xdr:colOff>
      <xdr:row>99</xdr:row>
      <xdr:rowOff>123422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114549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8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144757</xdr:rowOff>
    </xdr:from>
    <xdr:to>
      <xdr:col>76</xdr:col>
      <xdr:colOff>165100</xdr:colOff>
      <xdr:row>99</xdr:row>
      <xdr:rowOff>74907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91434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35030</xdr:rowOff>
    </xdr:from>
    <xdr:to>
      <xdr:col>72</xdr:col>
      <xdr:colOff>38100</xdr:colOff>
      <xdr:row>99</xdr:row>
      <xdr:rowOff>136630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70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127757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1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28248</xdr:rowOff>
    </xdr:from>
    <xdr:to>
      <xdr:col>67</xdr:col>
      <xdr:colOff>101600</xdr:colOff>
      <xdr:row>99</xdr:row>
      <xdr:rowOff>129848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700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120975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9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142977</xdr:rowOff>
    </xdr:from>
    <xdr:to>
      <xdr:col>107</xdr:col>
      <xdr:colOff>101600</xdr:colOff>
      <xdr:row>39</xdr:row>
      <xdr:rowOff>73127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5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89654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40094</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26644"/>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123203</xdr:rowOff>
    </xdr:from>
    <xdr:to>
      <xdr:col>102</xdr:col>
      <xdr:colOff>165100</xdr:colOff>
      <xdr:row>39</xdr:row>
      <xdr:rowOff>53353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69880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1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151549</xdr:rowOff>
    </xdr:from>
    <xdr:to>
      <xdr:col>98</xdr:col>
      <xdr:colOff>38100</xdr:colOff>
      <xdr:row>39</xdr:row>
      <xdr:rowOff>81699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98226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160744</xdr:rowOff>
    </xdr:from>
    <xdr:to>
      <xdr:col>98</xdr:col>
      <xdr:colOff>38100</xdr:colOff>
      <xdr:row>39</xdr:row>
      <xdr:rowOff>90894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82021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68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115744</xdr:rowOff>
    </xdr:from>
    <xdr:to>
      <xdr:col>107</xdr:col>
      <xdr:colOff>101600</xdr:colOff>
      <xdr:row>59</xdr:row>
      <xdr:rowOff>45894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62421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3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147356</xdr:rowOff>
    </xdr:from>
    <xdr:to>
      <xdr:col>102</xdr:col>
      <xdr:colOff>165100</xdr:colOff>
      <xdr:row>59</xdr:row>
      <xdr:rowOff>77506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94033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141151</xdr:rowOff>
    </xdr:from>
    <xdr:to>
      <xdr:col>98</xdr:col>
      <xdr:colOff>38100</xdr:colOff>
      <xdr:row>59</xdr:row>
      <xdr:rowOff>71301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87828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159969</xdr:rowOff>
    </xdr:from>
    <xdr:to>
      <xdr:col>116</xdr:col>
      <xdr:colOff>63500</xdr:colOff>
      <xdr:row>76</xdr:row>
      <xdr:rowOff>3645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18719"/>
          <a:ext cx="8382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128575</xdr:rowOff>
    </xdr:from>
    <xdr:to>
      <xdr:col>111</xdr:col>
      <xdr:colOff>177800</xdr:colOff>
      <xdr:row>76</xdr:row>
      <xdr:rowOff>3645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472975"/>
          <a:ext cx="889000" cy="56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128575</xdr:rowOff>
    </xdr:from>
    <xdr:to>
      <xdr:col>107</xdr:col>
      <xdr:colOff>50800</xdr:colOff>
      <xdr:row>76</xdr:row>
      <xdr:rowOff>51994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472975"/>
          <a:ext cx="889000" cy="60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160401</xdr:rowOff>
    </xdr:from>
    <xdr:to>
      <xdr:col>107</xdr:col>
      <xdr:colOff>101600</xdr:colOff>
      <xdr:row>76</xdr:row>
      <xdr:rowOff>90551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81678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1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51994</xdr:rowOff>
    </xdr:from>
    <xdr:to>
      <xdr:col>102</xdr:col>
      <xdr:colOff>114300</xdr:colOff>
      <xdr:row>76</xdr:row>
      <xdr:rowOff>77952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82194"/>
          <a:ext cx="889000" cy="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125235</xdr:rowOff>
    </xdr:from>
    <xdr:to>
      <xdr:col>102</xdr:col>
      <xdr:colOff>165100</xdr:colOff>
      <xdr:row>76</xdr:row>
      <xdr:rowOff>55386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71912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131775</xdr:rowOff>
    </xdr:from>
    <xdr:to>
      <xdr:col>98</xdr:col>
      <xdr:colOff>38100</xdr:colOff>
      <xdr:row>76</xdr:row>
      <xdr:rowOff>61925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78452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7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109169</xdr:rowOff>
    </xdr:from>
    <xdr:to>
      <xdr:col>116</xdr:col>
      <xdr:colOff>114300</xdr:colOff>
      <xdr:row>76</xdr:row>
      <xdr:rowOff>39319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87596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124295</xdr:rowOff>
    </xdr:from>
    <xdr:to>
      <xdr:col>112</xdr:col>
      <xdr:colOff>38100</xdr:colOff>
      <xdr:row>76</xdr:row>
      <xdr:rowOff>54445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45572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77775</xdr:rowOff>
    </xdr:from>
    <xdr:to>
      <xdr:col>107</xdr:col>
      <xdr:colOff>101600</xdr:colOff>
      <xdr:row>73</xdr:row>
      <xdr:rowOff>7925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4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24452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19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1194</xdr:rowOff>
    </xdr:from>
    <xdr:to>
      <xdr:col>102</xdr:col>
      <xdr:colOff>165100</xdr:colOff>
      <xdr:row>76</xdr:row>
      <xdr:rowOff>102794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93921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2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27152</xdr:rowOff>
    </xdr:from>
    <xdr:to>
      <xdr:col>98</xdr:col>
      <xdr:colOff>38100</xdr:colOff>
      <xdr:row>76</xdr:row>
      <xdr:rowOff>128752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119879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1,234,035</a:t>
          </a:r>
          <a:r>
            <a:rPr kumimoji="1" lang="ja-JP" altLang="ja-JP" sz="1100" b="0" i="0" baseline="0">
              <a:solidFill>
                <a:schemeClr val="dk1"/>
              </a:solidFill>
              <a:effectLst/>
              <a:latin typeface="+mn-lt"/>
              <a:ea typeface="+mn-ea"/>
              <a:cs typeface="+mn-cs"/>
            </a:rPr>
            <a:t>円となっている。人件費は一人当たり</a:t>
          </a:r>
          <a:r>
            <a:rPr kumimoji="1" lang="en-US" altLang="ja-JP" sz="1100" b="0" i="0" baseline="0">
              <a:solidFill>
                <a:schemeClr val="dk1"/>
              </a:solidFill>
              <a:effectLst/>
              <a:latin typeface="+mn-lt"/>
              <a:ea typeface="+mn-ea"/>
              <a:cs typeface="+mn-cs"/>
            </a:rPr>
            <a:t>150,141</a:t>
          </a:r>
          <a:r>
            <a:rPr kumimoji="1" lang="ja-JP" altLang="ja-JP" sz="1100" b="0" i="0" baseline="0">
              <a:solidFill>
                <a:schemeClr val="dk1"/>
              </a:solidFill>
              <a:effectLst/>
              <a:latin typeface="+mn-lt"/>
              <a:ea typeface="+mn-ea"/>
              <a:cs typeface="+mn-cs"/>
            </a:rPr>
            <a:t>円で，類似団体より下回っているが，前年度より</a:t>
          </a:r>
          <a:r>
            <a:rPr kumimoji="1" lang="en-US" altLang="ja-JP" sz="1100" b="0" i="0" baseline="0">
              <a:solidFill>
                <a:schemeClr val="dk1"/>
              </a:solidFill>
              <a:effectLst/>
              <a:latin typeface="+mn-lt"/>
              <a:ea typeface="+mn-ea"/>
              <a:cs typeface="+mn-cs"/>
            </a:rPr>
            <a:t>6,848</a:t>
          </a:r>
          <a:r>
            <a:rPr kumimoji="1" lang="ja-JP" altLang="ja-JP" sz="1100" b="0" i="0" baseline="0">
              <a:solidFill>
                <a:schemeClr val="dk1"/>
              </a:solidFill>
              <a:effectLst/>
              <a:latin typeface="+mn-lt"/>
              <a:ea typeface="+mn-ea"/>
              <a:cs typeface="+mn-cs"/>
            </a:rPr>
            <a:t>円増加している。主な要因は，福祉事務所や養護老人ホームを設置していることにより職員数が多いこと</a:t>
          </a:r>
          <a:r>
            <a:rPr kumimoji="1" lang="ja-JP" altLang="en-US" sz="1100" b="0" i="0" baseline="0">
              <a:solidFill>
                <a:schemeClr val="dk1"/>
              </a:solidFill>
              <a:effectLst/>
              <a:latin typeface="+mn-lt"/>
              <a:ea typeface="+mn-ea"/>
              <a:cs typeface="+mn-cs"/>
            </a:rPr>
            <a:t>や会計年度任用職員制度の影響</a:t>
          </a:r>
          <a:r>
            <a:rPr kumimoji="1" lang="ja-JP" altLang="ja-JP" sz="1100" b="0" i="0" baseline="0">
              <a:solidFill>
                <a:schemeClr val="dk1"/>
              </a:solidFill>
              <a:effectLst/>
              <a:latin typeface="+mn-lt"/>
              <a:ea typeface="+mn-ea"/>
              <a:cs typeface="+mn-cs"/>
            </a:rPr>
            <a:t>があげられる。人口一人当たりの普通建設事業費は，類似団体平均と比較して，</a:t>
          </a:r>
          <a:r>
            <a:rPr kumimoji="1" lang="ja-JP" altLang="en-US" sz="1100" b="0" i="0" baseline="0">
              <a:solidFill>
                <a:schemeClr val="dk1"/>
              </a:solidFill>
              <a:effectLst/>
              <a:latin typeface="+mn-lt"/>
              <a:ea typeface="+mn-ea"/>
              <a:cs typeface="+mn-cs"/>
            </a:rPr>
            <a:t>上回っているものの減少傾向にあり，</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a:t>
          </a:r>
          <a:r>
            <a:rPr kumimoji="1" lang="ja-JP" altLang="en-US" sz="1100" b="0" i="0" baseline="0">
              <a:solidFill>
                <a:schemeClr val="dk1"/>
              </a:solidFill>
              <a:effectLst/>
              <a:latin typeface="+mn-lt"/>
              <a:ea typeface="+mn-ea"/>
              <a:cs typeface="+mn-cs"/>
            </a:rPr>
            <a:t>比べ</a:t>
          </a:r>
          <a:r>
            <a:rPr kumimoji="1" lang="en-US" altLang="ja-JP" sz="1100" b="0" i="0" baseline="0">
              <a:solidFill>
                <a:schemeClr val="dk1"/>
              </a:solidFill>
              <a:effectLst/>
              <a:latin typeface="+mn-lt"/>
              <a:ea typeface="+mn-ea"/>
              <a:cs typeface="+mn-cs"/>
            </a:rPr>
            <a:t>104,240</a:t>
          </a:r>
          <a:r>
            <a:rPr kumimoji="1" lang="ja-JP" altLang="en-US" sz="1100" b="0" i="0" baseline="0">
              <a:solidFill>
                <a:schemeClr val="dk1"/>
              </a:solidFill>
              <a:effectLst/>
              <a:latin typeface="+mn-lt"/>
              <a:ea typeface="+mn-ea"/>
              <a:cs typeface="+mn-cs"/>
            </a:rPr>
            <a:t>円減少している</a:t>
          </a:r>
          <a:r>
            <a:rPr kumimoji="1" lang="ja-JP" altLang="ja-JP" sz="1100" b="0" i="0" baseline="0">
              <a:solidFill>
                <a:schemeClr val="dk1"/>
              </a:solidFill>
              <a:effectLst/>
              <a:latin typeface="+mn-lt"/>
              <a:ea typeface="+mn-ea"/>
              <a:cs typeface="+mn-cs"/>
            </a:rPr>
            <a:t>。主な要因については，光ブロードバンド整備</a:t>
          </a:r>
          <a:r>
            <a:rPr kumimoji="1" lang="ja-JP" altLang="en-US" sz="1100" b="0" i="0" baseline="0">
              <a:solidFill>
                <a:schemeClr val="dk1"/>
              </a:solidFill>
              <a:effectLst/>
              <a:latin typeface="+mn-lt"/>
              <a:ea typeface="+mn-ea"/>
              <a:cs typeface="+mn-cs"/>
            </a:rPr>
            <a:t>事業</a:t>
          </a:r>
          <a:r>
            <a:rPr kumimoji="1" lang="ja-JP" altLang="ja-JP" sz="1100" b="0" i="0" baseline="0">
              <a:solidFill>
                <a:schemeClr val="dk1"/>
              </a:solidFill>
              <a:effectLst/>
              <a:latin typeface="+mn-lt"/>
              <a:ea typeface="+mn-ea"/>
              <a:cs typeface="+mn-cs"/>
            </a:rPr>
            <a:t>や</a:t>
          </a:r>
          <a:r>
            <a:rPr kumimoji="1" lang="ja-JP" altLang="en-US" sz="1100" b="0" i="0" baseline="0">
              <a:solidFill>
                <a:schemeClr val="dk1"/>
              </a:solidFill>
              <a:effectLst/>
              <a:latin typeface="+mn-lt"/>
              <a:ea typeface="+mn-ea"/>
              <a:cs typeface="+mn-cs"/>
            </a:rPr>
            <a:t>畜産・酪農収益力強化整備等特別対策事業が終了したため</a:t>
          </a:r>
          <a:r>
            <a:rPr kumimoji="1" lang="ja-JP" altLang="ja-JP" sz="1100" b="0" i="0" baseline="0">
              <a:solidFill>
                <a:schemeClr val="dk1"/>
              </a:solidFill>
              <a:effectLst/>
              <a:latin typeface="+mn-lt"/>
              <a:ea typeface="+mn-ea"/>
              <a:cs typeface="+mn-cs"/>
            </a:rPr>
            <a:t>である。公債費は，住民一人当たり</a:t>
          </a:r>
          <a:r>
            <a:rPr kumimoji="1" lang="en-US" altLang="ja-JP" sz="1100" b="0" i="0" baseline="0">
              <a:solidFill>
                <a:schemeClr val="dk1"/>
              </a:solidFill>
              <a:effectLst/>
              <a:latin typeface="+mn-lt"/>
              <a:ea typeface="+mn-ea"/>
              <a:cs typeface="+mn-cs"/>
            </a:rPr>
            <a:t>164,098</a:t>
          </a:r>
          <a:r>
            <a:rPr kumimoji="1" lang="ja-JP" altLang="ja-JP" sz="1100" b="0" i="0" baseline="0">
              <a:solidFill>
                <a:schemeClr val="dk1"/>
              </a:solidFill>
              <a:effectLst/>
              <a:latin typeface="+mn-lt"/>
              <a:ea typeface="+mn-ea"/>
              <a:cs typeface="+mn-cs"/>
            </a:rPr>
            <a:t>円で類似団体平均と比較し高い水準にある。理由は，社会基盤整備事業を積極的に行い，その際に地方債を活用したことに伴い，地方債残高が増加し，地方債の元利償還金が膨らんでいるためで，公債費にかかる経常収支比率は類似団体平均を</a:t>
          </a:r>
          <a:r>
            <a:rPr kumimoji="1" lang="en-US" altLang="ja-JP" sz="1100" b="0" i="0" baseline="0">
              <a:solidFill>
                <a:schemeClr val="dk1"/>
              </a:solidFill>
              <a:effectLst/>
              <a:latin typeface="+mn-lt"/>
              <a:ea typeface="+mn-ea"/>
              <a:cs typeface="+mn-cs"/>
            </a:rPr>
            <a:t>8.6</a:t>
          </a:r>
          <a:r>
            <a:rPr kumimoji="1" lang="ja-JP" altLang="ja-JP" sz="1100" b="0" i="0" baseline="0">
              <a:solidFill>
                <a:schemeClr val="dk1"/>
              </a:solidFill>
              <a:effectLst/>
              <a:latin typeface="+mn-lt"/>
              <a:ea typeface="+mn-ea"/>
              <a:cs typeface="+mn-cs"/>
            </a:rPr>
            <a:t>ポイント上回っている。財政健全化計画に基づき，交付税算入率の高いもののみを借入れることや，総合振興計画等の事業計画を見直し，今後，少しずつでも減少傾向に転じるよう努めていく。積立金は一人当たり</a:t>
          </a:r>
          <a:r>
            <a:rPr kumimoji="1" lang="en-US" altLang="ja-JP" sz="1100" b="0" i="0" baseline="0">
              <a:solidFill>
                <a:schemeClr val="dk1"/>
              </a:solidFill>
              <a:effectLst/>
              <a:latin typeface="+mn-lt"/>
              <a:ea typeface="+mn-ea"/>
              <a:cs typeface="+mn-cs"/>
            </a:rPr>
            <a:t>80,368</a:t>
          </a:r>
          <a:r>
            <a:rPr kumimoji="1" lang="ja-JP" altLang="ja-JP" sz="1100" b="0" i="0" baseline="0">
              <a:solidFill>
                <a:schemeClr val="dk1"/>
              </a:solidFill>
              <a:effectLst/>
              <a:latin typeface="+mn-lt"/>
              <a:ea typeface="+mn-ea"/>
              <a:cs typeface="+mn-cs"/>
            </a:rPr>
            <a:t>円で，前年度よりも</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した主な要因は，</a:t>
          </a:r>
          <a:r>
            <a:rPr kumimoji="1" lang="ja-JP" altLang="en-US" sz="1100" b="0" i="0" baseline="0">
              <a:solidFill>
                <a:schemeClr val="dk1"/>
              </a:solidFill>
              <a:effectLst/>
              <a:latin typeface="+mn-lt"/>
              <a:ea typeface="+mn-ea"/>
              <a:cs typeface="+mn-cs"/>
            </a:rPr>
            <a:t>学校教育施設整備基金</a:t>
          </a:r>
          <a:r>
            <a:rPr kumimoji="1" lang="ja-JP" altLang="ja-JP" sz="1100" b="0" i="0" baseline="0">
              <a:solidFill>
                <a:schemeClr val="dk1"/>
              </a:solidFill>
              <a:effectLst/>
              <a:latin typeface="+mn-lt"/>
              <a:ea typeface="+mn-ea"/>
              <a:cs typeface="+mn-cs"/>
            </a:rPr>
            <a:t>積立金（</a:t>
          </a:r>
          <a:r>
            <a:rPr kumimoji="1" lang="en-US" altLang="ja-JP" sz="1100" b="0" i="0" baseline="0">
              <a:solidFill>
                <a:schemeClr val="dk1"/>
              </a:solidFill>
              <a:effectLst/>
              <a:latin typeface="+mn-lt"/>
              <a:ea typeface="+mn-ea"/>
              <a:cs typeface="+mn-cs"/>
            </a:rPr>
            <a:t>400</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や財政調整基金積立金，減債基金積立金</a:t>
          </a:r>
          <a:r>
            <a:rPr kumimoji="1" lang="ja-JP" altLang="ja-JP" sz="1100" b="0" i="0" baseline="0">
              <a:solidFill>
                <a:schemeClr val="dk1"/>
              </a:solidFill>
              <a:effectLst/>
              <a:latin typeface="+mn-lt"/>
              <a:ea typeface="+mn-ea"/>
              <a:cs typeface="+mn-cs"/>
            </a:rPr>
            <a:t>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10,017
9,937
116.19
13,120,292
12,361,326
708,329
6,030,531
16,640,775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88918</xdr:rowOff>
    </xdr:from>
    <xdr:to>
      <xdr:col>24</xdr:col>
      <xdr:colOff>63500</xdr:colOff>
      <xdr:row>35</xdr:row>
      <xdr:rowOff>159621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89668"/>
          <a:ext cx="838200" cy="7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88918</xdr:rowOff>
    </xdr:from>
    <xdr:to>
      <xdr:col>19</xdr:col>
      <xdr:colOff>177800</xdr:colOff>
      <xdr:row>35</xdr:row>
      <xdr:rowOff>144109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89668"/>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144109</xdr:rowOff>
    </xdr:from>
    <xdr:to>
      <xdr:col>15</xdr:col>
      <xdr:colOff>50800</xdr:colOff>
      <xdr:row>36</xdr:row>
      <xdr:rowOff>32584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44859"/>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169563</xdr:rowOff>
    </xdr:from>
    <xdr:to>
      <xdr:col>15</xdr:col>
      <xdr:colOff>101600</xdr:colOff>
      <xdr:row>38</xdr:row>
      <xdr:rowOff>99713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51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90840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60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27033</xdr:rowOff>
    </xdr:from>
    <xdr:to>
      <xdr:col>10</xdr:col>
      <xdr:colOff>114300</xdr:colOff>
      <xdr:row>36</xdr:row>
      <xdr:rowOff>32584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99233"/>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6114</xdr:rowOff>
    </xdr:from>
    <xdr:to>
      <xdr:col>10</xdr:col>
      <xdr:colOff>165100</xdr:colOff>
      <xdr:row>38</xdr:row>
      <xdr:rowOff>107714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52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98841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61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19993</xdr:rowOff>
    </xdr:from>
    <xdr:to>
      <xdr:col>6</xdr:col>
      <xdr:colOff>38100</xdr:colOff>
      <xdr:row>38</xdr:row>
      <xdr:rowOff>121593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53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112720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6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108821</xdr:rowOff>
    </xdr:from>
    <xdr:to>
      <xdr:col>24</xdr:col>
      <xdr:colOff>114300</xdr:colOff>
      <xdr:row>36</xdr:row>
      <xdr:rowOff>38971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87248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8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38118</xdr:rowOff>
    </xdr:from>
    <xdr:to>
      <xdr:col>20</xdr:col>
      <xdr:colOff>38100</xdr:colOff>
      <xdr:row>35</xdr:row>
      <xdr:rowOff>139718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156245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81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93309</xdr:rowOff>
    </xdr:from>
    <xdr:to>
      <xdr:col>15</xdr:col>
      <xdr:colOff>101600</xdr:colOff>
      <xdr:row>36</xdr:row>
      <xdr:rowOff>23459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39986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6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153234</xdr:rowOff>
    </xdr:from>
    <xdr:to>
      <xdr:col>10</xdr:col>
      <xdr:colOff>165100</xdr:colOff>
      <xdr:row>36</xdr:row>
      <xdr:rowOff>83384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99911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2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147683</xdr:rowOff>
    </xdr:from>
    <xdr:to>
      <xdr:col>6</xdr:col>
      <xdr:colOff>38100</xdr:colOff>
      <xdr:row>36</xdr:row>
      <xdr:rowOff>77833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94360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2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142966</xdr:rowOff>
    </xdr:from>
    <xdr:to>
      <xdr:col>24</xdr:col>
      <xdr:colOff>63500</xdr:colOff>
      <xdr:row>58</xdr:row>
      <xdr:rowOff>51022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15616"/>
          <a:ext cx="838200" cy="7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142966</xdr:rowOff>
    </xdr:from>
    <xdr:to>
      <xdr:col>19</xdr:col>
      <xdr:colOff>177800</xdr:colOff>
      <xdr:row>58</xdr:row>
      <xdr:rowOff>68487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15616"/>
          <a:ext cx="889000" cy="9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68487</xdr:rowOff>
    </xdr:from>
    <xdr:to>
      <xdr:col>15</xdr:col>
      <xdr:colOff>50800</xdr:colOff>
      <xdr:row>58</xdr:row>
      <xdr:rowOff>101343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2587"/>
          <a:ext cx="889000" cy="3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61471</xdr:rowOff>
    </xdr:from>
    <xdr:to>
      <xdr:col>15</xdr:col>
      <xdr:colOff>101600</xdr:colOff>
      <xdr:row>58</xdr:row>
      <xdr:rowOff>163071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154198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101343</xdr:rowOff>
    </xdr:from>
    <xdr:to>
      <xdr:col>10</xdr:col>
      <xdr:colOff>114300</xdr:colOff>
      <xdr:row>58</xdr:row>
      <xdr:rowOff>104015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5443"/>
          <a:ext cx="889000" cy="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51885</xdr:rowOff>
    </xdr:from>
    <xdr:to>
      <xdr:col>10</xdr:col>
      <xdr:colOff>165100</xdr:colOff>
      <xdr:row>58</xdr:row>
      <xdr:rowOff>153485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144612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8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57117</xdr:rowOff>
    </xdr:from>
    <xdr:to>
      <xdr:col>6</xdr:col>
      <xdr:colOff>38100</xdr:colOff>
      <xdr:row>58</xdr:row>
      <xdr:rowOff>158717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149844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222</xdr:rowOff>
    </xdr:from>
    <xdr:to>
      <xdr:col>24</xdr:col>
      <xdr:colOff>114300</xdr:colOff>
      <xdr:row>58</xdr:row>
      <xdr:rowOff>101822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108095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92166</xdr:rowOff>
    </xdr:from>
    <xdr:to>
      <xdr:col>20</xdr:col>
      <xdr:colOff>38100</xdr:colOff>
      <xdr:row>58</xdr:row>
      <xdr:rowOff>22316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13443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5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17687</xdr:rowOff>
    </xdr:from>
    <xdr:to>
      <xdr:col>15</xdr:col>
      <xdr:colOff>101600</xdr:colOff>
      <xdr:row>58</xdr:row>
      <xdr:rowOff>119287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135814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3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50543</xdr:rowOff>
    </xdr:from>
    <xdr:to>
      <xdr:col>10</xdr:col>
      <xdr:colOff>165100</xdr:colOff>
      <xdr:row>58</xdr:row>
      <xdr:rowOff>152143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168670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6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53215</xdr:rowOff>
    </xdr:from>
    <xdr:to>
      <xdr:col>6</xdr:col>
      <xdr:colOff>38100</xdr:colOff>
      <xdr:row>58</xdr:row>
      <xdr:rowOff>154815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171342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7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666</xdr:rowOff>
    </xdr:from>
    <xdr:to>
      <xdr:col>24</xdr:col>
      <xdr:colOff>63500</xdr:colOff>
      <xdr:row>75</xdr:row>
      <xdr:rowOff>146672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59416"/>
          <a:ext cx="838200" cy="14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98777</xdr:rowOff>
    </xdr:from>
    <xdr:to>
      <xdr:col>19</xdr:col>
      <xdr:colOff>177800</xdr:colOff>
      <xdr:row>75</xdr:row>
      <xdr:rowOff>146672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957527"/>
          <a:ext cx="889000" cy="4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98777</xdr:rowOff>
    </xdr:from>
    <xdr:to>
      <xdr:col>15</xdr:col>
      <xdr:colOff>50800</xdr:colOff>
      <xdr:row>76</xdr:row>
      <xdr:rowOff>38224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57527"/>
          <a:ext cx="889000" cy="1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63522</xdr:rowOff>
    </xdr:from>
    <xdr:to>
      <xdr:col>15</xdr:col>
      <xdr:colOff>101600</xdr:colOff>
      <xdr:row>77</xdr:row>
      <xdr:rowOff>165122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6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156249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5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72118</xdr:rowOff>
    </xdr:from>
    <xdr:to>
      <xdr:col>10</xdr:col>
      <xdr:colOff>114300</xdr:colOff>
      <xdr:row>76</xdr:row>
      <xdr:rowOff>38224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930868"/>
          <a:ext cx="889000" cy="1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87948</xdr:rowOff>
    </xdr:from>
    <xdr:to>
      <xdr:col>10</xdr:col>
      <xdr:colOff>165100</xdr:colOff>
      <xdr:row>78</xdr:row>
      <xdr:rowOff>18098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8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72704</xdr:rowOff>
    </xdr:from>
    <xdr:to>
      <xdr:col>6</xdr:col>
      <xdr:colOff>38100</xdr:colOff>
      <xdr:row>78</xdr:row>
      <xdr:rowOff>2854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165431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6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121316</xdr:rowOff>
    </xdr:from>
    <xdr:to>
      <xdr:col>24</xdr:col>
      <xdr:colOff>114300</xdr:colOff>
      <xdr:row>75</xdr:row>
      <xdr:rowOff>51466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6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95872</xdr:rowOff>
    </xdr:from>
    <xdr:to>
      <xdr:col>20</xdr:col>
      <xdr:colOff>38100</xdr:colOff>
      <xdr:row>76</xdr:row>
      <xdr:rowOff>26023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546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42549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47977</xdr:rowOff>
    </xdr:from>
    <xdr:to>
      <xdr:col>15</xdr:col>
      <xdr:colOff>101600</xdr:colOff>
      <xdr:row>75</xdr:row>
      <xdr:rowOff>149577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166104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8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158874</xdr:rowOff>
    </xdr:from>
    <xdr:to>
      <xdr:col>10</xdr:col>
      <xdr:colOff>165100</xdr:colOff>
      <xdr:row>76</xdr:row>
      <xdr:rowOff>89024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1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105552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9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21318</xdr:rowOff>
    </xdr:from>
    <xdr:to>
      <xdr:col>6</xdr:col>
      <xdr:colOff>38100</xdr:colOff>
      <xdr:row>75</xdr:row>
      <xdr:rowOff>122918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8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139445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5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70193</xdr:rowOff>
    </xdr:from>
    <xdr:to>
      <xdr:col>24</xdr:col>
      <xdr:colOff>63500</xdr:colOff>
      <xdr:row>96</xdr:row>
      <xdr:rowOff>147701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529393"/>
          <a:ext cx="838200" cy="7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24586</xdr:rowOff>
    </xdr:from>
    <xdr:to>
      <xdr:col>19</xdr:col>
      <xdr:colOff>177800</xdr:colOff>
      <xdr:row>96</xdr:row>
      <xdr:rowOff>70193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312336"/>
          <a:ext cx="889000" cy="21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24586</xdr:rowOff>
    </xdr:from>
    <xdr:to>
      <xdr:col>15</xdr:col>
      <xdr:colOff>50800</xdr:colOff>
      <xdr:row>97</xdr:row>
      <xdr:rowOff>30370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312336"/>
          <a:ext cx="889000" cy="34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132138</xdr:rowOff>
    </xdr:from>
    <xdr:to>
      <xdr:col>15</xdr:col>
      <xdr:colOff>101600</xdr:colOff>
      <xdr:row>97</xdr:row>
      <xdr:rowOff>62288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53415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25825</xdr:rowOff>
    </xdr:from>
    <xdr:to>
      <xdr:col>10</xdr:col>
      <xdr:colOff>114300</xdr:colOff>
      <xdr:row>97</xdr:row>
      <xdr:rowOff>30370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56475"/>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160910</xdr:rowOff>
    </xdr:from>
    <xdr:to>
      <xdr:col>10</xdr:col>
      <xdr:colOff>165100</xdr:colOff>
      <xdr:row>97</xdr:row>
      <xdr:rowOff>91060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82187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115591</xdr:rowOff>
    </xdr:from>
    <xdr:to>
      <xdr:col>6</xdr:col>
      <xdr:colOff>38100</xdr:colOff>
      <xdr:row>97</xdr:row>
      <xdr:rowOff>45741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62268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96901</xdr:rowOff>
    </xdr:from>
    <xdr:to>
      <xdr:col>24</xdr:col>
      <xdr:colOff>114300</xdr:colOff>
      <xdr:row>97</xdr:row>
      <xdr:rowOff>27051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75328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19393</xdr:rowOff>
    </xdr:from>
    <xdr:to>
      <xdr:col>20</xdr:col>
      <xdr:colOff>38100</xdr:colOff>
      <xdr:row>96</xdr:row>
      <xdr:rowOff>120993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112120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57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145236</xdr:rowOff>
    </xdr:from>
    <xdr:to>
      <xdr:col>15</xdr:col>
      <xdr:colOff>101600</xdr:colOff>
      <xdr:row>95</xdr:row>
      <xdr:rowOff>75386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2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91913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03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151020</xdr:rowOff>
    </xdr:from>
    <xdr:to>
      <xdr:col>10</xdr:col>
      <xdr:colOff>165100</xdr:colOff>
      <xdr:row>97</xdr:row>
      <xdr:rowOff>81170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97697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8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146475</xdr:rowOff>
    </xdr:from>
    <xdr:to>
      <xdr:col>6</xdr:col>
      <xdr:colOff>38100</xdr:colOff>
      <xdr:row>97</xdr:row>
      <xdr:rowOff>76625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67752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167132</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82232"/>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167132</xdr:rowOff>
    </xdr:from>
    <xdr:to>
      <xdr:col>45</xdr:col>
      <xdr:colOff>177800</xdr:colOff>
      <xdr:row>38</xdr:row>
      <xdr:rowOff>170942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8223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24130</xdr:rowOff>
    </xdr:from>
    <xdr:to>
      <xdr:col>46</xdr:col>
      <xdr:colOff>38100</xdr:colOff>
      <xdr:row>37</xdr:row>
      <xdr:rowOff>125730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142257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167513</xdr:rowOff>
    </xdr:from>
    <xdr:to>
      <xdr:col>41</xdr:col>
      <xdr:colOff>50800</xdr:colOff>
      <xdr:row>38</xdr:row>
      <xdr:rowOff>170942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8261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28321</xdr:rowOff>
    </xdr:from>
    <xdr:to>
      <xdr:col>41</xdr:col>
      <xdr:colOff>101600</xdr:colOff>
      <xdr:row>37</xdr:row>
      <xdr:rowOff>129921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146448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147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56515</xdr:rowOff>
    </xdr:from>
    <xdr:to>
      <xdr:col>36</xdr:col>
      <xdr:colOff>165100</xdr:colOff>
      <xdr:row>37</xdr:row>
      <xdr:rowOff>158115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3192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7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116332</xdr:rowOff>
    </xdr:from>
    <xdr:to>
      <xdr:col>46</xdr:col>
      <xdr:colOff>38100</xdr:colOff>
      <xdr:row>39</xdr:row>
      <xdr:rowOff>46482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37609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120142</xdr:rowOff>
    </xdr:from>
    <xdr:to>
      <xdr:col>41</xdr:col>
      <xdr:colOff>101600</xdr:colOff>
      <xdr:row>39</xdr:row>
      <xdr:rowOff>50292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41419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116713</xdr:rowOff>
    </xdr:from>
    <xdr:to>
      <xdr:col>36</xdr:col>
      <xdr:colOff>165100</xdr:colOff>
      <xdr:row>39</xdr:row>
      <xdr:rowOff>46863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37990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69733</xdr:rowOff>
    </xdr:from>
    <xdr:to>
      <xdr:col>55</xdr:col>
      <xdr:colOff>0</xdr:colOff>
      <xdr:row>56</xdr:row>
      <xdr:rowOff>91603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499483"/>
          <a:ext cx="838200" cy="19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69733</xdr:rowOff>
    </xdr:from>
    <xdr:to>
      <xdr:col>50</xdr:col>
      <xdr:colOff>114300</xdr:colOff>
      <xdr:row>56</xdr:row>
      <xdr:rowOff>96041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499483"/>
          <a:ext cx="889000" cy="19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10484</xdr:rowOff>
    </xdr:from>
    <xdr:to>
      <xdr:col>45</xdr:col>
      <xdr:colOff>177800</xdr:colOff>
      <xdr:row>56</xdr:row>
      <xdr:rowOff>96041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11684"/>
          <a:ext cx="889000" cy="8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79977</xdr:rowOff>
    </xdr:from>
    <xdr:to>
      <xdr:col>46</xdr:col>
      <xdr:colOff>38100</xdr:colOff>
      <xdr:row>58</xdr:row>
      <xdr:rowOff>10127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4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10484</xdr:rowOff>
    </xdr:from>
    <xdr:to>
      <xdr:col>41</xdr:col>
      <xdr:colOff>50800</xdr:colOff>
      <xdr:row>56</xdr:row>
      <xdr:rowOff>32799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11684"/>
          <a:ext cx="8890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63343</xdr:rowOff>
    </xdr:from>
    <xdr:to>
      <xdr:col>41</xdr:col>
      <xdr:colOff>101600</xdr:colOff>
      <xdr:row>57</xdr:row>
      <xdr:rowOff>164943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92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66756</xdr:rowOff>
    </xdr:from>
    <xdr:to>
      <xdr:col>36</xdr:col>
      <xdr:colOff>165100</xdr:colOff>
      <xdr:row>57</xdr:row>
      <xdr:rowOff>168356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159483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3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40803</xdr:rowOff>
    </xdr:from>
    <xdr:to>
      <xdr:col>55</xdr:col>
      <xdr:colOff>50800</xdr:colOff>
      <xdr:row>56</xdr:row>
      <xdr:rowOff>142403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63680</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9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18933</xdr:rowOff>
    </xdr:from>
    <xdr:to>
      <xdr:col>50</xdr:col>
      <xdr:colOff>165100</xdr:colOff>
      <xdr:row>55</xdr:row>
      <xdr:rowOff>120533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137060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22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45241</xdr:rowOff>
    </xdr:from>
    <xdr:to>
      <xdr:col>46</xdr:col>
      <xdr:colOff>38100</xdr:colOff>
      <xdr:row>56</xdr:row>
      <xdr:rowOff>146841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163368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2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131134</xdr:rowOff>
    </xdr:from>
    <xdr:to>
      <xdr:col>41</xdr:col>
      <xdr:colOff>101600</xdr:colOff>
      <xdr:row>56</xdr:row>
      <xdr:rowOff>61284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77811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33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153449</xdr:rowOff>
    </xdr:from>
    <xdr:to>
      <xdr:col>36</xdr:col>
      <xdr:colOff>165100</xdr:colOff>
      <xdr:row>56</xdr:row>
      <xdr:rowOff>83599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8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100126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5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79753</xdr:rowOff>
    </xdr:from>
    <xdr:to>
      <xdr:col>55</xdr:col>
      <xdr:colOff>0</xdr:colOff>
      <xdr:row>77</xdr:row>
      <xdr:rowOff>113754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81403"/>
          <a:ext cx="838200" cy="3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79753</xdr:rowOff>
    </xdr:from>
    <xdr:to>
      <xdr:col>50</xdr:col>
      <xdr:colOff>114300</xdr:colOff>
      <xdr:row>77</xdr:row>
      <xdr:rowOff>157370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81403"/>
          <a:ext cx="889000" cy="7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129862</xdr:rowOff>
    </xdr:from>
    <xdr:to>
      <xdr:col>45</xdr:col>
      <xdr:colOff>177800</xdr:colOff>
      <xdr:row>77</xdr:row>
      <xdr:rowOff>157370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160062"/>
          <a:ext cx="889000" cy="19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124813</xdr:rowOff>
    </xdr:from>
    <xdr:to>
      <xdr:col>46</xdr:col>
      <xdr:colOff>38100</xdr:colOff>
      <xdr:row>78</xdr:row>
      <xdr:rowOff>54963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46090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1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129862</xdr:rowOff>
    </xdr:from>
    <xdr:to>
      <xdr:col>41</xdr:col>
      <xdr:colOff>50800</xdr:colOff>
      <xdr:row>76</xdr:row>
      <xdr:rowOff>151115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60062"/>
          <a:ext cx="889000" cy="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154752</xdr:rowOff>
    </xdr:from>
    <xdr:to>
      <xdr:col>41</xdr:col>
      <xdr:colOff>101600</xdr:colOff>
      <xdr:row>78</xdr:row>
      <xdr:rowOff>84902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5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76029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141348</xdr:rowOff>
    </xdr:from>
    <xdr:to>
      <xdr:col>36</xdr:col>
      <xdr:colOff>165100</xdr:colOff>
      <xdr:row>78</xdr:row>
      <xdr:rowOff>71498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62625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3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62954</xdr:rowOff>
    </xdr:from>
    <xdr:to>
      <xdr:col>55</xdr:col>
      <xdr:colOff>50800</xdr:colOff>
      <xdr:row>77</xdr:row>
      <xdr:rowOff>164554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41381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4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28953</xdr:rowOff>
    </xdr:from>
    <xdr:to>
      <xdr:col>50</xdr:col>
      <xdr:colOff>165100</xdr:colOff>
      <xdr:row>77</xdr:row>
      <xdr:rowOff>130553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121680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3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106570</xdr:rowOff>
    </xdr:from>
    <xdr:to>
      <xdr:col>46</xdr:col>
      <xdr:colOff>38100</xdr:colOff>
      <xdr:row>78</xdr:row>
      <xdr:rowOff>36720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53247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79062</xdr:rowOff>
    </xdr:from>
    <xdr:to>
      <xdr:col>41</xdr:col>
      <xdr:colOff>101600</xdr:colOff>
      <xdr:row>77</xdr:row>
      <xdr:rowOff>9212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25740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8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100315</xdr:rowOff>
    </xdr:from>
    <xdr:to>
      <xdr:col>36</xdr:col>
      <xdr:colOff>165100</xdr:colOff>
      <xdr:row>77</xdr:row>
      <xdr:rowOff>30465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46992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0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53753</xdr:rowOff>
    </xdr:from>
    <xdr:to>
      <xdr:col>55</xdr:col>
      <xdr:colOff>0</xdr:colOff>
      <xdr:row>94</xdr:row>
      <xdr:rowOff>118715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170053"/>
          <a:ext cx="838200" cy="6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36347</xdr:rowOff>
    </xdr:from>
    <xdr:to>
      <xdr:col>50</xdr:col>
      <xdr:colOff>114300</xdr:colOff>
      <xdr:row>94</xdr:row>
      <xdr:rowOff>53753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5981197"/>
          <a:ext cx="889000" cy="18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36347</xdr:rowOff>
    </xdr:from>
    <xdr:to>
      <xdr:col>45</xdr:col>
      <xdr:colOff>177800</xdr:colOff>
      <xdr:row>93</xdr:row>
      <xdr:rowOff>147929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5981197"/>
          <a:ext cx="889000" cy="1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47366</xdr:rowOff>
    </xdr:from>
    <xdr:to>
      <xdr:col>46</xdr:col>
      <xdr:colOff>38100</xdr:colOff>
      <xdr:row>96</xdr:row>
      <xdr:rowOff>148966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0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140093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109753</xdr:rowOff>
    </xdr:from>
    <xdr:to>
      <xdr:col>41</xdr:col>
      <xdr:colOff>50800</xdr:colOff>
      <xdr:row>93</xdr:row>
      <xdr:rowOff>147929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5883153"/>
          <a:ext cx="889000" cy="20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76719</xdr:rowOff>
    </xdr:from>
    <xdr:to>
      <xdr:col>41</xdr:col>
      <xdr:colOff>101600</xdr:colOff>
      <xdr:row>97</xdr:row>
      <xdr:rowOff>6869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169446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67118</xdr:rowOff>
    </xdr:from>
    <xdr:to>
      <xdr:col>36</xdr:col>
      <xdr:colOff>165100</xdr:colOff>
      <xdr:row>96</xdr:row>
      <xdr:rowOff>168718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2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159845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1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67915</xdr:rowOff>
    </xdr:from>
    <xdr:to>
      <xdr:col>55</xdr:col>
      <xdr:colOff>50800</xdr:colOff>
      <xdr:row>94</xdr:row>
      <xdr:rowOff>169515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1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90792</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03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2953</xdr:rowOff>
    </xdr:from>
    <xdr:to>
      <xdr:col>50</xdr:col>
      <xdr:colOff>165100</xdr:colOff>
      <xdr:row>94</xdr:row>
      <xdr:rowOff>104553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11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121080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8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156997</xdr:rowOff>
    </xdr:from>
    <xdr:to>
      <xdr:col>46</xdr:col>
      <xdr:colOff>38100</xdr:colOff>
      <xdr:row>93</xdr:row>
      <xdr:rowOff>87147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9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103674</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570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97129</xdr:rowOff>
    </xdr:from>
    <xdr:to>
      <xdr:col>41</xdr:col>
      <xdr:colOff>101600</xdr:colOff>
      <xdr:row>94</xdr:row>
      <xdr:rowOff>27279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0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43806</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581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58953</xdr:rowOff>
    </xdr:from>
    <xdr:to>
      <xdr:col>36</xdr:col>
      <xdr:colOff>165100</xdr:colOff>
      <xdr:row>92</xdr:row>
      <xdr:rowOff>160553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8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5630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60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53213</xdr:rowOff>
    </xdr:from>
    <xdr:to>
      <xdr:col>85</xdr:col>
      <xdr:colOff>127000</xdr:colOff>
      <xdr:row>37</xdr:row>
      <xdr:rowOff>76737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96863"/>
          <a:ext cx="838200" cy="2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76737</xdr:rowOff>
    </xdr:from>
    <xdr:to>
      <xdr:col>81</xdr:col>
      <xdr:colOff>50800</xdr:colOff>
      <xdr:row>37</xdr:row>
      <xdr:rowOff>96995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20387"/>
          <a:ext cx="889000" cy="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79535</xdr:rowOff>
    </xdr:from>
    <xdr:to>
      <xdr:col>76</xdr:col>
      <xdr:colOff>114300</xdr:colOff>
      <xdr:row>37</xdr:row>
      <xdr:rowOff>96995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737385"/>
          <a:ext cx="889000" cy="70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79535</xdr:rowOff>
    </xdr:from>
    <xdr:to>
      <xdr:col>71</xdr:col>
      <xdr:colOff>177800</xdr:colOff>
      <xdr:row>37</xdr:row>
      <xdr:rowOff>48869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737385"/>
          <a:ext cx="889000" cy="65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138550</xdr:rowOff>
    </xdr:from>
    <xdr:to>
      <xdr:col>72</xdr:col>
      <xdr:colOff>38100</xdr:colOff>
      <xdr:row>37</xdr:row>
      <xdr:rowOff>68700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59827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3937</xdr:rowOff>
    </xdr:from>
    <xdr:to>
      <xdr:col>67</xdr:col>
      <xdr:colOff>101600</xdr:colOff>
      <xdr:row>37</xdr:row>
      <xdr:rowOff>105537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96664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2413</xdr:rowOff>
    </xdr:from>
    <xdr:to>
      <xdr:col>85</xdr:col>
      <xdr:colOff>177800</xdr:colOff>
      <xdr:row>37</xdr:row>
      <xdr:rowOff>104013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152290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25937</xdr:rowOff>
    </xdr:from>
    <xdr:to>
      <xdr:col>81</xdr:col>
      <xdr:colOff>101600</xdr:colOff>
      <xdr:row>37</xdr:row>
      <xdr:rowOff>127537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6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118664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46195</xdr:rowOff>
    </xdr:from>
    <xdr:to>
      <xdr:col>76</xdr:col>
      <xdr:colOff>165100</xdr:colOff>
      <xdr:row>37</xdr:row>
      <xdr:rowOff>147795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138923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8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28735</xdr:rowOff>
    </xdr:from>
    <xdr:to>
      <xdr:col>72</xdr:col>
      <xdr:colOff>38100</xdr:colOff>
      <xdr:row>33</xdr:row>
      <xdr:rowOff>130335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68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146862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46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169519</xdr:rowOff>
    </xdr:from>
    <xdr:to>
      <xdr:col>67</xdr:col>
      <xdr:colOff>101600</xdr:colOff>
      <xdr:row>37</xdr:row>
      <xdr:rowOff>99669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116196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118801</xdr:rowOff>
    </xdr:from>
    <xdr:to>
      <xdr:col>85</xdr:col>
      <xdr:colOff>127000</xdr:colOff>
      <xdr:row>57</xdr:row>
      <xdr:rowOff>8347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20001"/>
          <a:ext cx="838200" cy="6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118970</xdr:rowOff>
    </xdr:from>
    <xdr:to>
      <xdr:col>81</xdr:col>
      <xdr:colOff>50800</xdr:colOff>
      <xdr:row>56</xdr:row>
      <xdr:rowOff>118801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48720"/>
          <a:ext cx="889000" cy="17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118970</xdr:rowOff>
    </xdr:from>
    <xdr:to>
      <xdr:col>76</xdr:col>
      <xdr:colOff>114300</xdr:colOff>
      <xdr:row>57</xdr:row>
      <xdr:rowOff>49512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48720"/>
          <a:ext cx="889000" cy="27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20240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12457</xdr:rowOff>
    </xdr:from>
    <xdr:to>
      <xdr:col>71</xdr:col>
      <xdr:colOff>177800</xdr:colOff>
      <xdr:row>57</xdr:row>
      <xdr:rowOff>49512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85107"/>
          <a:ext cx="889000" cy="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128997</xdr:rowOff>
    </xdr:from>
    <xdr:to>
      <xdr:col>85</xdr:col>
      <xdr:colOff>177800</xdr:colOff>
      <xdr:row>57</xdr:row>
      <xdr:rowOff>59147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3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43924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4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68001</xdr:rowOff>
    </xdr:from>
    <xdr:to>
      <xdr:col>81</xdr:col>
      <xdr:colOff>101600</xdr:colOff>
      <xdr:row>56</xdr:row>
      <xdr:rowOff>169601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160728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6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68170</xdr:rowOff>
    </xdr:from>
    <xdr:to>
      <xdr:col>76</xdr:col>
      <xdr:colOff>165100</xdr:colOff>
      <xdr:row>55</xdr:row>
      <xdr:rowOff>169770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14847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27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170162</xdr:rowOff>
    </xdr:from>
    <xdr:to>
      <xdr:col>72</xdr:col>
      <xdr:colOff>38100</xdr:colOff>
      <xdr:row>57</xdr:row>
      <xdr:rowOff>100312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91439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133107</xdr:rowOff>
    </xdr:from>
    <xdr:to>
      <xdr:col>67</xdr:col>
      <xdr:colOff>101600</xdr:colOff>
      <xdr:row>57</xdr:row>
      <xdr:rowOff>63257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79784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5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171037</xdr:rowOff>
    </xdr:from>
    <xdr:to>
      <xdr:col>85</xdr:col>
      <xdr:colOff>127000</xdr:colOff>
      <xdr:row>76</xdr:row>
      <xdr:rowOff>41411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2686887"/>
          <a:ext cx="838200" cy="38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114008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15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41411</xdr:rowOff>
    </xdr:from>
    <xdr:to>
      <xdr:col>81</xdr:col>
      <xdr:colOff>50800</xdr:colOff>
      <xdr:row>78</xdr:row>
      <xdr:rowOff>119593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071611"/>
          <a:ext cx="889000" cy="4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3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1087</xdr:rowOff>
    </xdr:from>
    <xdr:to>
      <xdr:col>76</xdr:col>
      <xdr:colOff>114300</xdr:colOff>
      <xdr:row>78</xdr:row>
      <xdr:rowOff>119593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374187"/>
          <a:ext cx="889000" cy="1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110581</xdr:rowOff>
    </xdr:from>
    <xdr:to>
      <xdr:col>76</xdr:col>
      <xdr:colOff>165100</xdr:colOff>
      <xdr:row>78</xdr:row>
      <xdr:rowOff>40731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57258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1087</xdr:rowOff>
    </xdr:from>
    <xdr:to>
      <xdr:col>71</xdr:col>
      <xdr:colOff>177800</xdr:colOff>
      <xdr:row>78</xdr:row>
      <xdr:rowOff>115835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74187"/>
          <a:ext cx="889000" cy="11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168197</xdr:rowOff>
    </xdr:from>
    <xdr:to>
      <xdr:col>72</xdr:col>
      <xdr:colOff>38100</xdr:colOff>
      <xdr:row>78</xdr:row>
      <xdr:rowOff>98347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89474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46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119497</xdr:rowOff>
    </xdr:from>
    <xdr:to>
      <xdr:col>67</xdr:col>
      <xdr:colOff>101600</xdr:colOff>
      <xdr:row>78</xdr:row>
      <xdr:rowOff>49647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2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66174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120237</xdr:rowOff>
    </xdr:from>
    <xdr:to>
      <xdr:col>85</xdr:col>
      <xdr:colOff>177800</xdr:colOff>
      <xdr:row>74</xdr:row>
      <xdr:rowOff>50387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6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143114</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4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162061</xdr:rowOff>
    </xdr:from>
    <xdr:to>
      <xdr:col>81</xdr:col>
      <xdr:colOff>101600</xdr:colOff>
      <xdr:row>76</xdr:row>
      <xdr:rowOff>92211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02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108738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79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68793</xdr:rowOff>
    </xdr:from>
    <xdr:to>
      <xdr:col>76</xdr:col>
      <xdr:colOff>165100</xdr:colOff>
      <xdr:row>78</xdr:row>
      <xdr:rowOff>170393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4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161520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3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121737</xdr:rowOff>
    </xdr:from>
    <xdr:to>
      <xdr:col>72</xdr:col>
      <xdr:colOff>38100</xdr:colOff>
      <xdr:row>78</xdr:row>
      <xdr:rowOff>51887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68414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0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65035</xdr:rowOff>
    </xdr:from>
    <xdr:to>
      <xdr:col>67</xdr:col>
      <xdr:colOff>101600</xdr:colOff>
      <xdr:row>78</xdr:row>
      <xdr:rowOff>166635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157762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3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75243</xdr:rowOff>
    </xdr:from>
    <xdr:to>
      <xdr:col>85</xdr:col>
      <xdr:colOff>127000</xdr:colOff>
      <xdr:row>94</xdr:row>
      <xdr:rowOff>147673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191543"/>
          <a:ext cx="838200" cy="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123876</xdr:rowOff>
    </xdr:from>
    <xdr:to>
      <xdr:col>81</xdr:col>
      <xdr:colOff>50800</xdr:colOff>
      <xdr:row>94</xdr:row>
      <xdr:rowOff>147673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240176"/>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123876</xdr:rowOff>
    </xdr:from>
    <xdr:to>
      <xdr:col>76</xdr:col>
      <xdr:colOff>114300</xdr:colOff>
      <xdr:row>94</xdr:row>
      <xdr:rowOff>157769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240176"/>
          <a:ext cx="889000" cy="3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39005</xdr:rowOff>
    </xdr:from>
    <xdr:to>
      <xdr:col>76</xdr:col>
      <xdr:colOff>165100</xdr:colOff>
      <xdr:row>96</xdr:row>
      <xdr:rowOff>140605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9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131732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59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147148</xdr:rowOff>
    </xdr:from>
    <xdr:to>
      <xdr:col>71</xdr:col>
      <xdr:colOff>177800</xdr:colOff>
      <xdr:row>94</xdr:row>
      <xdr:rowOff>157769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263448"/>
          <a:ext cx="889000" cy="1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56699</xdr:rowOff>
    </xdr:from>
    <xdr:to>
      <xdr:col>72</xdr:col>
      <xdr:colOff>38100</xdr:colOff>
      <xdr:row>96</xdr:row>
      <xdr:rowOff>158299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149426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45369</xdr:rowOff>
    </xdr:from>
    <xdr:to>
      <xdr:col>67</xdr:col>
      <xdr:colOff>101600</xdr:colOff>
      <xdr:row>96</xdr:row>
      <xdr:rowOff>146969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0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138096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24443</xdr:rowOff>
    </xdr:from>
    <xdr:to>
      <xdr:col>85</xdr:col>
      <xdr:colOff>177800</xdr:colOff>
      <xdr:row>94</xdr:row>
      <xdr:rowOff>126043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4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47320</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9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96873</xdr:rowOff>
    </xdr:from>
    <xdr:to>
      <xdr:col>81</xdr:col>
      <xdr:colOff>101600</xdr:colOff>
      <xdr:row>95</xdr:row>
      <xdr:rowOff>27023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1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43550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98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73076</xdr:rowOff>
    </xdr:from>
    <xdr:to>
      <xdr:col>76</xdr:col>
      <xdr:colOff>165100</xdr:colOff>
      <xdr:row>95</xdr:row>
      <xdr:rowOff>3226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1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19753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596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106969</xdr:rowOff>
    </xdr:from>
    <xdr:to>
      <xdr:col>72</xdr:col>
      <xdr:colOff>38100</xdr:colOff>
      <xdr:row>95</xdr:row>
      <xdr:rowOff>37119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22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53646</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599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96348</xdr:rowOff>
    </xdr:from>
    <xdr:to>
      <xdr:col>67</xdr:col>
      <xdr:colOff>101600</xdr:colOff>
      <xdr:row>95</xdr:row>
      <xdr:rowOff>26498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2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43025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598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159956</xdr:rowOff>
    </xdr:from>
    <xdr:to>
      <xdr:col>107</xdr:col>
      <xdr:colOff>101600</xdr:colOff>
      <xdr:row>39</xdr:row>
      <xdr:rowOff>90106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106634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5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160338</xdr:rowOff>
    </xdr:from>
    <xdr:to>
      <xdr:col>102</xdr:col>
      <xdr:colOff>165100</xdr:colOff>
      <xdr:row>39</xdr:row>
      <xdr:rowOff>90488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107015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506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133477</xdr:rowOff>
    </xdr:from>
    <xdr:to>
      <xdr:col>98</xdr:col>
      <xdr:colOff>38100</xdr:colOff>
      <xdr:row>39</xdr:row>
      <xdr:rowOff>63627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80154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216,376</a:t>
          </a:r>
          <a:r>
            <a:rPr kumimoji="1" lang="ja-JP" altLang="ja-JP" sz="1100">
              <a:solidFill>
                <a:schemeClr val="dk1"/>
              </a:solidFill>
              <a:effectLst/>
              <a:latin typeface="+mn-lt"/>
              <a:ea typeface="+mn-ea"/>
              <a:cs typeface="+mn-cs"/>
            </a:rPr>
            <a:t>円で令和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年度と比べて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している主な要因は，光ブロードバンド整備事業や</a:t>
          </a:r>
          <a:r>
            <a:rPr kumimoji="1" lang="ja-JP" altLang="en-US" sz="1100">
              <a:solidFill>
                <a:schemeClr val="dk1"/>
              </a:solidFill>
              <a:effectLst/>
              <a:latin typeface="+mn-lt"/>
              <a:ea typeface="+mn-ea"/>
              <a:cs typeface="+mn-cs"/>
            </a:rPr>
            <a:t>特別定額給付事業の終了</a:t>
          </a:r>
          <a:r>
            <a:rPr kumimoji="1" lang="ja-JP" altLang="ja-JP" sz="1100">
              <a:solidFill>
                <a:schemeClr val="dk1"/>
              </a:solidFill>
              <a:effectLst/>
              <a:latin typeface="+mn-lt"/>
              <a:ea typeface="+mn-ea"/>
              <a:cs typeface="+mn-cs"/>
            </a:rPr>
            <a:t>によるものである。民生費は住民一人当たり</a:t>
          </a:r>
          <a:r>
            <a:rPr kumimoji="1" lang="en-US" altLang="ja-JP" sz="1100">
              <a:solidFill>
                <a:schemeClr val="dk1"/>
              </a:solidFill>
              <a:effectLst/>
              <a:latin typeface="+mn-lt"/>
              <a:ea typeface="+mn-ea"/>
              <a:cs typeface="+mn-cs"/>
            </a:rPr>
            <a:t>291,492</a:t>
          </a:r>
          <a:r>
            <a:rPr kumimoji="1" lang="ja-JP" altLang="ja-JP" sz="1100">
              <a:solidFill>
                <a:schemeClr val="dk1"/>
              </a:solidFill>
              <a:effectLst/>
              <a:latin typeface="+mn-lt"/>
              <a:ea typeface="+mn-ea"/>
              <a:cs typeface="+mn-cs"/>
            </a:rPr>
            <a:t>円で，類似団体と比べて高い水準にあり，</a:t>
          </a:r>
          <a:r>
            <a:rPr kumimoji="1" lang="ja-JP" altLang="en-US" sz="1100">
              <a:solidFill>
                <a:schemeClr val="dk1"/>
              </a:solidFill>
              <a:effectLst/>
              <a:latin typeface="+mn-lt"/>
              <a:ea typeface="+mn-ea"/>
              <a:cs typeface="+mn-cs"/>
            </a:rPr>
            <a:t>臨時特別給付金事業や低所得の子育て世帯生活支援特別給付金事業の実施により増加している。</a:t>
          </a: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73,250</a:t>
          </a:r>
          <a:r>
            <a:rPr kumimoji="1" lang="ja-JP" altLang="ja-JP" sz="1100">
              <a:solidFill>
                <a:schemeClr val="dk1"/>
              </a:solidFill>
              <a:effectLst/>
              <a:latin typeface="+mn-lt"/>
              <a:ea typeface="+mn-ea"/>
              <a:cs typeface="+mn-cs"/>
            </a:rPr>
            <a:t>円で類似団体</a:t>
          </a:r>
          <a:r>
            <a:rPr kumimoji="1" lang="ja-JP" altLang="en-US" sz="1100">
              <a:solidFill>
                <a:schemeClr val="dk1"/>
              </a:solidFill>
              <a:effectLst/>
              <a:latin typeface="+mn-lt"/>
              <a:ea typeface="+mn-ea"/>
              <a:cs typeface="+mn-cs"/>
            </a:rPr>
            <a:t>を下回って</a:t>
          </a:r>
          <a:r>
            <a:rPr kumimoji="1" lang="ja-JP" altLang="ja-JP" sz="1100">
              <a:solidFill>
                <a:schemeClr val="dk1"/>
              </a:solidFill>
              <a:effectLst/>
              <a:latin typeface="+mn-lt"/>
              <a:ea typeface="+mn-ea"/>
              <a:cs typeface="+mn-cs"/>
            </a:rPr>
            <a:t>おり，前年度と比較しても</a:t>
          </a:r>
          <a:r>
            <a:rPr kumimoji="1" lang="en-US" altLang="ja-JP" sz="1100">
              <a:solidFill>
                <a:schemeClr val="dk1"/>
              </a:solidFill>
              <a:effectLst/>
              <a:latin typeface="+mn-lt"/>
              <a:ea typeface="+mn-ea"/>
              <a:cs typeface="+mn-cs"/>
            </a:rPr>
            <a:t>16,953</a:t>
          </a:r>
          <a:r>
            <a:rPr kumimoji="1" lang="ja-JP" altLang="ja-JP" sz="1100">
              <a:solidFill>
                <a:schemeClr val="dk1"/>
              </a:solidFill>
              <a:effectLst/>
              <a:latin typeface="+mn-lt"/>
              <a:ea typeface="+mn-ea"/>
              <a:cs typeface="+mn-cs"/>
            </a:rPr>
            <a:t>円減少している。主な要因は，</a:t>
          </a:r>
          <a:r>
            <a:rPr kumimoji="1" lang="ja-JP" altLang="en-US" sz="1100">
              <a:solidFill>
                <a:schemeClr val="dk1"/>
              </a:solidFill>
              <a:effectLst/>
              <a:latin typeface="+mn-lt"/>
              <a:ea typeface="+mn-ea"/>
              <a:cs typeface="+mn-cs"/>
            </a:rPr>
            <a:t>焼却施設建設事業負担金の終了</a:t>
          </a:r>
          <a:r>
            <a:rPr kumimoji="1" lang="ja-JP" altLang="ja-JP" sz="1100">
              <a:solidFill>
                <a:schemeClr val="dk1"/>
              </a:solidFill>
              <a:effectLst/>
              <a:latin typeface="+mn-lt"/>
              <a:ea typeface="+mn-ea"/>
              <a:cs typeface="+mn-cs"/>
            </a:rPr>
            <a:t>によるものである。農林水産業費は一人当たり</a:t>
          </a:r>
          <a:r>
            <a:rPr kumimoji="1" lang="en-US" altLang="ja-JP" sz="1100">
              <a:solidFill>
                <a:schemeClr val="dk1"/>
              </a:solidFill>
              <a:effectLst/>
              <a:latin typeface="+mn-lt"/>
              <a:ea typeface="+mn-ea"/>
              <a:cs typeface="+mn-cs"/>
            </a:rPr>
            <a:t>122,624</a:t>
          </a:r>
          <a:r>
            <a:rPr kumimoji="1" lang="ja-JP" altLang="ja-JP" sz="1100">
              <a:solidFill>
                <a:schemeClr val="dk1"/>
              </a:solidFill>
              <a:effectLst/>
              <a:latin typeface="+mn-lt"/>
              <a:ea typeface="+mn-ea"/>
              <a:cs typeface="+mn-cs"/>
            </a:rPr>
            <a:t>円で類似団体</a:t>
          </a:r>
          <a:r>
            <a:rPr kumimoji="1" lang="ja-JP" altLang="en-US" sz="1100">
              <a:solidFill>
                <a:schemeClr val="dk1"/>
              </a:solidFill>
              <a:effectLst/>
              <a:latin typeface="+mn-lt"/>
              <a:ea typeface="+mn-ea"/>
              <a:cs typeface="+mn-cs"/>
            </a:rPr>
            <a:t>とほぼ同</a:t>
          </a:r>
          <a:r>
            <a:rPr kumimoji="1" lang="ja-JP" altLang="ja-JP" sz="1100">
              <a:solidFill>
                <a:schemeClr val="dk1"/>
              </a:solidFill>
              <a:effectLst/>
              <a:latin typeface="+mn-lt"/>
              <a:ea typeface="+mn-ea"/>
              <a:cs typeface="+mn-cs"/>
            </a:rPr>
            <a:t>水準となっており，令和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年度と比較し</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した主な要因は，畜産・酪農収益力強化整備等特別対策事業</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によるものである。土木費は住民一人当たり</a:t>
          </a:r>
          <a:r>
            <a:rPr kumimoji="1" lang="en-US" altLang="ja-JP" sz="1100">
              <a:solidFill>
                <a:schemeClr val="dk1"/>
              </a:solidFill>
              <a:effectLst/>
              <a:latin typeface="+mn-lt"/>
              <a:ea typeface="+mn-ea"/>
              <a:cs typeface="+mn-cs"/>
            </a:rPr>
            <a:t>128,213</a:t>
          </a:r>
          <a:r>
            <a:rPr kumimoji="1" lang="ja-JP" altLang="ja-JP" sz="1100">
              <a:solidFill>
                <a:schemeClr val="dk1"/>
              </a:solidFill>
              <a:effectLst/>
              <a:latin typeface="+mn-lt"/>
              <a:ea typeface="+mn-ea"/>
              <a:cs typeface="+mn-cs"/>
            </a:rPr>
            <a:t>円で，町道整備や維持補修工事に加え，港湾整備事業や総合運動公園整備事業等大規模事業を実施してきたことにより，類似団体と比べて高い水準にある。消防費は類似団体を下回って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令和元年度からほぼ同水準で推移している。</a:t>
          </a:r>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66,230</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小中学校情報通信ネットワーク環境施設整備事業</a:t>
          </a:r>
          <a:r>
            <a:rPr kumimoji="1" lang="ja-JP" altLang="ja-JP" sz="1100">
              <a:solidFill>
                <a:schemeClr val="dk1"/>
              </a:solidFill>
              <a:effectLst/>
              <a:latin typeface="+mn-lt"/>
              <a:ea typeface="+mn-ea"/>
              <a:cs typeface="+mn-cs"/>
            </a:rPr>
            <a:t>の終了により，前年度よ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減少している。公債費は，住民一人当たり</a:t>
          </a:r>
          <a:r>
            <a:rPr kumimoji="1" lang="en-US" altLang="ja-JP" sz="1100">
              <a:solidFill>
                <a:schemeClr val="dk1"/>
              </a:solidFill>
              <a:effectLst/>
              <a:latin typeface="+mn-lt"/>
              <a:ea typeface="+mn-ea"/>
              <a:cs typeface="+mn-cs"/>
            </a:rPr>
            <a:t>164,098</a:t>
          </a:r>
          <a:r>
            <a:rPr kumimoji="1" lang="ja-JP" altLang="ja-JP" sz="1100">
              <a:solidFill>
                <a:schemeClr val="dk1"/>
              </a:solidFill>
              <a:effectLst/>
              <a:latin typeface="+mn-lt"/>
              <a:ea typeface="+mn-ea"/>
              <a:cs typeface="+mn-cs"/>
            </a:rPr>
            <a:t>円で，類似団体平均と比較し高い水準にある。理由は，社会基盤整備事業を積極的に行い，その際に地方債を活用したことに伴い，地方債残高が増加し，地方債の元利償還金が膨らんでいるためである。財政健全化計画に基づき，交付税算入率の高いもののみを借入れることや総合振興計画等の事業計画を見直し，今後，少しずつでも減少傾向に転じるよう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標準財政規模に対する財政調整基金残高は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を行ったため</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となり，実質収支額については，昨年度より</a:t>
          </a:r>
          <a:r>
            <a:rPr kumimoji="1" lang="en-US" altLang="ja-JP" sz="1100">
              <a:solidFill>
                <a:schemeClr val="dk1"/>
              </a:solidFill>
              <a:effectLst/>
              <a:latin typeface="+mn-lt"/>
              <a:ea typeface="+mn-ea"/>
              <a:cs typeface="+mn-cs"/>
            </a:rPr>
            <a:t>2.25</a:t>
          </a:r>
          <a:r>
            <a:rPr kumimoji="1" lang="ja-JP" altLang="ja-JP" sz="1100">
              <a:solidFill>
                <a:schemeClr val="dk1"/>
              </a:solidFill>
              <a:effectLst/>
              <a:latin typeface="+mn-lt"/>
              <a:ea typeface="+mn-ea"/>
              <a:cs typeface="+mn-cs"/>
            </a:rPr>
            <a:t>ポイントの増となった。実質単年度収支については，</a:t>
          </a:r>
          <a:r>
            <a:rPr kumimoji="1" lang="ja-JP" altLang="en-US" sz="1100">
              <a:solidFill>
                <a:schemeClr val="dk1"/>
              </a:solidFill>
              <a:effectLst/>
              <a:latin typeface="+mn-lt"/>
              <a:ea typeface="+mn-ea"/>
              <a:cs typeface="+mn-cs"/>
            </a:rPr>
            <a:t>庁舎改修事業や海底ケーブル敷設工事</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大型事業の終了</a:t>
          </a:r>
          <a:r>
            <a:rPr kumimoji="1" lang="ja-JP" altLang="en-US" sz="1100">
              <a:solidFill>
                <a:schemeClr val="dk1"/>
              </a:solidFill>
              <a:effectLst/>
              <a:latin typeface="+mn-lt"/>
              <a:ea typeface="+mn-ea"/>
              <a:cs typeface="+mn-cs"/>
            </a:rPr>
            <a:t>及び交付税の増</a:t>
          </a:r>
          <a:r>
            <a:rPr kumimoji="1" lang="ja-JP" altLang="ja-JP" sz="1100">
              <a:solidFill>
                <a:schemeClr val="dk1"/>
              </a:solidFill>
              <a:effectLst/>
              <a:latin typeface="+mn-lt"/>
              <a:ea typeface="+mn-ea"/>
              <a:cs typeface="+mn-cs"/>
            </a:rPr>
            <a:t>により，今年度は黒字となった。</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町道整備や漁港整備</a:t>
          </a:r>
          <a:r>
            <a:rPr kumimoji="1" lang="ja-JP" altLang="ja-JP" sz="1100">
              <a:solidFill>
                <a:schemeClr val="dk1"/>
              </a:solidFill>
              <a:effectLst/>
              <a:latin typeface="+mn-lt"/>
              <a:ea typeface="+mn-ea"/>
              <a:cs typeface="+mn-cs"/>
            </a:rPr>
            <a:t>等，普通建設事業費が増大する見込みがあるが，基金の積み増しを行っていきたい。また，収納対策の強化等，財源確保に努め，中長期的な見通しにより健全な財政運営に努める。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本町においては，一般会計の標準財政規模に対する黒字額の割合は</a:t>
          </a:r>
          <a:r>
            <a:rPr kumimoji="1" lang="en-US" altLang="ja-JP" sz="1100">
              <a:solidFill>
                <a:schemeClr val="dk1"/>
              </a:solidFill>
              <a:effectLst/>
              <a:latin typeface="+mn-lt"/>
              <a:ea typeface="+mn-ea"/>
              <a:cs typeface="+mn-cs"/>
            </a:rPr>
            <a:t>11.61</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光ブロードバンド整備事業や特別定額給付金給付事業が</a:t>
          </a:r>
          <a:r>
            <a:rPr kumimoji="1" lang="ja-JP" altLang="ja-JP" sz="1100">
              <a:solidFill>
                <a:schemeClr val="dk1"/>
              </a:solidFill>
              <a:effectLst/>
              <a:latin typeface="+mn-lt"/>
              <a:ea typeface="+mn-ea"/>
              <a:cs typeface="+mn-cs"/>
            </a:rPr>
            <a:t>終了したこ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により，昨年度より増となった。</a:t>
          </a:r>
          <a:endParaRPr lang="ja-JP" altLang="ja-JP" sz="1400">
            <a:effectLst/>
          </a:endParaRPr>
        </a:p>
        <a:p>
          <a:r>
            <a:rPr kumimoji="1" lang="ja-JP" altLang="ja-JP" sz="1100">
              <a:solidFill>
                <a:schemeClr val="dk1"/>
              </a:solidFill>
              <a:effectLst/>
              <a:latin typeface="+mn-lt"/>
              <a:ea typeface="+mn-ea"/>
              <a:cs typeface="+mn-cs"/>
            </a:rPr>
            <a:t>　国民健康保険特別会計では，保険給付費等の歳出が増加傾向にあるため，これまでに引き続き健診等の受診率向上，ジェネリック医薬品利用の推進を図り，医療費の抑制に努めたい。</a:t>
          </a:r>
          <a:endParaRPr lang="ja-JP" altLang="ja-JP" sz="1400">
            <a:effectLst/>
          </a:endParaRPr>
        </a:p>
        <a:p>
          <a:r>
            <a:rPr kumimoji="1" lang="ja-JP" altLang="ja-JP" sz="1100">
              <a:solidFill>
                <a:schemeClr val="dk1"/>
              </a:solidFill>
              <a:effectLst/>
              <a:latin typeface="+mn-lt"/>
              <a:ea typeface="+mn-ea"/>
              <a:cs typeface="+mn-cs"/>
            </a:rPr>
            <a:t>　太陽光発電特別会計では，平成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年度に初めて年間を通した売電収入となったことにより黒字額が伸び，今年度も横ばいとなった。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令和３年度については，赤字となる会計はなく，</a:t>
          </a:r>
          <a:r>
            <a:rPr kumimoji="1" lang="ja-JP" altLang="ja-JP" sz="1100">
              <a:solidFill>
                <a:schemeClr val="dk1"/>
              </a:solidFill>
              <a:effectLst/>
              <a:latin typeface="+mn-lt"/>
              <a:ea typeface="+mn-ea"/>
              <a:cs typeface="+mn-cs"/>
            </a:rPr>
            <a:t>今後においても，各会計で財政運営を見直し適正な運営・企業経営を行うよう努める。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390" t="s">
        <v>80</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72"/>
      <c r="DK1" s="172"/>
      <c r="DL1" s="172"/>
      <c r="DM1" s="172"/>
      <c r="DN1" s="172"/>
      <c r="DO1" s="172"/>
    </row>
    <row r="2" spans="1:119" ht="24.75" thickBot="1">
      <c r="B2" s="173" t="s">
        <v>81</v>
      </c>
      <c r="C2" s="173"/>
      <c r="D2" s="174"/>
    </row>
    <row r="3" spans="1:119" ht="18.75" customHeight="1" thickBot="1">
      <c r="A3" s="172"/>
      <c r="B3" s="391" t="s">
        <v>82</v>
      </c>
      <c r="C3" s="392"/>
      <c r="D3" s="392"/>
      <c r="E3" s="393"/>
      <c r="F3" s="393"/>
      <c r="G3" s="393"/>
      <c r="H3" s="393"/>
      <c r="I3" s="393"/>
      <c r="J3" s="393"/>
      <c r="K3" s="393"/>
      <c r="L3" s="393" t="s">
        <v>83</v>
      </c>
      <c r="M3" s="393"/>
      <c r="N3" s="393"/>
      <c r="O3" s="393"/>
      <c r="P3" s="393"/>
      <c r="Q3" s="393"/>
      <c r="R3" s="400"/>
      <c r="S3" s="400"/>
      <c r="T3" s="400"/>
      <c r="U3" s="400"/>
      <c r="V3" s="401"/>
      <c r="W3" s="375" t="s">
        <v>84</v>
      </c>
      <c r="X3" s="376"/>
      <c r="Y3" s="376"/>
      <c r="Z3" s="376"/>
      <c r="AA3" s="376"/>
      <c r="AB3" s="392"/>
      <c r="AC3" s="400" t="s">
        <v>85</v>
      </c>
      <c r="AD3" s="376"/>
      <c r="AE3" s="376"/>
      <c r="AF3" s="376"/>
      <c r="AG3" s="376"/>
      <c r="AH3" s="376"/>
      <c r="AI3" s="376"/>
      <c r="AJ3" s="376"/>
      <c r="AK3" s="376"/>
      <c r="AL3" s="377"/>
      <c r="AM3" s="375" t="s">
        <v>86</v>
      </c>
      <c r="AN3" s="376"/>
      <c r="AO3" s="376"/>
      <c r="AP3" s="376"/>
      <c r="AQ3" s="376"/>
      <c r="AR3" s="376"/>
      <c r="AS3" s="376"/>
      <c r="AT3" s="376"/>
      <c r="AU3" s="376"/>
      <c r="AV3" s="376"/>
      <c r="AW3" s="376"/>
      <c r="AX3" s="377"/>
      <c r="AY3" s="412" t="s">
        <v>1</v>
      </c>
      <c r="AZ3" s="413"/>
      <c r="BA3" s="413"/>
      <c r="BB3" s="413"/>
      <c r="BC3" s="413"/>
      <c r="BD3" s="413"/>
      <c r="BE3" s="413"/>
      <c r="BF3" s="413"/>
      <c r="BG3" s="413"/>
      <c r="BH3" s="413"/>
      <c r="BI3" s="413"/>
      <c r="BJ3" s="413"/>
      <c r="BK3" s="413"/>
      <c r="BL3" s="413"/>
      <c r="BM3" s="414"/>
      <c r="BN3" s="375" t="s">
        <v>87</v>
      </c>
      <c r="BO3" s="376"/>
      <c r="BP3" s="376"/>
      <c r="BQ3" s="376"/>
      <c r="BR3" s="376"/>
      <c r="BS3" s="376"/>
      <c r="BT3" s="376"/>
      <c r="BU3" s="377"/>
      <c r="BV3" s="375" t="s">
        <v>88</v>
      </c>
      <c r="BW3" s="376"/>
      <c r="BX3" s="376"/>
      <c r="BY3" s="376"/>
      <c r="BZ3" s="376"/>
      <c r="CA3" s="376"/>
      <c r="CB3" s="376"/>
      <c r="CC3" s="377"/>
      <c r="CD3" s="412" t="s">
        <v>1</v>
      </c>
      <c r="CE3" s="413"/>
      <c r="CF3" s="413"/>
      <c r="CG3" s="413"/>
      <c r="CH3" s="413"/>
      <c r="CI3" s="413"/>
      <c r="CJ3" s="413"/>
      <c r="CK3" s="413"/>
      <c r="CL3" s="413"/>
      <c r="CM3" s="413"/>
      <c r="CN3" s="413"/>
      <c r="CO3" s="413"/>
      <c r="CP3" s="413"/>
      <c r="CQ3" s="413"/>
      <c r="CR3" s="413"/>
      <c r="CS3" s="414"/>
      <c r="CT3" s="375" t="s">
        <v>89</v>
      </c>
      <c r="CU3" s="376"/>
      <c r="CV3" s="376"/>
      <c r="CW3" s="376"/>
      <c r="CX3" s="376"/>
      <c r="CY3" s="376"/>
      <c r="CZ3" s="376"/>
      <c r="DA3" s="377"/>
      <c r="DB3" s="375" t="s">
        <v>90</v>
      </c>
      <c r="DC3" s="376"/>
      <c r="DD3" s="376"/>
      <c r="DE3" s="376"/>
      <c r="DF3" s="376"/>
      <c r="DG3" s="376"/>
      <c r="DH3" s="376"/>
      <c r="DI3" s="377"/>
    </row>
    <row r="4" spans="1:119" ht="18.75" customHeight="1">
      <c r="A4" s="172"/>
      <c r="B4" s="394"/>
      <c r="C4" s="395"/>
      <c r="D4" s="395"/>
      <c r="E4" s="396"/>
      <c r="F4" s="396"/>
      <c r="G4" s="396"/>
      <c r="H4" s="396"/>
      <c r="I4" s="396"/>
      <c r="J4" s="396"/>
      <c r="K4" s="396"/>
      <c r="L4" s="396"/>
      <c r="M4" s="396"/>
      <c r="N4" s="396"/>
      <c r="O4" s="396"/>
      <c r="P4" s="396"/>
      <c r="Q4" s="396"/>
      <c r="R4" s="402"/>
      <c r="S4" s="402"/>
      <c r="T4" s="402"/>
      <c r="U4" s="402"/>
      <c r="V4" s="403"/>
      <c r="W4" s="406"/>
      <c r="X4" s="407"/>
      <c r="Y4" s="407"/>
      <c r="Z4" s="407"/>
      <c r="AA4" s="407"/>
      <c r="AB4" s="395"/>
      <c r="AC4" s="402"/>
      <c r="AD4" s="407"/>
      <c r="AE4" s="407"/>
      <c r="AF4" s="407"/>
      <c r="AG4" s="407"/>
      <c r="AH4" s="407"/>
      <c r="AI4" s="407"/>
      <c r="AJ4" s="407"/>
      <c r="AK4" s="407"/>
      <c r="AL4" s="410"/>
      <c r="AM4" s="408"/>
      <c r="AN4" s="409"/>
      <c r="AO4" s="409"/>
      <c r="AP4" s="409"/>
      <c r="AQ4" s="409"/>
      <c r="AR4" s="409"/>
      <c r="AS4" s="409"/>
      <c r="AT4" s="409"/>
      <c r="AU4" s="409"/>
      <c r="AV4" s="409"/>
      <c r="AW4" s="409"/>
      <c r="AX4" s="411"/>
      <c r="AY4" s="378" t="s">
        <v>91</v>
      </c>
      <c r="AZ4" s="379"/>
      <c r="BA4" s="379"/>
      <c r="BB4" s="379"/>
      <c r="BC4" s="379"/>
      <c r="BD4" s="379"/>
      <c r="BE4" s="379"/>
      <c r="BF4" s="379"/>
      <c r="BG4" s="379"/>
      <c r="BH4" s="379"/>
      <c r="BI4" s="379"/>
      <c r="BJ4" s="379"/>
      <c r="BK4" s="379"/>
      <c r="BL4" s="379"/>
      <c r="BM4" s="380"/>
      <c r="BN4" s="381">
        <v>13120292</v>
      </c>
      <c r="BO4" s="382"/>
      <c r="BP4" s="382"/>
      <c r="BQ4" s="382"/>
      <c r="BR4" s="382"/>
      <c r="BS4" s="382"/>
      <c r="BT4" s="382"/>
      <c r="BU4" s="383"/>
      <c r="BV4" s="381">
        <v>14292697</v>
      </c>
      <c r="BW4" s="382"/>
      <c r="BX4" s="382"/>
      <c r="BY4" s="382"/>
      <c r="BZ4" s="382"/>
      <c r="CA4" s="382"/>
      <c r="CB4" s="382"/>
      <c r="CC4" s="383"/>
      <c r="CD4" s="384" t="s">
        <v>92</v>
      </c>
      <c r="CE4" s="385"/>
      <c r="CF4" s="385"/>
      <c r="CG4" s="385"/>
      <c r="CH4" s="385"/>
      <c r="CI4" s="385"/>
      <c r="CJ4" s="385"/>
      <c r="CK4" s="385"/>
      <c r="CL4" s="385"/>
      <c r="CM4" s="385"/>
      <c r="CN4" s="385"/>
      <c r="CO4" s="385"/>
      <c r="CP4" s="385"/>
      <c r="CQ4" s="385"/>
      <c r="CR4" s="385"/>
      <c r="CS4" s="386"/>
      <c r="CT4" s="387">
        <v>11.7</v>
      </c>
      <c r="CU4" s="388"/>
      <c r="CV4" s="388"/>
      <c r="CW4" s="388"/>
      <c r="CX4" s="388"/>
      <c r="CY4" s="388"/>
      <c r="CZ4" s="388"/>
      <c r="DA4" s="389"/>
      <c r="DB4" s="387">
        <v>9.5</v>
      </c>
      <c r="DC4" s="388"/>
      <c r="DD4" s="388"/>
      <c r="DE4" s="388"/>
      <c r="DF4" s="388"/>
      <c r="DG4" s="388"/>
      <c r="DH4" s="388"/>
      <c r="DI4" s="389"/>
    </row>
    <row r="5" spans="1:119" ht="18.75" customHeight="1">
      <c r="A5" s="172"/>
      <c r="B5" s="397"/>
      <c r="C5" s="398"/>
      <c r="D5" s="398"/>
      <c r="E5" s="399"/>
      <c r="F5" s="399"/>
      <c r="G5" s="399"/>
      <c r="H5" s="399"/>
      <c r="I5" s="399"/>
      <c r="J5" s="399"/>
      <c r="K5" s="399"/>
      <c r="L5" s="399"/>
      <c r="M5" s="399"/>
      <c r="N5" s="399"/>
      <c r="O5" s="399"/>
      <c r="P5" s="399"/>
      <c r="Q5" s="399"/>
      <c r="R5" s="404"/>
      <c r="S5" s="404"/>
      <c r="T5" s="404"/>
      <c r="U5" s="404"/>
      <c r="V5" s="405"/>
      <c r="W5" s="408"/>
      <c r="X5" s="409"/>
      <c r="Y5" s="409"/>
      <c r="Z5" s="409"/>
      <c r="AA5" s="409"/>
      <c r="AB5" s="398"/>
      <c r="AC5" s="404"/>
      <c r="AD5" s="409"/>
      <c r="AE5" s="409"/>
      <c r="AF5" s="409"/>
      <c r="AG5" s="409"/>
      <c r="AH5" s="409"/>
      <c r="AI5" s="409"/>
      <c r="AJ5" s="409"/>
      <c r="AK5" s="409"/>
      <c r="AL5" s="411"/>
      <c r="AM5" s="447" t="s">
        <v>93</v>
      </c>
      <c r="AN5" s="448"/>
      <c r="AO5" s="448"/>
      <c r="AP5" s="448"/>
      <c r="AQ5" s="448"/>
      <c r="AR5" s="448"/>
      <c r="AS5" s="448"/>
      <c r="AT5" s="449"/>
      <c r="AU5" s="450" t="s">
        <v>94</v>
      </c>
      <c r="AV5" s="451"/>
      <c r="AW5" s="451"/>
      <c r="AX5" s="451"/>
      <c r="AY5" s="452" t="s">
        <v>95</v>
      </c>
      <c r="AZ5" s="453"/>
      <c r="BA5" s="453"/>
      <c r="BB5" s="453"/>
      <c r="BC5" s="453"/>
      <c r="BD5" s="453"/>
      <c r="BE5" s="453"/>
      <c r="BF5" s="453"/>
      <c r="BG5" s="453"/>
      <c r="BH5" s="453"/>
      <c r="BI5" s="453"/>
      <c r="BJ5" s="453"/>
      <c r="BK5" s="453"/>
      <c r="BL5" s="453"/>
      <c r="BM5" s="454"/>
      <c r="BN5" s="418">
        <v>12361326</v>
      </c>
      <c r="BO5" s="419"/>
      <c r="BP5" s="419"/>
      <c r="BQ5" s="419"/>
      <c r="BR5" s="419"/>
      <c r="BS5" s="419"/>
      <c r="BT5" s="419"/>
      <c r="BU5" s="420"/>
      <c r="BV5" s="418">
        <v>13651038</v>
      </c>
      <c r="BW5" s="419"/>
      <c r="BX5" s="419"/>
      <c r="BY5" s="419"/>
      <c r="BZ5" s="419"/>
      <c r="CA5" s="419"/>
      <c r="CB5" s="419"/>
      <c r="CC5" s="420"/>
      <c r="CD5" s="421" t="s">
        <v>96</v>
      </c>
      <c r="CE5" s="422"/>
      <c r="CF5" s="422"/>
      <c r="CG5" s="422"/>
      <c r="CH5" s="422"/>
      <c r="CI5" s="422"/>
      <c r="CJ5" s="422"/>
      <c r="CK5" s="422"/>
      <c r="CL5" s="422"/>
      <c r="CM5" s="422"/>
      <c r="CN5" s="422"/>
      <c r="CO5" s="422"/>
      <c r="CP5" s="422"/>
      <c r="CQ5" s="422"/>
      <c r="CR5" s="422"/>
      <c r="CS5" s="423"/>
      <c r="CT5" s="415">
        <v>85.3</v>
      </c>
      <c r="CU5" s="416"/>
      <c r="CV5" s="416"/>
      <c r="CW5" s="416"/>
      <c r="CX5" s="416"/>
      <c r="CY5" s="416"/>
      <c r="CZ5" s="416"/>
      <c r="DA5" s="417"/>
      <c r="DB5" s="415">
        <v>89.2</v>
      </c>
      <c r="DC5" s="416"/>
      <c r="DD5" s="416"/>
      <c r="DE5" s="416"/>
      <c r="DF5" s="416"/>
      <c r="DG5" s="416"/>
      <c r="DH5" s="416"/>
      <c r="DI5" s="417"/>
    </row>
    <row r="6" spans="1:119" ht="18.75" customHeight="1">
      <c r="A6" s="172"/>
      <c r="B6" s="424" t="s">
        <v>97</v>
      </c>
      <c r="C6" s="425"/>
      <c r="D6" s="425"/>
      <c r="E6" s="426"/>
      <c r="F6" s="426"/>
      <c r="G6" s="426"/>
      <c r="H6" s="426"/>
      <c r="I6" s="426"/>
      <c r="J6" s="426"/>
      <c r="K6" s="426"/>
      <c r="L6" s="426" t="s">
        <v>98</v>
      </c>
      <c r="M6" s="426"/>
      <c r="N6" s="426"/>
      <c r="O6" s="426"/>
      <c r="P6" s="426"/>
      <c r="Q6" s="426"/>
      <c r="R6" s="430"/>
      <c r="S6" s="430"/>
      <c r="T6" s="430"/>
      <c r="U6" s="430"/>
      <c r="V6" s="431"/>
      <c r="W6" s="434" t="s">
        <v>99</v>
      </c>
      <c r="X6" s="435"/>
      <c r="Y6" s="435"/>
      <c r="Z6" s="435"/>
      <c r="AA6" s="435"/>
      <c r="AB6" s="425"/>
      <c r="AC6" s="438" t="s">
        <v>100</v>
      </c>
      <c r="AD6" s="439"/>
      <c r="AE6" s="439"/>
      <c r="AF6" s="439"/>
      <c r="AG6" s="439"/>
      <c r="AH6" s="439"/>
      <c r="AI6" s="439"/>
      <c r="AJ6" s="439"/>
      <c r="AK6" s="439"/>
      <c r="AL6" s="440"/>
      <c r="AM6" s="447" t="s">
        <v>101</v>
      </c>
      <c r="AN6" s="448"/>
      <c r="AO6" s="448"/>
      <c r="AP6" s="448"/>
      <c r="AQ6" s="448"/>
      <c r="AR6" s="448"/>
      <c r="AS6" s="448"/>
      <c r="AT6" s="449"/>
      <c r="AU6" s="450" t="s">
        <v>102</v>
      </c>
      <c r="AV6" s="451"/>
      <c r="AW6" s="451"/>
      <c r="AX6" s="451"/>
      <c r="AY6" s="452" t="s">
        <v>103</v>
      </c>
      <c r="AZ6" s="453"/>
      <c r="BA6" s="453"/>
      <c r="BB6" s="453"/>
      <c r="BC6" s="453"/>
      <c r="BD6" s="453"/>
      <c r="BE6" s="453"/>
      <c r="BF6" s="453"/>
      <c r="BG6" s="453"/>
      <c r="BH6" s="453"/>
      <c r="BI6" s="453"/>
      <c r="BJ6" s="453"/>
      <c r="BK6" s="453"/>
      <c r="BL6" s="453"/>
      <c r="BM6" s="454"/>
      <c r="BN6" s="418">
        <v>758966</v>
      </c>
      <c r="BO6" s="419"/>
      <c r="BP6" s="419"/>
      <c r="BQ6" s="419"/>
      <c r="BR6" s="419"/>
      <c r="BS6" s="419"/>
      <c r="BT6" s="419"/>
      <c r="BU6" s="420"/>
      <c r="BV6" s="418">
        <v>641659</v>
      </c>
      <c r="BW6" s="419"/>
      <c r="BX6" s="419"/>
      <c r="BY6" s="419"/>
      <c r="BZ6" s="419"/>
      <c r="CA6" s="419"/>
      <c r="CB6" s="419"/>
      <c r="CC6" s="420"/>
      <c r="CD6" s="421" t="s">
        <v>104</v>
      </c>
      <c r="CE6" s="422"/>
      <c r="CF6" s="422"/>
      <c r="CG6" s="422"/>
      <c r="CH6" s="422"/>
      <c r="CI6" s="422"/>
      <c r="CJ6" s="422"/>
      <c r="CK6" s="422"/>
      <c r="CL6" s="422"/>
      <c r="CM6" s="422"/>
      <c r="CN6" s="422"/>
      <c r="CO6" s="422"/>
      <c r="CP6" s="422"/>
      <c r="CQ6" s="422"/>
      <c r="CR6" s="422"/>
      <c r="CS6" s="423"/>
      <c r="CT6" s="455">
        <v>88.1</v>
      </c>
      <c r="CU6" s="456"/>
      <c r="CV6" s="456"/>
      <c r="CW6" s="456"/>
      <c r="CX6" s="456"/>
      <c r="CY6" s="456"/>
      <c r="CZ6" s="456"/>
      <c r="DA6" s="457"/>
      <c r="DB6" s="455">
        <v>91.5</v>
      </c>
      <c r="DC6" s="456"/>
      <c r="DD6" s="456"/>
      <c r="DE6" s="456"/>
      <c r="DF6" s="456"/>
      <c r="DG6" s="456"/>
      <c r="DH6" s="456"/>
      <c r="DI6" s="457"/>
    </row>
    <row r="7" spans="1:119" ht="18.75" customHeight="1">
      <c r="A7" s="172"/>
      <c r="B7" s="394"/>
      <c r="C7" s="395"/>
      <c r="D7" s="395"/>
      <c r="E7" s="396"/>
      <c r="F7" s="396"/>
      <c r="G7" s="396"/>
      <c r="H7" s="396"/>
      <c r="I7" s="396"/>
      <c r="J7" s="396"/>
      <c r="K7" s="396"/>
      <c r="L7" s="396"/>
      <c r="M7" s="396"/>
      <c r="N7" s="396"/>
      <c r="O7" s="396"/>
      <c r="P7" s="396"/>
      <c r="Q7" s="396"/>
      <c r="R7" s="402"/>
      <c r="S7" s="402"/>
      <c r="T7" s="402"/>
      <c r="U7" s="402"/>
      <c r="V7" s="403"/>
      <c r="W7" s="406"/>
      <c r="X7" s="407"/>
      <c r="Y7" s="407"/>
      <c r="Z7" s="407"/>
      <c r="AA7" s="407"/>
      <c r="AB7" s="395"/>
      <c r="AC7" s="441"/>
      <c r="AD7" s="442"/>
      <c r="AE7" s="442"/>
      <c r="AF7" s="442"/>
      <c r="AG7" s="442"/>
      <c r="AH7" s="442"/>
      <c r="AI7" s="442"/>
      <c r="AJ7" s="442"/>
      <c r="AK7" s="442"/>
      <c r="AL7" s="443"/>
      <c r="AM7" s="447" t="s">
        <v>105</v>
      </c>
      <c r="AN7" s="448"/>
      <c r="AO7" s="448"/>
      <c r="AP7" s="448"/>
      <c r="AQ7" s="448"/>
      <c r="AR7" s="448"/>
      <c r="AS7" s="448"/>
      <c r="AT7" s="449"/>
      <c r="AU7" s="450" t="s">
        <v>106</v>
      </c>
      <c r="AV7" s="451"/>
      <c r="AW7" s="451"/>
      <c r="AX7" s="451"/>
      <c r="AY7" s="452" t="s">
        <v>107</v>
      </c>
      <c r="AZ7" s="453"/>
      <c r="BA7" s="453"/>
      <c r="BB7" s="453"/>
      <c r="BC7" s="453"/>
      <c r="BD7" s="453"/>
      <c r="BE7" s="453"/>
      <c r="BF7" s="453"/>
      <c r="BG7" s="453"/>
      <c r="BH7" s="453"/>
      <c r="BI7" s="453"/>
      <c r="BJ7" s="453"/>
      <c r="BK7" s="453"/>
      <c r="BL7" s="453"/>
      <c r="BM7" s="454"/>
      <c r="BN7" s="418">
        <v>50637</v>
      </c>
      <c r="BO7" s="419"/>
      <c r="BP7" s="419"/>
      <c r="BQ7" s="419"/>
      <c r="BR7" s="419"/>
      <c r="BS7" s="419"/>
      <c r="BT7" s="419"/>
      <c r="BU7" s="420"/>
      <c r="BV7" s="418">
        <v>104587</v>
      </c>
      <c r="BW7" s="419"/>
      <c r="BX7" s="419"/>
      <c r="BY7" s="419"/>
      <c r="BZ7" s="419"/>
      <c r="CA7" s="419"/>
      <c r="CB7" s="419"/>
      <c r="CC7" s="420"/>
      <c r="CD7" s="421" t="s">
        <v>108</v>
      </c>
      <c r="CE7" s="422"/>
      <c r="CF7" s="422"/>
      <c r="CG7" s="422"/>
      <c r="CH7" s="422"/>
      <c r="CI7" s="422"/>
      <c r="CJ7" s="422"/>
      <c r="CK7" s="422"/>
      <c r="CL7" s="422"/>
      <c r="CM7" s="422"/>
      <c r="CN7" s="422"/>
      <c r="CO7" s="422"/>
      <c r="CP7" s="422"/>
      <c r="CQ7" s="422"/>
      <c r="CR7" s="422"/>
      <c r="CS7" s="423"/>
      <c r="CT7" s="418">
        <v>6030531</v>
      </c>
      <c r="CU7" s="419"/>
      <c r="CV7" s="419"/>
      <c r="CW7" s="419"/>
      <c r="CX7" s="419"/>
      <c r="CY7" s="419"/>
      <c r="CZ7" s="419"/>
      <c r="DA7" s="420"/>
      <c r="DB7" s="418">
        <v>5650571</v>
      </c>
      <c r="DC7" s="419"/>
      <c r="DD7" s="419"/>
      <c r="DE7" s="419"/>
      <c r="DF7" s="419"/>
      <c r="DG7" s="419"/>
      <c r="DH7" s="419"/>
      <c r="DI7" s="420"/>
    </row>
    <row r="8" spans="1:119" ht="18.75" customHeight="1" thickBot="1">
      <c r="A8" s="17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109</v>
      </c>
      <c r="AN8" s="448"/>
      <c r="AO8" s="448"/>
      <c r="AP8" s="448"/>
      <c r="AQ8" s="448"/>
      <c r="AR8" s="448"/>
      <c r="AS8" s="448"/>
      <c r="AT8" s="449"/>
      <c r="AU8" s="450" t="s">
        <v>110</v>
      </c>
      <c r="AV8" s="451"/>
      <c r="AW8" s="451"/>
      <c r="AX8" s="451"/>
      <c r="AY8" s="452" t="s">
        <v>111</v>
      </c>
      <c r="AZ8" s="453"/>
      <c r="BA8" s="453"/>
      <c r="BB8" s="453"/>
      <c r="BC8" s="453"/>
      <c r="BD8" s="453"/>
      <c r="BE8" s="453"/>
      <c r="BF8" s="453"/>
      <c r="BG8" s="453"/>
      <c r="BH8" s="453"/>
      <c r="BI8" s="453"/>
      <c r="BJ8" s="453"/>
      <c r="BK8" s="453"/>
      <c r="BL8" s="453"/>
      <c r="BM8" s="454"/>
      <c r="BN8" s="418">
        <v>708329</v>
      </c>
      <c r="BO8" s="419"/>
      <c r="BP8" s="419"/>
      <c r="BQ8" s="419"/>
      <c r="BR8" s="419"/>
      <c r="BS8" s="419"/>
      <c r="BT8" s="419"/>
      <c r="BU8" s="420"/>
      <c r="BV8" s="418">
        <v>537072</v>
      </c>
      <c r="BW8" s="419"/>
      <c r="BX8" s="419"/>
      <c r="BY8" s="419"/>
      <c r="BZ8" s="419"/>
      <c r="CA8" s="419"/>
      <c r="CB8" s="419"/>
      <c r="CC8" s="420"/>
      <c r="CD8" s="421" t="s">
        <v>112</v>
      </c>
      <c r="CE8" s="422"/>
      <c r="CF8" s="422"/>
      <c r="CG8" s="422"/>
      <c r="CH8" s="422"/>
      <c r="CI8" s="422"/>
      <c r="CJ8" s="422"/>
      <c r="CK8" s="422"/>
      <c r="CL8" s="422"/>
      <c r="CM8" s="422"/>
      <c r="CN8" s="422"/>
      <c r="CO8" s="422"/>
      <c r="CP8" s="422"/>
      <c r="CQ8" s="422"/>
      <c r="CR8" s="422"/>
      <c r="CS8" s="423"/>
      <c r="CT8" s="458">
        <v>0.18</v>
      </c>
      <c r="CU8" s="459"/>
      <c r="CV8" s="459"/>
      <c r="CW8" s="459"/>
      <c r="CX8" s="459"/>
      <c r="CY8" s="459"/>
      <c r="CZ8" s="459"/>
      <c r="DA8" s="460"/>
      <c r="DB8" s="458">
        <v>0.18</v>
      </c>
      <c r="DC8" s="459"/>
      <c r="DD8" s="459"/>
      <c r="DE8" s="459"/>
      <c r="DF8" s="459"/>
      <c r="DG8" s="459"/>
      <c r="DH8" s="459"/>
      <c r="DI8" s="460"/>
    </row>
    <row r="9" spans="1:119" ht="18.75" customHeight="1" thickBot="1">
      <c r="A9" s="172"/>
      <c r="B9" s="412" t="s">
        <v>113</v>
      </c>
      <c r="C9" s="413"/>
      <c r="D9" s="413"/>
      <c r="E9" s="413"/>
      <c r="F9" s="413"/>
      <c r="G9" s="413"/>
      <c r="H9" s="413"/>
      <c r="I9" s="413"/>
      <c r="J9" s="413"/>
      <c r="K9" s="461"/>
      <c r="L9" s="462" t="s">
        <v>114</v>
      </c>
      <c r="M9" s="463"/>
      <c r="N9" s="463"/>
      <c r="O9" s="463"/>
      <c r="P9" s="463"/>
      <c r="Q9" s="464"/>
      <c r="R9" s="465">
        <v>9705</v>
      </c>
      <c r="S9" s="466"/>
      <c r="T9" s="466"/>
      <c r="U9" s="466"/>
      <c r="V9" s="467"/>
      <c r="W9" s="375" t="s">
        <v>115</v>
      </c>
      <c r="X9" s="376"/>
      <c r="Y9" s="376"/>
      <c r="Z9" s="376"/>
      <c r="AA9" s="376"/>
      <c r="AB9" s="376"/>
      <c r="AC9" s="376"/>
      <c r="AD9" s="376"/>
      <c r="AE9" s="376"/>
      <c r="AF9" s="376"/>
      <c r="AG9" s="376"/>
      <c r="AH9" s="376"/>
      <c r="AI9" s="376"/>
      <c r="AJ9" s="376"/>
      <c r="AK9" s="376"/>
      <c r="AL9" s="377"/>
      <c r="AM9" s="447" t="s">
        <v>116</v>
      </c>
      <c r="AN9" s="448"/>
      <c r="AO9" s="448"/>
      <c r="AP9" s="448"/>
      <c r="AQ9" s="448"/>
      <c r="AR9" s="448"/>
      <c r="AS9" s="448"/>
      <c r="AT9" s="449"/>
      <c r="AU9" s="450" t="s">
        <v>117</v>
      </c>
      <c r="AV9" s="451"/>
      <c r="AW9" s="451"/>
      <c r="AX9" s="451"/>
      <c r="AY9" s="452" t="s">
        <v>118</v>
      </c>
      <c r="AZ9" s="453"/>
      <c r="BA9" s="453"/>
      <c r="BB9" s="453"/>
      <c r="BC9" s="453"/>
      <c r="BD9" s="453"/>
      <c r="BE9" s="453"/>
      <c r="BF9" s="453"/>
      <c r="BG9" s="453"/>
      <c r="BH9" s="453"/>
      <c r="BI9" s="453"/>
      <c r="BJ9" s="453"/>
      <c r="BK9" s="453"/>
      <c r="BL9" s="453"/>
      <c r="BM9" s="454"/>
      <c r="BN9" s="418">
        <v>171257</v>
      </c>
      <c r="BO9" s="419"/>
      <c r="BP9" s="419"/>
      <c r="BQ9" s="419"/>
      <c r="BR9" s="419"/>
      <c r="BS9" s="419"/>
      <c r="BT9" s="419"/>
      <c r="BU9" s="420"/>
      <c r="BV9" s="418">
        <v>294686</v>
      </c>
      <c r="BW9" s="419"/>
      <c r="BX9" s="419"/>
      <c r="BY9" s="419"/>
      <c r="BZ9" s="419"/>
      <c r="CA9" s="419"/>
      <c r="CB9" s="419"/>
      <c r="CC9" s="420"/>
      <c r="CD9" s="421" t="s">
        <v>119</v>
      </c>
      <c r="CE9" s="422"/>
      <c r="CF9" s="422"/>
      <c r="CG9" s="422"/>
      <c r="CH9" s="422"/>
      <c r="CI9" s="422"/>
      <c r="CJ9" s="422"/>
      <c r="CK9" s="422"/>
      <c r="CL9" s="422"/>
      <c r="CM9" s="422"/>
      <c r="CN9" s="422"/>
      <c r="CO9" s="422"/>
      <c r="CP9" s="422"/>
      <c r="CQ9" s="422"/>
      <c r="CR9" s="422"/>
      <c r="CS9" s="423"/>
      <c r="CT9" s="415">
        <v>20.7</v>
      </c>
      <c r="CU9" s="416"/>
      <c r="CV9" s="416"/>
      <c r="CW9" s="416"/>
      <c r="CX9" s="416"/>
      <c r="CY9" s="416"/>
      <c r="CZ9" s="416"/>
      <c r="DA9" s="417"/>
      <c r="DB9" s="415">
        <v>20.399999999999999</v>
      </c>
      <c r="DC9" s="416"/>
      <c r="DD9" s="416"/>
      <c r="DE9" s="416"/>
      <c r="DF9" s="416"/>
      <c r="DG9" s="416"/>
      <c r="DH9" s="416"/>
      <c r="DI9" s="417"/>
    </row>
    <row r="10" spans="1:119" ht="18.75" customHeight="1" thickBot="1">
      <c r="A10" s="172"/>
      <c r="B10" s="412"/>
      <c r="C10" s="413"/>
      <c r="D10" s="413"/>
      <c r="E10" s="413"/>
      <c r="F10" s="413"/>
      <c r="G10" s="413"/>
      <c r="H10" s="413"/>
      <c r="I10" s="413"/>
      <c r="J10" s="413"/>
      <c r="K10" s="461"/>
      <c r="L10" s="468" t="s">
        <v>120</v>
      </c>
      <c r="M10" s="448"/>
      <c r="N10" s="448"/>
      <c r="O10" s="448"/>
      <c r="P10" s="448"/>
      <c r="Q10" s="449"/>
      <c r="R10" s="469">
        <v>10431</v>
      </c>
      <c r="S10" s="470"/>
      <c r="T10" s="470"/>
      <c r="U10" s="470"/>
      <c r="V10" s="471"/>
      <c r="W10" s="406"/>
      <c r="X10" s="407"/>
      <c r="Y10" s="407"/>
      <c r="Z10" s="407"/>
      <c r="AA10" s="407"/>
      <c r="AB10" s="407"/>
      <c r="AC10" s="407"/>
      <c r="AD10" s="407"/>
      <c r="AE10" s="407"/>
      <c r="AF10" s="407"/>
      <c r="AG10" s="407"/>
      <c r="AH10" s="407"/>
      <c r="AI10" s="407"/>
      <c r="AJ10" s="407"/>
      <c r="AK10" s="407"/>
      <c r="AL10" s="410"/>
      <c r="AM10" s="447" t="s">
        <v>121</v>
      </c>
      <c r="AN10" s="448"/>
      <c r="AO10" s="448"/>
      <c r="AP10" s="448"/>
      <c r="AQ10" s="448"/>
      <c r="AR10" s="448"/>
      <c r="AS10" s="448"/>
      <c r="AT10" s="449"/>
      <c r="AU10" s="450" t="s">
        <v>122</v>
      </c>
      <c r="AV10" s="451"/>
      <c r="AW10" s="451"/>
      <c r="AX10" s="451"/>
      <c r="AY10" s="452" t="s">
        <v>123</v>
      </c>
      <c r="AZ10" s="453"/>
      <c r="BA10" s="453"/>
      <c r="BB10" s="453"/>
      <c r="BC10" s="453"/>
      <c r="BD10" s="453"/>
      <c r="BE10" s="453"/>
      <c r="BF10" s="453"/>
      <c r="BG10" s="453"/>
      <c r="BH10" s="453"/>
      <c r="BI10" s="453"/>
      <c r="BJ10" s="453"/>
      <c r="BK10" s="453"/>
      <c r="BL10" s="453"/>
      <c r="BM10" s="454"/>
      <c r="BN10" s="418">
        <v>100000</v>
      </c>
      <c r="BO10" s="419"/>
      <c r="BP10" s="419"/>
      <c r="BQ10" s="419"/>
      <c r="BR10" s="419"/>
      <c r="BS10" s="419"/>
      <c r="BT10" s="419"/>
      <c r="BU10" s="420"/>
      <c r="BV10" s="418">
        <v>0</v>
      </c>
      <c r="BW10" s="419"/>
      <c r="BX10" s="419"/>
      <c r="BY10" s="419"/>
      <c r="BZ10" s="419"/>
      <c r="CA10" s="419"/>
      <c r="CB10" s="419"/>
      <c r="CC10" s="420"/>
      <c r="CD10" s="175" t="s">
        <v>124</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c r="A11" s="172"/>
      <c r="B11" s="412"/>
      <c r="C11" s="413"/>
      <c r="D11" s="413"/>
      <c r="E11" s="413"/>
      <c r="F11" s="413"/>
      <c r="G11" s="413"/>
      <c r="H11" s="413"/>
      <c r="I11" s="413"/>
      <c r="J11" s="413"/>
      <c r="K11" s="461"/>
      <c r="L11" s="472" t="s">
        <v>125</v>
      </c>
      <c r="M11" s="473"/>
      <c r="N11" s="473"/>
      <c r="O11" s="473"/>
      <c r="P11" s="473"/>
      <c r="Q11" s="474"/>
      <c r="R11" s="475" t="s">
        <v>126</v>
      </c>
      <c r="S11" s="476"/>
      <c r="T11" s="476"/>
      <c r="U11" s="476"/>
      <c r="V11" s="477"/>
      <c r="W11" s="406"/>
      <c r="X11" s="407"/>
      <c r="Y11" s="407"/>
      <c r="Z11" s="407"/>
      <c r="AA11" s="407"/>
      <c r="AB11" s="407"/>
      <c r="AC11" s="407"/>
      <c r="AD11" s="407"/>
      <c r="AE11" s="407"/>
      <c r="AF11" s="407"/>
      <c r="AG11" s="407"/>
      <c r="AH11" s="407"/>
      <c r="AI11" s="407"/>
      <c r="AJ11" s="407"/>
      <c r="AK11" s="407"/>
      <c r="AL11" s="410"/>
      <c r="AM11" s="447" t="s">
        <v>127</v>
      </c>
      <c r="AN11" s="448"/>
      <c r="AO11" s="448"/>
      <c r="AP11" s="448"/>
      <c r="AQ11" s="448"/>
      <c r="AR11" s="448"/>
      <c r="AS11" s="448"/>
      <c r="AT11" s="449"/>
      <c r="AU11" s="450" t="s">
        <v>117</v>
      </c>
      <c r="AV11" s="451"/>
      <c r="AW11" s="451"/>
      <c r="AX11" s="451"/>
      <c r="AY11" s="452" t="s">
        <v>128</v>
      </c>
      <c r="AZ11" s="453"/>
      <c r="BA11" s="453"/>
      <c r="BB11" s="453"/>
      <c r="BC11" s="453"/>
      <c r="BD11" s="453"/>
      <c r="BE11" s="453"/>
      <c r="BF11" s="453"/>
      <c r="BG11" s="453"/>
      <c r="BH11" s="453"/>
      <c r="BI11" s="453"/>
      <c r="BJ11" s="453"/>
      <c r="BK11" s="453"/>
      <c r="BL11" s="453"/>
      <c r="BM11" s="454"/>
      <c r="BN11" s="418">
        <v>0</v>
      </c>
      <c r="BO11" s="419"/>
      <c r="BP11" s="419"/>
      <c r="BQ11" s="419"/>
      <c r="BR11" s="419"/>
      <c r="BS11" s="419"/>
      <c r="BT11" s="419"/>
      <c r="BU11" s="420"/>
      <c r="BV11" s="418">
        <v>0</v>
      </c>
      <c r="BW11" s="419"/>
      <c r="BX11" s="419"/>
      <c r="BY11" s="419"/>
      <c r="BZ11" s="419"/>
      <c r="CA11" s="419"/>
      <c r="CB11" s="419"/>
      <c r="CC11" s="420"/>
      <c r="CD11" s="421" t="s">
        <v>129</v>
      </c>
      <c r="CE11" s="422"/>
      <c r="CF11" s="422"/>
      <c r="CG11" s="422"/>
      <c r="CH11" s="422"/>
      <c r="CI11" s="422"/>
      <c r="CJ11" s="422"/>
      <c r="CK11" s="422"/>
      <c r="CL11" s="422"/>
      <c r="CM11" s="422"/>
      <c r="CN11" s="422"/>
      <c r="CO11" s="422"/>
      <c r="CP11" s="422"/>
      <c r="CQ11" s="422"/>
      <c r="CR11" s="422"/>
      <c r="CS11" s="423"/>
      <c r="CT11" s="458" t="s">
        <v>130</v>
      </c>
      <c r="CU11" s="459"/>
      <c r="CV11" s="459"/>
      <c r="CW11" s="459"/>
      <c r="CX11" s="459"/>
      <c r="CY11" s="459"/>
      <c r="CZ11" s="459"/>
      <c r="DA11" s="460"/>
      <c r="DB11" s="458" t="s">
        <v>130</v>
      </c>
      <c r="DC11" s="459"/>
      <c r="DD11" s="459"/>
      <c r="DE11" s="459"/>
      <c r="DF11" s="459"/>
      <c r="DG11" s="459"/>
      <c r="DH11" s="459"/>
      <c r="DI11" s="460"/>
    </row>
    <row r="12" spans="1:119" ht="18.75" customHeight="1">
      <c r="A12" s="172"/>
      <c r="B12" s="478" t="s">
        <v>131</v>
      </c>
      <c r="C12" s="479"/>
      <c r="D12" s="479"/>
      <c r="E12" s="479"/>
      <c r="F12" s="479"/>
      <c r="G12" s="479"/>
      <c r="H12" s="479"/>
      <c r="I12" s="479"/>
      <c r="J12" s="479"/>
      <c r="K12" s="480"/>
      <c r="L12" s="487" t="s">
        <v>132</v>
      </c>
      <c r="M12" s="488"/>
      <c r="N12" s="488"/>
      <c r="O12" s="488"/>
      <c r="P12" s="488"/>
      <c r="Q12" s="489"/>
      <c r="R12" s="490">
        <v>10017</v>
      </c>
      <c r="S12" s="491"/>
      <c r="T12" s="491"/>
      <c r="U12" s="491"/>
      <c r="V12" s="492"/>
      <c r="W12" s="493" t="s">
        <v>1</v>
      </c>
      <c r="X12" s="451"/>
      <c r="Y12" s="451"/>
      <c r="Z12" s="451"/>
      <c r="AA12" s="451"/>
      <c r="AB12" s="494"/>
      <c r="AC12" s="495" t="s">
        <v>133</v>
      </c>
      <c r="AD12" s="496"/>
      <c r="AE12" s="496"/>
      <c r="AF12" s="496"/>
      <c r="AG12" s="497"/>
      <c r="AH12" s="495" t="s">
        <v>134</v>
      </c>
      <c r="AI12" s="496"/>
      <c r="AJ12" s="496"/>
      <c r="AK12" s="496"/>
      <c r="AL12" s="498"/>
      <c r="AM12" s="447" t="s">
        <v>135</v>
      </c>
      <c r="AN12" s="448"/>
      <c r="AO12" s="448"/>
      <c r="AP12" s="448"/>
      <c r="AQ12" s="448"/>
      <c r="AR12" s="448"/>
      <c r="AS12" s="448"/>
      <c r="AT12" s="449"/>
      <c r="AU12" s="450" t="s">
        <v>94</v>
      </c>
      <c r="AV12" s="451"/>
      <c r="AW12" s="451"/>
      <c r="AX12" s="451"/>
      <c r="AY12" s="452" t="s">
        <v>136</v>
      </c>
      <c r="AZ12" s="453"/>
      <c r="BA12" s="453"/>
      <c r="BB12" s="453"/>
      <c r="BC12" s="453"/>
      <c r="BD12" s="453"/>
      <c r="BE12" s="453"/>
      <c r="BF12" s="453"/>
      <c r="BG12" s="453"/>
      <c r="BH12" s="453"/>
      <c r="BI12" s="453"/>
      <c r="BJ12" s="453"/>
      <c r="BK12" s="453"/>
      <c r="BL12" s="453"/>
      <c r="BM12" s="454"/>
      <c r="BN12" s="418">
        <v>0</v>
      </c>
      <c r="BO12" s="419"/>
      <c r="BP12" s="419"/>
      <c r="BQ12" s="419"/>
      <c r="BR12" s="419"/>
      <c r="BS12" s="419"/>
      <c r="BT12" s="419"/>
      <c r="BU12" s="420"/>
      <c r="BV12" s="418">
        <v>100000</v>
      </c>
      <c r="BW12" s="419"/>
      <c r="BX12" s="419"/>
      <c r="BY12" s="419"/>
      <c r="BZ12" s="419"/>
      <c r="CA12" s="419"/>
      <c r="CB12" s="419"/>
      <c r="CC12" s="420"/>
      <c r="CD12" s="421" t="s">
        <v>137</v>
      </c>
      <c r="CE12" s="422"/>
      <c r="CF12" s="422"/>
      <c r="CG12" s="422"/>
      <c r="CH12" s="422"/>
      <c r="CI12" s="422"/>
      <c r="CJ12" s="422"/>
      <c r="CK12" s="422"/>
      <c r="CL12" s="422"/>
      <c r="CM12" s="422"/>
      <c r="CN12" s="422"/>
      <c r="CO12" s="422"/>
      <c r="CP12" s="422"/>
      <c r="CQ12" s="422"/>
      <c r="CR12" s="422"/>
      <c r="CS12" s="423"/>
      <c r="CT12" s="458" t="s">
        <v>138</v>
      </c>
      <c r="CU12" s="459"/>
      <c r="CV12" s="459"/>
      <c r="CW12" s="459"/>
      <c r="CX12" s="459"/>
      <c r="CY12" s="459"/>
      <c r="CZ12" s="459"/>
      <c r="DA12" s="460"/>
      <c r="DB12" s="458" t="s">
        <v>138</v>
      </c>
      <c r="DC12" s="459"/>
      <c r="DD12" s="459"/>
      <c r="DE12" s="459"/>
      <c r="DF12" s="459"/>
      <c r="DG12" s="459"/>
      <c r="DH12" s="459"/>
      <c r="DI12" s="460"/>
    </row>
    <row r="13" spans="1:119" ht="18.75" customHeight="1">
      <c r="A13" s="172"/>
      <c r="B13" s="481"/>
      <c r="C13" s="482"/>
      <c r="D13" s="482"/>
      <c r="E13" s="482"/>
      <c r="F13" s="482"/>
      <c r="G13" s="482"/>
      <c r="H13" s="482"/>
      <c r="I13" s="482"/>
      <c r="J13" s="482"/>
      <c r="K13" s="483"/>
      <c r="L13" s="181"/>
      <c r="M13" s="509" t="s">
        <v>139</v>
      </c>
      <c r="N13" s="510"/>
      <c r="O13" s="510"/>
      <c r="P13" s="510"/>
      <c r="Q13" s="511"/>
      <c r="R13" s="502">
        <v>9937</v>
      </c>
      <c r="S13" s="503"/>
      <c r="T13" s="503"/>
      <c r="U13" s="503"/>
      <c r="V13" s="504"/>
      <c r="W13" s="434" t="s">
        <v>140</v>
      </c>
      <c r="X13" s="435"/>
      <c r="Y13" s="435"/>
      <c r="Z13" s="435"/>
      <c r="AA13" s="435"/>
      <c r="AB13" s="425"/>
      <c r="AC13" s="469">
        <v>2005</v>
      </c>
      <c r="AD13" s="470"/>
      <c r="AE13" s="470"/>
      <c r="AF13" s="470"/>
      <c r="AG13" s="512"/>
      <c r="AH13" s="469">
        <v>2306</v>
      </c>
      <c r="AI13" s="470"/>
      <c r="AJ13" s="470"/>
      <c r="AK13" s="470"/>
      <c r="AL13" s="471"/>
      <c r="AM13" s="447" t="s">
        <v>141</v>
      </c>
      <c r="AN13" s="448"/>
      <c r="AO13" s="448"/>
      <c r="AP13" s="448"/>
      <c r="AQ13" s="448"/>
      <c r="AR13" s="448"/>
      <c r="AS13" s="448"/>
      <c r="AT13" s="449"/>
      <c r="AU13" s="450" t="s">
        <v>142</v>
      </c>
      <c r="AV13" s="451"/>
      <c r="AW13" s="451"/>
      <c r="AX13" s="451"/>
      <c r="AY13" s="452" t="s">
        <v>143</v>
      </c>
      <c r="AZ13" s="453"/>
      <c r="BA13" s="453"/>
      <c r="BB13" s="453"/>
      <c r="BC13" s="453"/>
      <c r="BD13" s="453"/>
      <c r="BE13" s="453"/>
      <c r="BF13" s="453"/>
      <c r="BG13" s="453"/>
      <c r="BH13" s="453"/>
      <c r="BI13" s="453"/>
      <c r="BJ13" s="453"/>
      <c r="BK13" s="453"/>
      <c r="BL13" s="453"/>
      <c r="BM13" s="454"/>
      <c r="BN13" s="418">
        <v>271257</v>
      </c>
      <c r="BO13" s="419"/>
      <c r="BP13" s="419"/>
      <c r="BQ13" s="419"/>
      <c r="BR13" s="419"/>
      <c r="BS13" s="419"/>
      <c r="BT13" s="419"/>
      <c r="BU13" s="420"/>
      <c r="BV13" s="418">
        <v>194686</v>
      </c>
      <c r="BW13" s="419"/>
      <c r="BX13" s="419"/>
      <c r="BY13" s="419"/>
      <c r="BZ13" s="419"/>
      <c r="CA13" s="419"/>
      <c r="CB13" s="419"/>
      <c r="CC13" s="420"/>
      <c r="CD13" s="421" t="s">
        <v>144</v>
      </c>
      <c r="CE13" s="422"/>
      <c r="CF13" s="422"/>
      <c r="CG13" s="422"/>
      <c r="CH13" s="422"/>
      <c r="CI13" s="422"/>
      <c r="CJ13" s="422"/>
      <c r="CK13" s="422"/>
      <c r="CL13" s="422"/>
      <c r="CM13" s="422"/>
      <c r="CN13" s="422"/>
      <c r="CO13" s="422"/>
      <c r="CP13" s="422"/>
      <c r="CQ13" s="422"/>
      <c r="CR13" s="422"/>
      <c r="CS13" s="423"/>
      <c r="CT13" s="415">
        <v>8.5</v>
      </c>
      <c r="CU13" s="416"/>
      <c r="CV13" s="416"/>
      <c r="CW13" s="416"/>
      <c r="CX13" s="416"/>
      <c r="CY13" s="416"/>
      <c r="CZ13" s="416"/>
      <c r="DA13" s="417"/>
      <c r="DB13" s="415">
        <v>8.1</v>
      </c>
      <c r="DC13" s="416"/>
      <c r="DD13" s="416"/>
      <c r="DE13" s="416"/>
      <c r="DF13" s="416"/>
      <c r="DG13" s="416"/>
      <c r="DH13" s="416"/>
      <c r="DI13" s="417"/>
    </row>
    <row r="14" spans="1:119" ht="18.75" customHeight="1" thickBot="1">
      <c r="A14" s="172"/>
      <c r="B14" s="481"/>
      <c r="C14" s="482"/>
      <c r="D14" s="482"/>
      <c r="E14" s="482"/>
      <c r="F14" s="482"/>
      <c r="G14" s="482"/>
      <c r="H14" s="482"/>
      <c r="I14" s="482"/>
      <c r="J14" s="482"/>
      <c r="K14" s="483"/>
      <c r="L14" s="499" t="s">
        <v>145</v>
      </c>
      <c r="M14" s="500"/>
      <c r="N14" s="500"/>
      <c r="O14" s="500"/>
      <c r="P14" s="500"/>
      <c r="Q14" s="501"/>
      <c r="R14" s="502">
        <v>10219</v>
      </c>
      <c r="S14" s="503"/>
      <c r="T14" s="503"/>
      <c r="U14" s="503"/>
      <c r="V14" s="504"/>
      <c r="W14" s="408"/>
      <c r="X14" s="409"/>
      <c r="Y14" s="409"/>
      <c r="Z14" s="409"/>
      <c r="AA14" s="409"/>
      <c r="AB14" s="398"/>
      <c r="AC14" s="505">
        <v>38.700000000000003</v>
      </c>
      <c r="AD14" s="506"/>
      <c r="AE14" s="506"/>
      <c r="AF14" s="506"/>
      <c r="AG14" s="507"/>
      <c r="AH14" s="505">
        <v>40.200000000000003</v>
      </c>
      <c r="AI14" s="506"/>
      <c r="AJ14" s="506"/>
      <c r="AK14" s="506"/>
      <c r="AL14" s="508"/>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18"/>
      <c r="BO14" s="419"/>
      <c r="BP14" s="419"/>
      <c r="BQ14" s="419"/>
      <c r="BR14" s="419"/>
      <c r="BS14" s="419"/>
      <c r="BT14" s="419"/>
      <c r="BU14" s="420"/>
      <c r="BV14" s="418"/>
      <c r="BW14" s="419"/>
      <c r="BX14" s="419"/>
      <c r="BY14" s="419"/>
      <c r="BZ14" s="419"/>
      <c r="CA14" s="419"/>
      <c r="CB14" s="419"/>
      <c r="CC14" s="420"/>
      <c r="CD14" s="513" t="s">
        <v>146</v>
      </c>
      <c r="CE14" s="514"/>
      <c r="CF14" s="514"/>
      <c r="CG14" s="514"/>
      <c r="CH14" s="514"/>
      <c r="CI14" s="514"/>
      <c r="CJ14" s="514"/>
      <c r="CK14" s="514"/>
      <c r="CL14" s="514"/>
      <c r="CM14" s="514"/>
      <c r="CN14" s="514"/>
      <c r="CO14" s="514"/>
      <c r="CP14" s="514"/>
      <c r="CQ14" s="514"/>
      <c r="CR14" s="514"/>
      <c r="CS14" s="515"/>
      <c r="CT14" s="516">
        <v>1.8</v>
      </c>
      <c r="CU14" s="517"/>
      <c r="CV14" s="517"/>
      <c r="CW14" s="517"/>
      <c r="CX14" s="517"/>
      <c r="CY14" s="517"/>
      <c r="CZ14" s="517"/>
      <c r="DA14" s="518"/>
      <c r="DB14" s="516">
        <v>4.0999999999999996</v>
      </c>
      <c r="DC14" s="517"/>
      <c r="DD14" s="517"/>
      <c r="DE14" s="517"/>
      <c r="DF14" s="517"/>
      <c r="DG14" s="517"/>
      <c r="DH14" s="517"/>
      <c r="DI14" s="518"/>
    </row>
    <row r="15" spans="1:119" ht="18.75" customHeight="1">
      <c r="A15" s="172"/>
      <c r="B15" s="481"/>
      <c r="C15" s="482"/>
      <c r="D15" s="482"/>
      <c r="E15" s="482"/>
      <c r="F15" s="482"/>
      <c r="G15" s="482"/>
      <c r="H15" s="482"/>
      <c r="I15" s="482"/>
      <c r="J15" s="482"/>
      <c r="K15" s="483"/>
      <c r="L15" s="181"/>
      <c r="M15" s="509" t="s">
        <v>139</v>
      </c>
      <c r="N15" s="510"/>
      <c r="O15" s="510"/>
      <c r="P15" s="510"/>
      <c r="Q15" s="511"/>
      <c r="R15" s="502">
        <v>10135</v>
      </c>
      <c r="S15" s="503"/>
      <c r="T15" s="503"/>
      <c r="U15" s="503"/>
      <c r="V15" s="504"/>
      <c r="W15" s="434" t="s">
        <v>147</v>
      </c>
      <c r="X15" s="435"/>
      <c r="Y15" s="435"/>
      <c r="Z15" s="435"/>
      <c r="AA15" s="435"/>
      <c r="AB15" s="425"/>
      <c r="AC15" s="469">
        <v>896</v>
      </c>
      <c r="AD15" s="470"/>
      <c r="AE15" s="470"/>
      <c r="AF15" s="470"/>
      <c r="AG15" s="512"/>
      <c r="AH15" s="469">
        <v>1040</v>
      </c>
      <c r="AI15" s="470"/>
      <c r="AJ15" s="470"/>
      <c r="AK15" s="470"/>
      <c r="AL15" s="471"/>
      <c r="AM15" s="447"/>
      <c r="AN15" s="448"/>
      <c r="AO15" s="448"/>
      <c r="AP15" s="448"/>
      <c r="AQ15" s="448"/>
      <c r="AR15" s="448"/>
      <c r="AS15" s="448"/>
      <c r="AT15" s="449"/>
      <c r="AU15" s="450"/>
      <c r="AV15" s="451"/>
      <c r="AW15" s="451"/>
      <c r="AX15" s="451"/>
      <c r="AY15" s="378" t="s">
        <v>148</v>
      </c>
      <c r="AZ15" s="379"/>
      <c r="BA15" s="379"/>
      <c r="BB15" s="379"/>
      <c r="BC15" s="379"/>
      <c r="BD15" s="379"/>
      <c r="BE15" s="379"/>
      <c r="BF15" s="379"/>
      <c r="BG15" s="379"/>
      <c r="BH15" s="379"/>
      <c r="BI15" s="379"/>
      <c r="BJ15" s="379"/>
      <c r="BK15" s="379"/>
      <c r="BL15" s="379"/>
      <c r="BM15" s="380"/>
      <c r="BN15" s="381">
        <v>959868</v>
      </c>
      <c r="BO15" s="382"/>
      <c r="BP15" s="382"/>
      <c r="BQ15" s="382"/>
      <c r="BR15" s="382"/>
      <c r="BS15" s="382"/>
      <c r="BT15" s="382"/>
      <c r="BU15" s="383"/>
      <c r="BV15" s="381">
        <v>975332</v>
      </c>
      <c r="BW15" s="382"/>
      <c r="BX15" s="382"/>
      <c r="BY15" s="382"/>
      <c r="BZ15" s="382"/>
      <c r="CA15" s="382"/>
      <c r="CB15" s="382"/>
      <c r="CC15" s="383"/>
      <c r="CD15" s="519" t="s">
        <v>149</v>
      </c>
      <c r="CE15" s="520"/>
      <c r="CF15" s="520"/>
      <c r="CG15" s="520"/>
      <c r="CH15" s="520"/>
      <c r="CI15" s="520"/>
      <c r="CJ15" s="520"/>
      <c r="CK15" s="520"/>
      <c r="CL15" s="520"/>
      <c r="CM15" s="520"/>
      <c r="CN15" s="520"/>
      <c r="CO15" s="520"/>
      <c r="CP15" s="520"/>
      <c r="CQ15" s="520"/>
      <c r="CR15" s="520"/>
      <c r="CS15" s="521"/>
      <c r="CT15" s="182"/>
      <c r="CU15" s="183"/>
      <c r="CV15" s="183"/>
      <c r="CW15" s="183"/>
      <c r="CX15" s="183"/>
      <c r="CY15" s="183"/>
      <c r="CZ15" s="183"/>
      <c r="DA15" s="184"/>
      <c r="DB15" s="182"/>
      <c r="DC15" s="183"/>
      <c r="DD15" s="183"/>
      <c r="DE15" s="183"/>
      <c r="DF15" s="183"/>
      <c r="DG15" s="183"/>
      <c r="DH15" s="183"/>
      <c r="DI15" s="184"/>
    </row>
    <row r="16" spans="1:119" ht="18.75" customHeight="1">
      <c r="A16" s="172"/>
      <c r="B16" s="481"/>
      <c r="C16" s="482"/>
      <c r="D16" s="482"/>
      <c r="E16" s="482"/>
      <c r="F16" s="482"/>
      <c r="G16" s="482"/>
      <c r="H16" s="482"/>
      <c r="I16" s="482"/>
      <c r="J16" s="482"/>
      <c r="K16" s="483"/>
      <c r="L16" s="499" t="s">
        <v>150</v>
      </c>
      <c r="M16" s="522"/>
      <c r="N16" s="522"/>
      <c r="O16" s="522"/>
      <c r="P16" s="522"/>
      <c r="Q16" s="523"/>
      <c r="R16" s="524" t="s">
        <v>151</v>
      </c>
      <c r="S16" s="525"/>
      <c r="T16" s="525"/>
      <c r="U16" s="525"/>
      <c r="V16" s="526"/>
      <c r="W16" s="408"/>
      <c r="X16" s="409"/>
      <c r="Y16" s="409"/>
      <c r="Z16" s="409"/>
      <c r="AA16" s="409"/>
      <c r="AB16" s="398"/>
      <c r="AC16" s="505">
        <v>17.3</v>
      </c>
      <c r="AD16" s="506"/>
      <c r="AE16" s="506"/>
      <c r="AF16" s="506"/>
      <c r="AG16" s="507"/>
      <c r="AH16" s="505">
        <v>18.100000000000001</v>
      </c>
      <c r="AI16" s="506"/>
      <c r="AJ16" s="506"/>
      <c r="AK16" s="506"/>
      <c r="AL16" s="508"/>
      <c r="AM16" s="447"/>
      <c r="AN16" s="448"/>
      <c r="AO16" s="448"/>
      <c r="AP16" s="448"/>
      <c r="AQ16" s="448"/>
      <c r="AR16" s="448"/>
      <c r="AS16" s="448"/>
      <c r="AT16" s="449"/>
      <c r="AU16" s="450"/>
      <c r="AV16" s="451"/>
      <c r="AW16" s="451"/>
      <c r="AX16" s="451"/>
      <c r="AY16" s="452" t="s">
        <v>152</v>
      </c>
      <c r="AZ16" s="453"/>
      <c r="BA16" s="453"/>
      <c r="BB16" s="453"/>
      <c r="BC16" s="453"/>
      <c r="BD16" s="453"/>
      <c r="BE16" s="453"/>
      <c r="BF16" s="453"/>
      <c r="BG16" s="453"/>
      <c r="BH16" s="453"/>
      <c r="BI16" s="453"/>
      <c r="BJ16" s="453"/>
      <c r="BK16" s="453"/>
      <c r="BL16" s="453"/>
      <c r="BM16" s="454"/>
      <c r="BN16" s="418">
        <v>5601361</v>
      </c>
      <c r="BO16" s="419"/>
      <c r="BP16" s="419"/>
      <c r="BQ16" s="419"/>
      <c r="BR16" s="419"/>
      <c r="BS16" s="419"/>
      <c r="BT16" s="419"/>
      <c r="BU16" s="420"/>
      <c r="BV16" s="418">
        <v>5236566</v>
      </c>
      <c r="BW16" s="419"/>
      <c r="BX16" s="419"/>
      <c r="BY16" s="419"/>
      <c r="BZ16" s="419"/>
      <c r="CA16" s="419"/>
      <c r="CB16" s="419"/>
      <c r="CC16" s="420"/>
      <c r="CD16" s="185"/>
      <c r="CE16" s="532"/>
      <c r="CF16" s="532"/>
      <c r="CG16" s="532"/>
      <c r="CH16" s="532"/>
      <c r="CI16" s="532"/>
      <c r="CJ16" s="532"/>
      <c r="CK16" s="532"/>
      <c r="CL16" s="532"/>
      <c r="CM16" s="532"/>
      <c r="CN16" s="532"/>
      <c r="CO16" s="532"/>
      <c r="CP16" s="532"/>
      <c r="CQ16" s="532"/>
      <c r="CR16" s="532"/>
      <c r="CS16" s="533"/>
      <c r="CT16" s="415"/>
      <c r="CU16" s="416"/>
      <c r="CV16" s="416"/>
      <c r="CW16" s="416"/>
      <c r="CX16" s="416"/>
      <c r="CY16" s="416"/>
      <c r="CZ16" s="416"/>
      <c r="DA16" s="417"/>
      <c r="DB16" s="415"/>
      <c r="DC16" s="416"/>
      <c r="DD16" s="416"/>
      <c r="DE16" s="416"/>
      <c r="DF16" s="416"/>
      <c r="DG16" s="416"/>
      <c r="DH16" s="416"/>
      <c r="DI16" s="417"/>
    </row>
    <row r="17" spans="1:113" ht="18.75" customHeight="1" thickBot="1">
      <c r="A17" s="172"/>
      <c r="B17" s="484"/>
      <c r="C17" s="485"/>
      <c r="D17" s="485"/>
      <c r="E17" s="485"/>
      <c r="F17" s="485"/>
      <c r="G17" s="485"/>
      <c r="H17" s="485"/>
      <c r="I17" s="485"/>
      <c r="J17" s="485"/>
      <c r="K17" s="486"/>
      <c r="L17" s="186"/>
      <c r="M17" s="529" t="s">
        <v>153</v>
      </c>
      <c r="N17" s="530"/>
      <c r="O17" s="530"/>
      <c r="P17" s="530"/>
      <c r="Q17" s="531"/>
      <c r="R17" s="524" t="s">
        <v>151</v>
      </c>
      <c r="S17" s="525"/>
      <c r="T17" s="525"/>
      <c r="U17" s="525"/>
      <c r="V17" s="526"/>
      <c r="W17" s="434" t="s">
        <v>154</v>
      </c>
      <c r="X17" s="435"/>
      <c r="Y17" s="435"/>
      <c r="Z17" s="435"/>
      <c r="AA17" s="435"/>
      <c r="AB17" s="425"/>
      <c r="AC17" s="469">
        <v>2286</v>
      </c>
      <c r="AD17" s="470"/>
      <c r="AE17" s="470"/>
      <c r="AF17" s="470"/>
      <c r="AG17" s="512"/>
      <c r="AH17" s="469">
        <v>2388</v>
      </c>
      <c r="AI17" s="470"/>
      <c r="AJ17" s="470"/>
      <c r="AK17" s="470"/>
      <c r="AL17" s="471"/>
      <c r="AM17" s="447"/>
      <c r="AN17" s="448"/>
      <c r="AO17" s="448"/>
      <c r="AP17" s="448"/>
      <c r="AQ17" s="448"/>
      <c r="AR17" s="448"/>
      <c r="AS17" s="448"/>
      <c r="AT17" s="449"/>
      <c r="AU17" s="450"/>
      <c r="AV17" s="451"/>
      <c r="AW17" s="451"/>
      <c r="AX17" s="451"/>
      <c r="AY17" s="452" t="s">
        <v>155</v>
      </c>
      <c r="AZ17" s="453"/>
      <c r="BA17" s="453"/>
      <c r="BB17" s="453"/>
      <c r="BC17" s="453"/>
      <c r="BD17" s="453"/>
      <c r="BE17" s="453"/>
      <c r="BF17" s="453"/>
      <c r="BG17" s="453"/>
      <c r="BH17" s="453"/>
      <c r="BI17" s="453"/>
      <c r="BJ17" s="453"/>
      <c r="BK17" s="453"/>
      <c r="BL17" s="453"/>
      <c r="BM17" s="454"/>
      <c r="BN17" s="418">
        <v>1194914</v>
      </c>
      <c r="BO17" s="419"/>
      <c r="BP17" s="419"/>
      <c r="BQ17" s="419"/>
      <c r="BR17" s="419"/>
      <c r="BS17" s="419"/>
      <c r="BT17" s="419"/>
      <c r="BU17" s="420"/>
      <c r="BV17" s="418">
        <v>1204538</v>
      </c>
      <c r="BW17" s="419"/>
      <c r="BX17" s="419"/>
      <c r="BY17" s="419"/>
      <c r="BZ17" s="419"/>
      <c r="CA17" s="419"/>
      <c r="CB17" s="419"/>
      <c r="CC17" s="420"/>
      <c r="CD17" s="185"/>
      <c r="CE17" s="532"/>
      <c r="CF17" s="532"/>
      <c r="CG17" s="532"/>
      <c r="CH17" s="532"/>
      <c r="CI17" s="532"/>
      <c r="CJ17" s="532"/>
      <c r="CK17" s="532"/>
      <c r="CL17" s="532"/>
      <c r="CM17" s="532"/>
      <c r="CN17" s="532"/>
      <c r="CO17" s="532"/>
      <c r="CP17" s="532"/>
      <c r="CQ17" s="532"/>
      <c r="CR17" s="532"/>
      <c r="CS17" s="533"/>
      <c r="CT17" s="415"/>
      <c r="CU17" s="416"/>
      <c r="CV17" s="416"/>
      <c r="CW17" s="416"/>
      <c r="CX17" s="416"/>
      <c r="CY17" s="416"/>
      <c r="CZ17" s="416"/>
      <c r="DA17" s="417"/>
      <c r="DB17" s="415"/>
      <c r="DC17" s="416"/>
      <c r="DD17" s="416"/>
      <c r="DE17" s="416"/>
      <c r="DF17" s="416"/>
      <c r="DG17" s="416"/>
      <c r="DH17" s="416"/>
      <c r="DI17" s="417"/>
    </row>
    <row r="18" spans="1:113" ht="18.75" customHeight="1" thickBot="1">
      <c r="A18" s="172"/>
      <c r="B18" s="540" t="s">
        <v>156</v>
      </c>
      <c r="C18" s="461"/>
      <c r="D18" s="461"/>
      <c r="E18" s="541"/>
      <c r="F18" s="541"/>
      <c r="G18" s="541"/>
      <c r="H18" s="541"/>
      <c r="I18" s="541"/>
      <c r="J18" s="541"/>
      <c r="K18" s="541"/>
      <c r="L18" s="542">
        <v>116.19</v>
      </c>
      <c r="M18" s="542"/>
      <c r="N18" s="542"/>
      <c r="O18" s="542"/>
      <c r="P18" s="542"/>
      <c r="Q18" s="542"/>
      <c r="R18" s="543"/>
      <c r="S18" s="543"/>
      <c r="T18" s="543"/>
      <c r="U18" s="543"/>
      <c r="V18" s="544"/>
      <c r="W18" s="436"/>
      <c r="X18" s="437"/>
      <c r="Y18" s="437"/>
      <c r="Z18" s="437"/>
      <c r="AA18" s="437"/>
      <c r="AB18" s="428"/>
      <c r="AC18" s="545">
        <v>44.1</v>
      </c>
      <c r="AD18" s="546"/>
      <c r="AE18" s="546"/>
      <c r="AF18" s="546"/>
      <c r="AG18" s="547"/>
      <c r="AH18" s="545">
        <v>41.6</v>
      </c>
      <c r="AI18" s="546"/>
      <c r="AJ18" s="546"/>
      <c r="AK18" s="546"/>
      <c r="AL18" s="548"/>
      <c r="AM18" s="447"/>
      <c r="AN18" s="448"/>
      <c r="AO18" s="448"/>
      <c r="AP18" s="448"/>
      <c r="AQ18" s="448"/>
      <c r="AR18" s="448"/>
      <c r="AS18" s="448"/>
      <c r="AT18" s="449"/>
      <c r="AU18" s="450"/>
      <c r="AV18" s="451"/>
      <c r="AW18" s="451"/>
      <c r="AX18" s="451"/>
      <c r="AY18" s="452" t="s">
        <v>157</v>
      </c>
      <c r="AZ18" s="453"/>
      <c r="BA18" s="453"/>
      <c r="BB18" s="453"/>
      <c r="BC18" s="453"/>
      <c r="BD18" s="453"/>
      <c r="BE18" s="453"/>
      <c r="BF18" s="453"/>
      <c r="BG18" s="453"/>
      <c r="BH18" s="453"/>
      <c r="BI18" s="453"/>
      <c r="BJ18" s="453"/>
      <c r="BK18" s="453"/>
      <c r="BL18" s="453"/>
      <c r="BM18" s="454"/>
      <c r="BN18" s="418">
        <v>5246852</v>
      </c>
      <c r="BO18" s="419"/>
      <c r="BP18" s="419"/>
      <c r="BQ18" s="419"/>
      <c r="BR18" s="419"/>
      <c r="BS18" s="419"/>
      <c r="BT18" s="419"/>
      <c r="BU18" s="420"/>
      <c r="BV18" s="418">
        <v>5103817</v>
      </c>
      <c r="BW18" s="419"/>
      <c r="BX18" s="419"/>
      <c r="BY18" s="419"/>
      <c r="BZ18" s="419"/>
      <c r="CA18" s="419"/>
      <c r="CB18" s="419"/>
      <c r="CC18" s="420"/>
      <c r="CD18" s="185"/>
      <c r="CE18" s="532"/>
      <c r="CF18" s="532"/>
      <c r="CG18" s="532"/>
      <c r="CH18" s="532"/>
      <c r="CI18" s="532"/>
      <c r="CJ18" s="532"/>
      <c r="CK18" s="532"/>
      <c r="CL18" s="532"/>
      <c r="CM18" s="532"/>
      <c r="CN18" s="532"/>
      <c r="CO18" s="532"/>
      <c r="CP18" s="532"/>
      <c r="CQ18" s="532"/>
      <c r="CR18" s="532"/>
      <c r="CS18" s="533"/>
      <c r="CT18" s="415"/>
      <c r="CU18" s="416"/>
      <c r="CV18" s="416"/>
      <c r="CW18" s="416"/>
      <c r="CX18" s="416"/>
      <c r="CY18" s="416"/>
      <c r="CZ18" s="416"/>
      <c r="DA18" s="417"/>
      <c r="DB18" s="415"/>
      <c r="DC18" s="416"/>
      <c r="DD18" s="416"/>
      <c r="DE18" s="416"/>
      <c r="DF18" s="416"/>
      <c r="DG18" s="416"/>
      <c r="DH18" s="416"/>
      <c r="DI18" s="417"/>
    </row>
    <row r="19" spans="1:113" ht="18.75" customHeight="1" thickBot="1">
      <c r="A19" s="172"/>
      <c r="B19" s="540" t="s">
        <v>158</v>
      </c>
      <c r="C19" s="461"/>
      <c r="D19" s="461"/>
      <c r="E19" s="541"/>
      <c r="F19" s="541"/>
      <c r="G19" s="541"/>
      <c r="H19" s="541"/>
      <c r="I19" s="541"/>
      <c r="J19" s="541"/>
      <c r="K19" s="541"/>
      <c r="L19" s="549">
        <v>84</v>
      </c>
      <c r="M19" s="549"/>
      <c r="N19" s="549"/>
      <c r="O19" s="549"/>
      <c r="P19" s="549"/>
      <c r="Q19" s="549"/>
      <c r="R19" s="550"/>
      <c r="S19" s="550"/>
      <c r="T19" s="550"/>
      <c r="U19" s="550"/>
      <c r="V19" s="551"/>
      <c r="W19" s="375"/>
      <c r="X19" s="376"/>
      <c r="Y19" s="376"/>
      <c r="Z19" s="376"/>
      <c r="AA19" s="376"/>
      <c r="AB19" s="376"/>
      <c r="AC19" s="527"/>
      <c r="AD19" s="527"/>
      <c r="AE19" s="527"/>
      <c r="AF19" s="527"/>
      <c r="AG19" s="527"/>
      <c r="AH19" s="527"/>
      <c r="AI19" s="527"/>
      <c r="AJ19" s="527"/>
      <c r="AK19" s="527"/>
      <c r="AL19" s="528"/>
      <c r="AM19" s="447"/>
      <c r="AN19" s="448"/>
      <c r="AO19" s="448"/>
      <c r="AP19" s="448"/>
      <c r="AQ19" s="448"/>
      <c r="AR19" s="448"/>
      <c r="AS19" s="448"/>
      <c r="AT19" s="449"/>
      <c r="AU19" s="450"/>
      <c r="AV19" s="451"/>
      <c r="AW19" s="451"/>
      <c r="AX19" s="451"/>
      <c r="AY19" s="452" t="s">
        <v>159</v>
      </c>
      <c r="AZ19" s="453"/>
      <c r="BA19" s="453"/>
      <c r="BB19" s="453"/>
      <c r="BC19" s="453"/>
      <c r="BD19" s="453"/>
      <c r="BE19" s="453"/>
      <c r="BF19" s="453"/>
      <c r="BG19" s="453"/>
      <c r="BH19" s="453"/>
      <c r="BI19" s="453"/>
      <c r="BJ19" s="453"/>
      <c r="BK19" s="453"/>
      <c r="BL19" s="453"/>
      <c r="BM19" s="454"/>
      <c r="BN19" s="418">
        <v>7922639</v>
      </c>
      <c r="BO19" s="419"/>
      <c r="BP19" s="419"/>
      <c r="BQ19" s="419"/>
      <c r="BR19" s="419"/>
      <c r="BS19" s="419"/>
      <c r="BT19" s="419"/>
      <c r="BU19" s="420"/>
      <c r="BV19" s="418">
        <v>7434266</v>
      </c>
      <c r="BW19" s="419"/>
      <c r="BX19" s="419"/>
      <c r="BY19" s="419"/>
      <c r="BZ19" s="419"/>
      <c r="CA19" s="419"/>
      <c r="CB19" s="419"/>
      <c r="CC19" s="420"/>
      <c r="CD19" s="185"/>
      <c r="CE19" s="532"/>
      <c r="CF19" s="532"/>
      <c r="CG19" s="532"/>
      <c r="CH19" s="532"/>
      <c r="CI19" s="532"/>
      <c r="CJ19" s="532"/>
      <c r="CK19" s="532"/>
      <c r="CL19" s="532"/>
      <c r="CM19" s="532"/>
      <c r="CN19" s="532"/>
      <c r="CO19" s="532"/>
      <c r="CP19" s="532"/>
      <c r="CQ19" s="532"/>
      <c r="CR19" s="532"/>
      <c r="CS19" s="533"/>
      <c r="CT19" s="415"/>
      <c r="CU19" s="416"/>
      <c r="CV19" s="416"/>
      <c r="CW19" s="416"/>
      <c r="CX19" s="416"/>
      <c r="CY19" s="416"/>
      <c r="CZ19" s="416"/>
      <c r="DA19" s="417"/>
      <c r="DB19" s="415"/>
      <c r="DC19" s="416"/>
      <c r="DD19" s="416"/>
      <c r="DE19" s="416"/>
      <c r="DF19" s="416"/>
      <c r="DG19" s="416"/>
      <c r="DH19" s="416"/>
      <c r="DI19" s="417"/>
    </row>
    <row r="20" spans="1:113" ht="18.75" customHeight="1" thickBot="1">
      <c r="A20" s="172"/>
      <c r="B20" s="540" t="s">
        <v>160</v>
      </c>
      <c r="C20" s="461"/>
      <c r="D20" s="461"/>
      <c r="E20" s="541"/>
      <c r="F20" s="541"/>
      <c r="G20" s="541"/>
      <c r="H20" s="541"/>
      <c r="I20" s="541"/>
      <c r="J20" s="541"/>
      <c r="K20" s="541"/>
      <c r="L20" s="549">
        <v>3981</v>
      </c>
      <c r="M20" s="549"/>
      <c r="N20" s="549"/>
      <c r="O20" s="549"/>
      <c r="P20" s="549"/>
      <c r="Q20" s="549"/>
      <c r="R20" s="550"/>
      <c r="S20" s="550"/>
      <c r="T20" s="550"/>
      <c r="U20" s="550"/>
      <c r="V20" s="551"/>
      <c r="W20" s="436"/>
      <c r="X20" s="437"/>
      <c r="Y20" s="437"/>
      <c r="Z20" s="437"/>
      <c r="AA20" s="437"/>
      <c r="AB20" s="437"/>
      <c r="AC20" s="552"/>
      <c r="AD20" s="552"/>
      <c r="AE20" s="552"/>
      <c r="AF20" s="552"/>
      <c r="AG20" s="552"/>
      <c r="AH20" s="552"/>
      <c r="AI20" s="552"/>
      <c r="AJ20" s="552"/>
      <c r="AK20" s="552"/>
      <c r="AL20" s="553"/>
      <c r="AM20" s="554"/>
      <c r="AN20" s="473"/>
      <c r="AO20" s="473"/>
      <c r="AP20" s="473"/>
      <c r="AQ20" s="473"/>
      <c r="AR20" s="473"/>
      <c r="AS20" s="473"/>
      <c r="AT20" s="474"/>
      <c r="AU20" s="555"/>
      <c r="AV20" s="556"/>
      <c r="AW20" s="556"/>
      <c r="AX20" s="557"/>
      <c r="AY20" s="452"/>
      <c r="AZ20" s="453"/>
      <c r="BA20" s="453"/>
      <c r="BB20" s="453"/>
      <c r="BC20" s="453"/>
      <c r="BD20" s="453"/>
      <c r="BE20" s="453"/>
      <c r="BF20" s="453"/>
      <c r="BG20" s="453"/>
      <c r="BH20" s="453"/>
      <c r="BI20" s="453"/>
      <c r="BJ20" s="453"/>
      <c r="BK20" s="453"/>
      <c r="BL20" s="453"/>
      <c r="BM20" s="454"/>
      <c r="BN20" s="418"/>
      <c r="BO20" s="419"/>
      <c r="BP20" s="419"/>
      <c r="BQ20" s="419"/>
      <c r="BR20" s="419"/>
      <c r="BS20" s="419"/>
      <c r="BT20" s="419"/>
      <c r="BU20" s="420"/>
      <c r="BV20" s="418"/>
      <c r="BW20" s="419"/>
      <c r="BX20" s="419"/>
      <c r="BY20" s="419"/>
      <c r="BZ20" s="419"/>
      <c r="CA20" s="419"/>
      <c r="CB20" s="419"/>
      <c r="CC20" s="420"/>
      <c r="CD20" s="185"/>
      <c r="CE20" s="532"/>
      <c r="CF20" s="532"/>
      <c r="CG20" s="532"/>
      <c r="CH20" s="532"/>
      <c r="CI20" s="532"/>
      <c r="CJ20" s="532"/>
      <c r="CK20" s="532"/>
      <c r="CL20" s="532"/>
      <c r="CM20" s="532"/>
      <c r="CN20" s="532"/>
      <c r="CO20" s="532"/>
      <c r="CP20" s="532"/>
      <c r="CQ20" s="532"/>
      <c r="CR20" s="532"/>
      <c r="CS20" s="533"/>
      <c r="CT20" s="415"/>
      <c r="CU20" s="416"/>
      <c r="CV20" s="416"/>
      <c r="CW20" s="416"/>
      <c r="CX20" s="416"/>
      <c r="CY20" s="416"/>
      <c r="CZ20" s="416"/>
      <c r="DA20" s="417"/>
      <c r="DB20" s="415"/>
      <c r="DC20" s="416"/>
      <c r="DD20" s="416"/>
      <c r="DE20" s="416"/>
      <c r="DF20" s="416"/>
      <c r="DG20" s="416"/>
      <c r="DH20" s="416"/>
      <c r="DI20" s="417"/>
    </row>
    <row r="21" spans="1:113" ht="18.75" customHeight="1" thickBot="1">
      <c r="A21" s="172"/>
      <c r="B21" s="558" t="s">
        <v>161</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60"/>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185"/>
      <c r="CE21" s="532"/>
      <c r="CF21" s="532"/>
      <c r="CG21" s="532"/>
      <c r="CH21" s="532"/>
      <c r="CI21" s="532"/>
      <c r="CJ21" s="532"/>
      <c r="CK21" s="532"/>
      <c r="CL21" s="532"/>
      <c r="CM21" s="532"/>
      <c r="CN21" s="532"/>
      <c r="CO21" s="532"/>
      <c r="CP21" s="532"/>
      <c r="CQ21" s="532"/>
      <c r="CR21" s="532"/>
      <c r="CS21" s="533"/>
      <c r="CT21" s="415"/>
      <c r="CU21" s="416"/>
      <c r="CV21" s="416"/>
      <c r="CW21" s="416"/>
      <c r="CX21" s="416"/>
      <c r="CY21" s="416"/>
      <c r="CZ21" s="416"/>
      <c r="DA21" s="417"/>
      <c r="DB21" s="415"/>
      <c r="DC21" s="416"/>
      <c r="DD21" s="416"/>
      <c r="DE21" s="416"/>
      <c r="DF21" s="416"/>
      <c r="DG21" s="416"/>
      <c r="DH21" s="416"/>
      <c r="DI21" s="417"/>
    </row>
    <row r="22" spans="1:113" ht="18.75" customHeight="1">
      <c r="A22" s="172"/>
      <c r="B22" s="588" t="s">
        <v>162</v>
      </c>
      <c r="C22" s="562"/>
      <c r="D22" s="563"/>
      <c r="E22" s="430" t="s">
        <v>1</v>
      </c>
      <c r="F22" s="435"/>
      <c r="G22" s="435"/>
      <c r="H22" s="435"/>
      <c r="I22" s="435"/>
      <c r="J22" s="435"/>
      <c r="K22" s="425"/>
      <c r="L22" s="430" t="s">
        <v>163</v>
      </c>
      <c r="M22" s="435"/>
      <c r="N22" s="435"/>
      <c r="O22" s="435"/>
      <c r="P22" s="425"/>
      <c r="Q22" s="593" t="s">
        <v>164</v>
      </c>
      <c r="R22" s="594"/>
      <c r="S22" s="594"/>
      <c r="T22" s="594"/>
      <c r="U22" s="594"/>
      <c r="V22" s="595"/>
      <c r="W22" s="561" t="s">
        <v>165</v>
      </c>
      <c r="X22" s="562"/>
      <c r="Y22" s="563"/>
      <c r="Z22" s="430" t="s">
        <v>1</v>
      </c>
      <c r="AA22" s="435"/>
      <c r="AB22" s="435"/>
      <c r="AC22" s="435"/>
      <c r="AD22" s="435"/>
      <c r="AE22" s="435"/>
      <c r="AF22" s="435"/>
      <c r="AG22" s="425"/>
      <c r="AH22" s="599" t="s">
        <v>166</v>
      </c>
      <c r="AI22" s="435"/>
      <c r="AJ22" s="435"/>
      <c r="AK22" s="435"/>
      <c r="AL22" s="425"/>
      <c r="AM22" s="599" t="s">
        <v>167</v>
      </c>
      <c r="AN22" s="600"/>
      <c r="AO22" s="600"/>
      <c r="AP22" s="600"/>
      <c r="AQ22" s="600"/>
      <c r="AR22" s="601"/>
      <c r="AS22" s="593" t="s">
        <v>164</v>
      </c>
      <c r="AT22" s="594"/>
      <c r="AU22" s="594"/>
      <c r="AV22" s="594"/>
      <c r="AW22" s="594"/>
      <c r="AX22" s="605"/>
      <c r="AY22" s="378" t="s">
        <v>168</v>
      </c>
      <c r="AZ22" s="379"/>
      <c r="BA22" s="379"/>
      <c r="BB22" s="379"/>
      <c r="BC22" s="379"/>
      <c r="BD22" s="379"/>
      <c r="BE22" s="379"/>
      <c r="BF22" s="379"/>
      <c r="BG22" s="379"/>
      <c r="BH22" s="379"/>
      <c r="BI22" s="379"/>
      <c r="BJ22" s="379"/>
      <c r="BK22" s="379"/>
      <c r="BL22" s="379"/>
      <c r="BM22" s="380"/>
      <c r="BN22" s="381">
        <v>16640775</v>
      </c>
      <c r="BO22" s="382"/>
      <c r="BP22" s="382"/>
      <c r="BQ22" s="382"/>
      <c r="BR22" s="382"/>
      <c r="BS22" s="382"/>
      <c r="BT22" s="382"/>
      <c r="BU22" s="383"/>
      <c r="BV22" s="381">
        <v>16672490</v>
      </c>
      <c r="BW22" s="382"/>
      <c r="BX22" s="382"/>
      <c r="BY22" s="382"/>
      <c r="BZ22" s="382"/>
      <c r="CA22" s="382"/>
      <c r="CB22" s="382"/>
      <c r="CC22" s="383"/>
      <c r="CD22" s="185"/>
      <c r="CE22" s="532"/>
      <c r="CF22" s="532"/>
      <c r="CG22" s="532"/>
      <c r="CH22" s="532"/>
      <c r="CI22" s="532"/>
      <c r="CJ22" s="532"/>
      <c r="CK22" s="532"/>
      <c r="CL22" s="532"/>
      <c r="CM22" s="532"/>
      <c r="CN22" s="532"/>
      <c r="CO22" s="532"/>
      <c r="CP22" s="532"/>
      <c r="CQ22" s="532"/>
      <c r="CR22" s="532"/>
      <c r="CS22" s="533"/>
      <c r="CT22" s="415"/>
      <c r="CU22" s="416"/>
      <c r="CV22" s="416"/>
      <c r="CW22" s="416"/>
      <c r="CX22" s="416"/>
      <c r="CY22" s="416"/>
      <c r="CZ22" s="416"/>
      <c r="DA22" s="417"/>
      <c r="DB22" s="415"/>
      <c r="DC22" s="416"/>
      <c r="DD22" s="416"/>
      <c r="DE22" s="416"/>
      <c r="DF22" s="416"/>
      <c r="DG22" s="416"/>
      <c r="DH22" s="416"/>
      <c r="DI22" s="417"/>
    </row>
    <row r="23" spans="1:113" ht="18.75" customHeight="1">
      <c r="A23" s="172"/>
      <c r="B23" s="589"/>
      <c r="C23" s="565"/>
      <c r="D23" s="566"/>
      <c r="E23" s="404"/>
      <c r="F23" s="409"/>
      <c r="G23" s="409"/>
      <c r="H23" s="409"/>
      <c r="I23" s="409"/>
      <c r="J23" s="409"/>
      <c r="K23" s="398"/>
      <c r="L23" s="404"/>
      <c r="M23" s="409"/>
      <c r="N23" s="409"/>
      <c r="O23" s="409"/>
      <c r="P23" s="398"/>
      <c r="Q23" s="596"/>
      <c r="R23" s="597"/>
      <c r="S23" s="597"/>
      <c r="T23" s="597"/>
      <c r="U23" s="597"/>
      <c r="V23" s="598"/>
      <c r="W23" s="564"/>
      <c r="X23" s="565"/>
      <c r="Y23" s="566"/>
      <c r="Z23" s="404"/>
      <c r="AA23" s="409"/>
      <c r="AB23" s="409"/>
      <c r="AC23" s="409"/>
      <c r="AD23" s="409"/>
      <c r="AE23" s="409"/>
      <c r="AF23" s="409"/>
      <c r="AG23" s="398"/>
      <c r="AH23" s="404"/>
      <c r="AI23" s="409"/>
      <c r="AJ23" s="409"/>
      <c r="AK23" s="409"/>
      <c r="AL23" s="398"/>
      <c r="AM23" s="602"/>
      <c r="AN23" s="603"/>
      <c r="AO23" s="603"/>
      <c r="AP23" s="603"/>
      <c r="AQ23" s="603"/>
      <c r="AR23" s="604"/>
      <c r="AS23" s="596"/>
      <c r="AT23" s="597"/>
      <c r="AU23" s="597"/>
      <c r="AV23" s="597"/>
      <c r="AW23" s="597"/>
      <c r="AX23" s="606"/>
      <c r="AY23" s="452" t="s">
        <v>169</v>
      </c>
      <c r="AZ23" s="453"/>
      <c r="BA23" s="453"/>
      <c r="BB23" s="453"/>
      <c r="BC23" s="453"/>
      <c r="BD23" s="453"/>
      <c r="BE23" s="453"/>
      <c r="BF23" s="453"/>
      <c r="BG23" s="453"/>
      <c r="BH23" s="453"/>
      <c r="BI23" s="453"/>
      <c r="BJ23" s="453"/>
      <c r="BK23" s="453"/>
      <c r="BL23" s="453"/>
      <c r="BM23" s="454"/>
      <c r="BN23" s="418">
        <v>11582850</v>
      </c>
      <c r="BO23" s="419"/>
      <c r="BP23" s="419"/>
      <c r="BQ23" s="419"/>
      <c r="BR23" s="419"/>
      <c r="BS23" s="419"/>
      <c r="BT23" s="419"/>
      <c r="BU23" s="420"/>
      <c r="BV23" s="418">
        <v>11672715</v>
      </c>
      <c r="BW23" s="419"/>
      <c r="BX23" s="419"/>
      <c r="BY23" s="419"/>
      <c r="BZ23" s="419"/>
      <c r="CA23" s="419"/>
      <c r="CB23" s="419"/>
      <c r="CC23" s="420"/>
      <c r="CD23" s="185"/>
      <c r="CE23" s="532"/>
      <c r="CF23" s="532"/>
      <c r="CG23" s="532"/>
      <c r="CH23" s="532"/>
      <c r="CI23" s="532"/>
      <c r="CJ23" s="532"/>
      <c r="CK23" s="532"/>
      <c r="CL23" s="532"/>
      <c r="CM23" s="532"/>
      <c r="CN23" s="532"/>
      <c r="CO23" s="532"/>
      <c r="CP23" s="532"/>
      <c r="CQ23" s="532"/>
      <c r="CR23" s="532"/>
      <c r="CS23" s="533"/>
      <c r="CT23" s="415"/>
      <c r="CU23" s="416"/>
      <c r="CV23" s="416"/>
      <c r="CW23" s="416"/>
      <c r="CX23" s="416"/>
      <c r="CY23" s="416"/>
      <c r="CZ23" s="416"/>
      <c r="DA23" s="417"/>
      <c r="DB23" s="415"/>
      <c r="DC23" s="416"/>
      <c r="DD23" s="416"/>
      <c r="DE23" s="416"/>
      <c r="DF23" s="416"/>
      <c r="DG23" s="416"/>
      <c r="DH23" s="416"/>
      <c r="DI23" s="417"/>
    </row>
    <row r="24" spans="1:113" ht="18.75" customHeight="1" thickBot="1">
      <c r="A24" s="172"/>
      <c r="B24" s="589"/>
      <c r="C24" s="565"/>
      <c r="D24" s="566"/>
      <c r="E24" s="468" t="s">
        <v>170</v>
      </c>
      <c r="F24" s="448"/>
      <c r="G24" s="448"/>
      <c r="H24" s="448"/>
      <c r="I24" s="448"/>
      <c r="J24" s="448"/>
      <c r="K24" s="449"/>
      <c r="L24" s="469">
        <v>1</v>
      </c>
      <c r="M24" s="470"/>
      <c r="N24" s="470"/>
      <c r="O24" s="470"/>
      <c r="P24" s="512"/>
      <c r="Q24" s="469">
        <v>7580</v>
      </c>
      <c r="R24" s="470"/>
      <c r="S24" s="470"/>
      <c r="T24" s="470"/>
      <c r="U24" s="470"/>
      <c r="V24" s="512"/>
      <c r="W24" s="564"/>
      <c r="X24" s="565"/>
      <c r="Y24" s="566"/>
      <c r="Z24" s="468" t="s">
        <v>171</v>
      </c>
      <c r="AA24" s="448"/>
      <c r="AB24" s="448"/>
      <c r="AC24" s="448"/>
      <c r="AD24" s="448"/>
      <c r="AE24" s="448"/>
      <c r="AF24" s="448"/>
      <c r="AG24" s="449"/>
      <c r="AH24" s="469">
        <v>126</v>
      </c>
      <c r="AI24" s="470"/>
      <c r="AJ24" s="470"/>
      <c r="AK24" s="470"/>
      <c r="AL24" s="512"/>
      <c r="AM24" s="469">
        <v>395010</v>
      </c>
      <c r="AN24" s="470"/>
      <c r="AO24" s="470"/>
      <c r="AP24" s="470"/>
      <c r="AQ24" s="470"/>
      <c r="AR24" s="512"/>
      <c r="AS24" s="469">
        <v>3135</v>
      </c>
      <c r="AT24" s="470"/>
      <c r="AU24" s="470"/>
      <c r="AV24" s="470"/>
      <c r="AW24" s="470"/>
      <c r="AX24" s="471"/>
      <c r="AY24" s="534" t="s">
        <v>172</v>
      </c>
      <c r="AZ24" s="535"/>
      <c r="BA24" s="535"/>
      <c r="BB24" s="535"/>
      <c r="BC24" s="535"/>
      <c r="BD24" s="535"/>
      <c r="BE24" s="535"/>
      <c r="BF24" s="535"/>
      <c r="BG24" s="535"/>
      <c r="BH24" s="535"/>
      <c r="BI24" s="535"/>
      <c r="BJ24" s="535"/>
      <c r="BK24" s="535"/>
      <c r="BL24" s="535"/>
      <c r="BM24" s="536"/>
      <c r="BN24" s="418">
        <v>13812981</v>
      </c>
      <c r="BO24" s="419"/>
      <c r="BP24" s="419"/>
      <c r="BQ24" s="419"/>
      <c r="BR24" s="419"/>
      <c r="BS24" s="419"/>
      <c r="BT24" s="419"/>
      <c r="BU24" s="420"/>
      <c r="BV24" s="418">
        <v>13776241</v>
      </c>
      <c r="BW24" s="419"/>
      <c r="BX24" s="419"/>
      <c r="BY24" s="419"/>
      <c r="BZ24" s="419"/>
      <c r="CA24" s="419"/>
      <c r="CB24" s="419"/>
      <c r="CC24" s="420"/>
      <c r="CD24" s="185"/>
      <c r="CE24" s="532"/>
      <c r="CF24" s="532"/>
      <c r="CG24" s="532"/>
      <c r="CH24" s="532"/>
      <c r="CI24" s="532"/>
      <c r="CJ24" s="532"/>
      <c r="CK24" s="532"/>
      <c r="CL24" s="532"/>
      <c r="CM24" s="532"/>
      <c r="CN24" s="532"/>
      <c r="CO24" s="532"/>
      <c r="CP24" s="532"/>
      <c r="CQ24" s="532"/>
      <c r="CR24" s="532"/>
      <c r="CS24" s="533"/>
      <c r="CT24" s="415"/>
      <c r="CU24" s="416"/>
      <c r="CV24" s="416"/>
      <c r="CW24" s="416"/>
      <c r="CX24" s="416"/>
      <c r="CY24" s="416"/>
      <c r="CZ24" s="416"/>
      <c r="DA24" s="417"/>
      <c r="DB24" s="415"/>
      <c r="DC24" s="416"/>
      <c r="DD24" s="416"/>
      <c r="DE24" s="416"/>
      <c r="DF24" s="416"/>
      <c r="DG24" s="416"/>
      <c r="DH24" s="416"/>
      <c r="DI24" s="417"/>
    </row>
    <row r="25" spans="1:113" ht="18.75" customHeight="1">
      <c r="A25" s="172"/>
      <c r="B25" s="589"/>
      <c r="C25" s="565"/>
      <c r="D25" s="566"/>
      <c r="E25" s="468" t="s">
        <v>173</v>
      </c>
      <c r="F25" s="448"/>
      <c r="G25" s="448"/>
      <c r="H25" s="448"/>
      <c r="I25" s="448"/>
      <c r="J25" s="448"/>
      <c r="K25" s="449"/>
      <c r="L25" s="469">
        <v>1</v>
      </c>
      <c r="M25" s="470"/>
      <c r="N25" s="470"/>
      <c r="O25" s="470"/>
      <c r="P25" s="512"/>
      <c r="Q25" s="469">
        <v>5970</v>
      </c>
      <c r="R25" s="470"/>
      <c r="S25" s="470"/>
      <c r="T25" s="470"/>
      <c r="U25" s="470"/>
      <c r="V25" s="512"/>
      <c r="W25" s="564"/>
      <c r="X25" s="565"/>
      <c r="Y25" s="566"/>
      <c r="Z25" s="468" t="s">
        <v>174</v>
      </c>
      <c r="AA25" s="448"/>
      <c r="AB25" s="448"/>
      <c r="AC25" s="448"/>
      <c r="AD25" s="448"/>
      <c r="AE25" s="448"/>
      <c r="AF25" s="448"/>
      <c r="AG25" s="449"/>
      <c r="AH25" s="469" t="s">
        <v>138</v>
      </c>
      <c r="AI25" s="470"/>
      <c r="AJ25" s="470"/>
      <c r="AK25" s="470"/>
      <c r="AL25" s="512"/>
      <c r="AM25" s="469" t="s">
        <v>138</v>
      </c>
      <c r="AN25" s="470"/>
      <c r="AO25" s="470"/>
      <c r="AP25" s="470"/>
      <c r="AQ25" s="470"/>
      <c r="AR25" s="512"/>
      <c r="AS25" s="469" t="s">
        <v>175</v>
      </c>
      <c r="AT25" s="470"/>
      <c r="AU25" s="470"/>
      <c r="AV25" s="470"/>
      <c r="AW25" s="470"/>
      <c r="AX25" s="471"/>
      <c r="AY25" s="378" t="s">
        <v>176</v>
      </c>
      <c r="AZ25" s="379"/>
      <c r="BA25" s="379"/>
      <c r="BB25" s="379"/>
      <c r="BC25" s="379"/>
      <c r="BD25" s="379"/>
      <c r="BE25" s="379"/>
      <c r="BF25" s="379"/>
      <c r="BG25" s="379"/>
      <c r="BH25" s="379"/>
      <c r="BI25" s="379"/>
      <c r="BJ25" s="379"/>
      <c r="BK25" s="379"/>
      <c r="BL25" s="379"/>
      <c r="BM25" s="380"/>
      <c r="BN25" s="381">
        <v>256708</v>
      </c>
      <c r="BO25" s="382"/>
      <c r="BP25" s="382"/>
      <c r="BQ25" s="382"/>
      <c r="BR25" s="382"/>
      <c r="BS25" s="382"/>
      <c r="BT25" s="382"/>
      <c r="BU25" s="383"/>
      <c r="BV25" s="381">
        <v>512864</v>
      </c>
      <c r="BW25" s="382"/>
      <c r="BX25" s="382"/>
      <c r="BY25" s="382"/>
      <c r="BZ25" s="382"/>
      <c r="CA25" s="382"/>
      <c r="CB25" s="382"/>
      <c r="CC25" s="383"/>
      <c r="CD25" s="185"/>
      <c r="CE25" s="532"/>
      <c r="CF25" s="532"/>
      <c r="CG25" s="532"/>
      <c r="CH25" s="532"/>
      <c r="CI25" s="532"/>
      <c r="CJ25" s="532"/>
      <c r="CK25" s="532"/>
      <c r="CL25" s="532"/>
      <c r="CM25" s="532"/>
      <c r="CN25" s="532"/>
      <c r="CO25" s="532"/>
      <c r="CP25" s="532"/>
      <c r="CQ25" s="532"/>
      <c r="CR25" s="532"/>
      <c r="CS25" s="533"/>
      <c r="CT25" s="415"/>
      <c r="CU25" s="416"/>
      <c r="CV25" s="416"/>
      <c r="CW25" s="416"/>
      <c r="CX25" s="416"/>
      <c r="CY25" s="416"/>
      <c r="CZ25" s="416"/>
      <c r="DA25" s="417"/>
      <c r="DB25" s="415"/>
      <c r="DC25" s="416"/>
      <c r="DD25" s="416"/>
      <c r="DE25" s="416"/>
      <c r="DF25" s="416"/>
      <c r="DG25" s="416"/>
      <c r="DH25" s="416"/>
      <c r="DI25" s="417"/>
    </row>
    <row r="26" spans="1:113" ht="18.75" customHeight="1">
      <c r="A26" s="172"/>
      <c r="B26" s="589"/>
      <c r="C26" s="565"/>
      <c r="D26" s="566"/>
      <c r="E26" s="468" t="s">
        <v>177</v>
      </c>
      <c r="F26" s="448"/>
      <c r="G26" s="448"/>
      <c r="H26" s="448"/>
      <c r="I26" s="448"/>
      <c r="J26" s="448"/>
      <c r="K26" s="449"/>
      <c r="L26" s="469">
        <v>1</v>
      </c>
      <c r="M26" s="470"/>
      <c r="N26" s="470"/>
      <c r="O26" s="470"/>
      <c r="P26" s="512"/>
      <c r="Q26" s="469">
        <v>5660</v>
      </c>
      <c r="R26" s="470"/>
      <c r="S26" s="470"/>
      <c r="T26" s="470"/>
      <c r="U26" s="470"/>
      <c r="V26" s="512"/>
      <c r="W26" s="564"/>
      <c r="X26" s="565"/>
      <c r="Y26" s="566"/>
      <c r="Z26" s="468" t="s">
        <v>178</v>
      </c>
      <c r="AA26" s="570"/>
      <c r="AB26" s="570"/>
      <c r="AC26" s="570"/>
      <c r="AD26" s="570"/>
      <c r="AE26" s="570"/>
      <c r="AF26" s="570"/>
      <c r="AG26" s="571"/>
      <c r="AH26" s="469">
        <v>10</v>
      </c>
      <c r="AI26" s="470"/>
      <c r="AJ26" s="470"/>
      <c r="AK26" s="470"/>
      <c r="AL26" s="512"/>
      <c r="AM26" s="469">
        <v>33560</v>
      </c>
      <c r="AN26" s="470"/>
      <c r="AO26" s="470"/>
      <c r="AP26" s="470"/>
      <c r="AQ26" s="470"/>
      <c r="AR26" s="512"/>
      <c r="AS26" s="469">
        <v>3356</v>
      </c>
      <c r="AT26" s="470"/>
      <c r="AU26" s="470"/>
      <c r="AV26" s="470"/>
      <c r="AW26" s="470"/>
      <c r="AX26" s="471"/>
      <c r="AY26" s="421" t="s">
        <v>179</v>
      </c>
      <c r="AZ26" s="422"/>
      <c r="BA26" s="422"/>
      <c r="BB26" s="422"/>
      <c r="BC26" s="422"/>
      <c r="BD26" s="422"/>
      <c r="BE26" s="422"/>
      <c r="BF26" s="422"/>
      <c r="BG26" s="422"/>
      <c r="BH26" s="422"/>
      <c r="BI26" s="422"/>
      <c r="BJ26" s="422"/>
      <c r="BK26" s="422"/>
      <c r="BL26" s="422"/>
      <c r="BM26" s="423"/>
      <c r="BN26" s="418" t="s">
        <v>130</v>
      </c>
      <c r="BO26" s="419"/>
      <c r="BP26" s="419"/>
      <c r="BQ26" s="419"/>
      <c r="BR26" s="419"/>
      <c r="BS26" s="419"/>
      <c r="BT26" s="419"/>
      <c r="BU26" s="420"/>
      <c r="BV26" s="418" t="s">
        <v>175</v>
      </c>
      <c r="BW26" s="419"/>
      <c r="BX26" s="419"/>
      <c r="BY26" s="419"/>
      <c r="BZ26" s="419"/>
      <c r="CA26" s="419"/>
      <c r="CB26" s="419"/>
      <c r="CC26" s="420"/>
      <c r="CD26" s="185"/>
      <c r="CE26" s="532"/>
      <c r="CF26" s="532"/>
      <c r="CG26" s="532"/>
      <c r="CH26" s="532"/>
      <c r="CI26" s="532"/>
      <c r="CJ26" s="532"/>
      <c r="CK26" s="532"/>
      <c r="CL26" s="532"/>
      <c r="CM26" s="532"/>
      <c r="CN26" s="532"/>
      <c r="CO26" s="532"/>
      <c r="CP26" s="532"/>
      <c r="CQ26" s="532"/>
      <c r="CR26" s="532"/>
      <c r="CS26" s="533"/>
      <c r="CT26" s="415"/>
      <c r="CU26" s="416"/>
      <c r="CV26" s="416"/>
      <c r="CW26" s="416"/>
      <c r="CX26" s="416"/>
      <c r="CY26" s="416"/>
      <c r="CZ26" s="416"/>
      <c r="DA26" s="417"/>
      <c r="DB26" s="415"/>
      <c r="DC26" s="416"/>
      <c r="DD26" s="416"/>
      <c r="DE26" s="416"/>
      <c r="DF26" s="416"/>
      <c r="DG26" s="416"/>
      <c r="DH26" s="416"/>
      <c r="DI26" s="417"/>
    </row>
    <row r="27" spans="1:113" ht="18.75" customHeight="1" thickBot="1">
      <c r="A27" s="172"/>
      <c r="B27" s="589"/>
      <c r="C27" s="565"/>
      <c r="D27" s="566"/>
      <c r="E27" s="468" t="s">
        <v>180</v>
      </c>
      <c r="F27" s="448"/>
      <c r="G27" s="448"/>
      <c r="H27" s="448"/>
      <c r="I27" s="448"/>
      <c r="J27" s="448"/>
      <c r="K27" s="449"/>
      <c r="L27" s="469">
        <v>1</v>
      </c>
      <c r="M27" s="470"/>
      <c r="N27" s="470"/>
      <c r="O27" s="470"/>
      <c r="P27" s="512"/>
      <c r="Q27" s="469">
        <v>3030</v>
      </c>
      <c r="R27" s="470"/>
      <c r="S27" s="470"/>
      <c r="T27" s="470"/>
      <c r="U27" s="470"/>
      <c r="V27" s="512"/>
      <c r="W27" s="564"/>
      <c r="X27" s="565"/>
      <c r="Y27" s="566"/>
      <c r="Z27" s="468" t="s">
        <v>181</v>
      </c>
      <c r="AA27" s="448"/>
      <c r="AB27" s="448"/>
      <c r="AC27" s="448"/>
      <c r="AD27" s="448"/>
      <c r="AE27" s="448"/>
      <c r="AF27" s="448"/>
      <c r="AG27" s="449"/>
      <c r="AH27" s="469">
        <v>6</v>
      </c>
      <c r="AI27" s="470"/>
      <c r="AJ27" s="470"/>
      <c r="AK27" s="470"/>
      <c r="AL27" s="512"/>
      <c r="AM27" s="469">
        <v>20034</v>
      </c>
      <c r="AN27" s="470"/>
      <c r="AO27" s="470"/>
      <c r="AP27" s="470"/>
      <c r="AQ27" s="470"/>
      <c r="AR27" s="512"/>
      <c r="AS27" s="469">
        <v>3339</v>
      </c>
      <c r="AT27" s="470"/>
      <c r="AU27" s="470"/>
      <c r="AV27" s="470"/>
      <c r="AW27" s="470"/>
      <c r="AX27" s="471"/>
      <c r="AY27" s="513" t="s">
        <v>182</v>
      </c>
      <c r="AZ27" s="514"/>
      <c r="BA27" s="514"/>
      <c r="BB27" s="514"/>
      <c r="BC27" s="514"/>
      <c r="BD27" s="514"/>
      <c r="BE27" s="514"/>
      <c r="BF27" s="514"/>
      <c r="BG27" s="514"/>
      <c r="BH27" s="514"/>
      <c r="BI27" s="514"/>
      <c r="BJ27" s="514"/>
      <c r="BK27" s="514"/>
      <c r="BL27" s="514"/>
      <c r="BM27" s="515"/>
      <c r="BN27" s="537">
        <v>121559</v>
      </c>
      <c r="BO27" s="538"/>
      <c r="BP27" s="538"/>
      <c r="BQ27" s="538"/>
      <c r="BR27" s="538"/>
      <c r="BS27" s="538"/>
      <c r="BT27" s="538"/>
      <c r="BU27" s="539"/>
      <c r="BV27" s="537">
        <v>121559</v>
      </c>
      <c r="BW27" s="538"/>
      <c r="BX27" s="538"/>
      <c r="BY27" s="538"/>
      <c r="BZ27" s="538"/>
      <c r="CA27" s="538"/>
      <c r="CB27" s="538"/>
      <c r="CC27" s="539"/>
      <c r="CD27" s="187"/>
      <c r="CE27" s="532"/>
      <c r="CF27" s="532"/>
      <c r="CG27" s="532"/>
      <c r="CH27" s="532"/>
      <c r="CI27" s="532"/>
      <c r="CJ27" s="532"/>
      <c r="CK27" s="532"/>
      <c r="CL27" s="532"/>
      <c r="CM27" s="532"/>
      <c r="CN27" s="532"/>
      <c r="CO27" s="532"/>
      <c r="CP27" s="532"/>
      <c r="CQ27" s="532"/>
      <c r="CR27" s="532"/>
      <c r="CS27" s="533"/>
      <c r="CT27" s="415"/>
      <c r="CU27" s="416"/>
      <c r="CV27" s="416"/>
      <c r="CW27" s="416"/>
      <c r="CX27" s="416"/>
      <c r="CY27" s="416"/>
      <c r="CZ27" s="416"/>
      <c r="DA27" s="417"/>
      <c r="DB27" s="415"/>
      <c r="DC27" s="416"/>
      <c r="DD27" s="416"/>
      <c r="DE27" s="416"/>
      <c r="DF27" s="416"/>
      <c r="DG27" s="416"/>
      <c r="DH27" s="416"/>
      <c r="DI27" s="417"/>
    </row>
    <row r="28" spans="1:113" ht="18.75" customHeight="1">
      <c r="A28" s="172"/>
      <c r="B28" s="589"/>
      <c r="C28" s="565"/>
      <c r="D28" s="566"/>
      <c r="E28" s="468" t="s">
        <v>183</v>
      </c>
      <c r="F28" s="448"/>
      <c r="G28" s="448"/>
      <c r="H28" s="448"/>
      <c r="I28" s="448"/>
      <c r="J28" s="448"/>
      <c r="K28" s="449"/>
      <c r="L28" s="469">
        <v>1</v>
      </c>
      <c r="M28" s="470"/>
      <c r="N28" s="470"/>
      <c r="O28" s="470"/>
      <c r="P28" s="512"/>
      <c r="Q28" s="469">
        <v>2500</v>
      </c>
      <c r="R28" s="470"/>
      <c r="S28" s="470"/>
      <c r="T28" s="470"/>
      <c r="U28" s="470"/>
      <c r="V28" s="512"/>
      <c r="W28" s="564"/>
      <c r="X28" s="565"/>
      <c r="Y28" s="566"/>
      <c r="Z28" s="468" t="s">
        <v>184</v>
      </c>
      <c r="AA28" s="448"/>
      <c r="AB28" s="448"/>
      <c r="AC28" s="448"/>
      <c r="AD28" s="448"/>
      <c r="AE28" s="448"/>
      <c r="AF28" s="448"/>
      <c r="AG28" s="449"/>
      <c r="AH28" s="469" t="s">
        <v>138</v>
      </c>
      <c r="AI28" s="470"/>
      <c r="AJ28" s="470"/>
      <c r="AK28" s="470"/>
      <c r="AL28" s="512"/>
      <c r="AM28" s="469" t="s">
        <v>185</v>
      </c>
      <c r="AN28" s="470"/>
      <c r="AO28" s="470"/>
      <c r="AP28" s="470"/>
      <c r="AQ28" s="470"/>
      <c r="AR28" s="512"/>
      <c r="AS28" s="469" t="s">
        <v>185</v>
      </c>
      <c r="AT28" s="470"/>
      <c r="AU28" s="470"/>
      <c r="AV28" s="470"/>
      <c r="AW28" s="470"/>
      <c r="AX28" s="471"/>
      <c r="AY28" s="572" t="s">
        <v>186</v>
      </c>
      <c r="AZ28" s="573"/>
      <c r="BA28" s="573"/>
      <c r="BB28" s="574"/>
      <c r="BC28" s="378" t="s">
        <v>48</v>
      </c>
      <c r="BD28" s="379"/>
      <c r="BE28" s="379"/>
      <c r="BF28" s="379"/>
      <c r="BG28" s="379"/>
      <c r="BH28" s="379"/>
      <c r="BI28" s="379"/>
      <c r="BJ28" s="379"/>
      <c r="BK28" s="379"/>
      <c r="BL28" s="379"/>
      <c r="BM28" s="380"/>
      <c r="BN28" s="381">
        <v>600351</v>
      </c>
      <c r="BO28" s="382"/>
      <c r="BP28" s="382"/>
      <c r="BQ28" s="382"/>
      <c r="BR28" s="382"/>
      <c r="BS28" s="382"/>
      <c r="BT28" s="382"/>
      <c r="BU28" s="383"/>
      <c r="BV28" s="381">
        <v>500351</v>
      </c>
      <c r="BW28" s="382"/>
      <c r="BX28" s="382"/>
      <c r="BY28" s="382"/>
      <c r="BZ28" s="382"/>
      <c r="CA28" s="382"/>
      <c r="CB28" s="382"/>
      <c r="CC28" s="383"/>
      <c r="CD28" s="185"/>
      <c r="CE28" s="532"/>
      <c r="CF28" s="532"/>
      <c r="CG28" s="532"/>
      <c r="CH28" s="532"/>
      <c r="CI28" s="532"/>
      <c r="CJ28" s="532"/>
      <c r="CK28" s="532"/>
      <c r="CL28" s="532"/>
      <c r="CM28" s="532"/>
      <c r="CN28" s="532"/>
      <c r="CO28" s="532"/>
      <c r="CP28" s="532"/>
      <c r="CQ28" s="532"/>
      <c r="CR28" s="532"/>
      <c r="CS28" s="533"/>
      <c r="CT28" s="415"/>
      <c r="CU28" s="416"/>
      <c r="CV28" s="416"/>
      <c r="CW28" s="416"/>
      <c r="CX28" s="416"/>
      <c r="CY28" s="416"/>
      <c r="CZ28" s="416"/>
      <c r="DA28" s="417"/>
      <c r="DB28" s="415"/>
      <c r="DC28" s="416"/>
      <c r="DD28" s="416"/>
      <c r="DE28" s="416"/>
      <c r="DF28" s="416"/>
      <c r="DG28" s="416"/>
      <c r="DH28" s="416"/>
      <c r="DI28" s="417"/>
    </row>
    <row r="29" spans="1:113" ht="18.75" customHeight="1">
      <c r="A29" s="172"/>
      <c r="B29" s="589"/>
      <c r="C29" s="565"/>
      <c r="D29" s="566"/>
      <c r="E29" s="468" t="s">
        <v>187</v>
      </c>
      <c r="F29" s="448"/>
      <c r="G29" s="448"/>
      <c r="H29" s="448"/>
      <c r="I29" s="448"/>
      <c r="J29" s="448"/>
      <c r="K29" s="449"/>
      <c r="L29" s="469">
        <v>12</v>
      </c>
      <c r="M29" s="470"/>
      <c r="N29" s="470"/>
      <c r="O29" s="470"/>
      <c r="P29" s="512"/>
      <c r="Q29" s="469">
        <v>2270</v>
      </c>
      <c r="R29" s="470"/>
      <c r="S29" s="470"/>
      <c r="T29" s="470"/>
      <c r="U29" s="470"/>
      <c r="V29" s="512"/>
      <c r="W29" s="567"/>
      <c r="X29" s="568"/>
      <c r="Y29" s="569"/>
      <c r="Z29" s="468" t="s">
        <v>188</v>
      </c>
      <c r="AA29" s="448"/>
      <c r="AB29" s="448"/>
      <c r="AC29" s="448"/>
      <c r="AD29" s="448"/>
      <c r="AE29" s="448"/>
      <c r="AF29" s="448"/>
      <c r="AG29" s="449"/>
      <c r="AH29" s="469">
        <v>132</v>
      </c>
      <c r="AI29" s="470"/>
      <c r="AJ29" s="470"/>
      <c r="AK29" s="470"/>
      <c r="AL29" s="512"/>
      <c r="AM29" s="469">
        <v>415044</v>
      </c>
      <c r="AN29" s="470"/>
      <c r="AO29" s="470"/>
      <c r="AP29" s="470"/>
      <c r="AQ29" s="470"/>
      <c r="AR29" s="512"/>
      <c r="AS29" s="469">
        <v>3144</v>
      </c>
      <c r="AT29" s="470"/>
      <c r="AU29" s="470"/>
      <c r="AV29" s="470"/>
      <c r="AW29" s="470"/>
      <c r="AX29" s="471"/>
      <c r="AY29" s="575"/>
      <c r="AZ29" s="576"/>
      <c r="BA29" s="576"/>
      <c r="BB29" s="577"/>
      <c r="BC29" s="452" t="s">
        <v>189</v>
      </c>
      <c r="BD29" s="453"/>
      <c r="BE29" s="453"/>
      <c r="BF29" s="453"/>
      <c r="BG29" s="453"/>
      <c r="BH29" s="453"/>
      <c r="BI29" s="453"/>
      <c r="BJ29" s="453"/>
      <c r="BK29" s="453"/>
      <c r="BL29" s="453"/>
      <c r="BM29" s="454"/>
      <c r="BN29" s="418">
        <v>991542</v>
      </c>
      <c r="BO29" s="419"/>
      <c r="BP29" s="419"/>
      <c r="BQ29" s="419"/>
      <c r="BR29" s="419"/>
      <c r="BS29" s="419"/>
      <c r="BT29" s="419"/>
      <c r="BU29" s="420"/>
      <c r="BV29" s="418">
        <v>950968</v>
      </c>
      <c r="BW29" s="419"/>
      <c r="BX29" s="419"/>
      <c r="BY29" s="419"/>
      <c r="BZ29" s="419"/>
      <c r="CA29" s="419"/>
      <c r="CB29" s="419"/>
      <c r="CC29" s="420"/>
      <c r="CD29" s="187"/>
      <c r="CE29" s="532"/>
      <c r="CF29" s="532"/>
      <c r="CG29" s="532"/>
      <c r="CH29" s="532"/>
      <c r="CI29" s="532"/>
      <c r="CJ29" s="532"/>
      <c r="CK29" s="532"/>
      <c r="CL29" s="532"/>
      <c r="CM29" s="532"/>
      <c r="CN29" s="532"/>
      <c r="CO29" s="532"/>
      <c r="CP29" s="532"/>
      <c r="CQ29" s="532"/>
      <c r="CR29" s="532"/>
      <c r="CS29" s="533"/>
      <c r="CT29" s="415"/>
      <c r="CU29" s="416"/>
      <c r="CV29" s="416"/>
      <c r="CW29" s="416"/>
      <c r="CX29" s="416"/>
      <c r="CY29" s="416"/>
      <c r="CZ29" s="416"/>
      <c r="DA29" s="417"/>
      <c r="DB29" s="415"/>
      <c r="DC29" s="416"/>
      <c r="DD29" s="416"/>
      <c r="DE29" s="416"/>
      <c r="DF29" s="416"/>
      <c r="DG29" s="416"/>
      <c r="DH29" s="416"/>
      <c r="DI29" s="417"/>
    </row>
    <row r="30" spans="1:113" ht="18.75" customHeight="1" thickBot="1">
      <c r="A30" s="172"/>
      <c r="B30" s="590"/>
      <c r="C30" s="591"/>
      <c r="D30" s="592"/>
      <c r="E30" s="472"/>
      <c r="F30" s="473"/>
      <c r="G30" s="473"/>
      <c r="H30" s="473"/>
      <c r="I30" s="473"/>
      <c r="J30" s="473"/>
      <c r="K30" s="47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5">
        <v>97.1</v>
      </c>
      <c r="AI30" s="546"/>
      <c r="AJ30" s="546"/>
      <c r="AK30" s="546"/>
      <c r="AL30" s="546"/>
      <c r="AM30" s="546"/>
      <c r="AN30" s="546"/>
      <c r="AO30" s="546"/>
      <c r="AP30" s="546"/>
      <c r="AQ30" s="546"/>
      <c r="AR30" s="546"/>
      <c r="AS30" s="546"/>
      <c r="AT30" s="546"/>
      <c r="AU30" s="546"/>
      <c r="AV30" s="546"/>
      <c r="AW30" s="546"/>
      <c r="AX30" s="548"/>
      <c r="AY30" s="578"/>
      <c r="AZ30" s="579"/>
      <c r="BA30" s="579"/>
      <c r="BB30" s="580"/>
      <c r="BC30" s="534" t="s">
        <v>50</v>
      </c>
      <c r="BD30" s="535"/>
      <c r="BE30" s="535"/>
      <c r="BF30" s="535"/>
      <c r="BG30" s="535"/>
      <c r="BH30" s="535"/>
      <c r="BI30" s="535"/>
      <c r="BJ30" s="535"/>
      <c r="BK30" s="535"/>
      <c r="BL30" s="535"/>
      <c r="BM30" s="536"/>
      <c r="BN30" s="537">
        <v>4258402</v>
      </c>
      <c r="BO30" s="538"/>
      <c r="BP30" s="538"/>
      <c r="BQ30" s="538"/>
      <c r="BR30" s="538"/>
      <c r="BS30" s="538"/>
      <c r="BT30" s="538"/>
      <c r="BU30" s="539"/>
      <c r="BV30" s="537">
        <v>3740643</v>
      </c>
      <c r="BW30" s="538"/>
      <c r="BX30" s="538"/>
      <c r="BY30" s="538"/>
      <c r="BZ30" s="538"/>
      <c r="CA30" s="538"/>
      <c r="CB30" s="538"/>
      <c r="CC30" s="5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c r="A31" s="172"/>
      <c r="B31" s="194"/>
      <c r="DI31" s="195"/>
    </row>
    <row r="32" spans="1:113" ht="13.5" customHeight="1">
      <c r="A32" s="172"/>
      <c r="B32" s="196"/>
      <c r="C32" s="581" t="s">
        <v>191</v>
      </c>
      <c r="D32" s="581"/>
      <c r="E32" s="581"/>
      <c r="F32" s="581"/>
      <c r="G32" s="581"/>
      <c r="H32" s="581"/>
      <c r="I32" s="581"/>
      <c r="J32" s="581"/>
      <c r="K32" s="581"/>
      <c r="L32" s="581"/>
      <c r="M32" s="581"/>
      <c r="N32" s="581"/>
      <c r="O32" s="581"/>
      <c r="P32" s="581"/>
      <c r="Q32" s="581"/>
      <c r="R32" s="581"/>
      <c r="S32" s="581"/>
      <c r="U32" s="422" t="s">
        <v>192</v>
      </c>
      <c r="V32" s="422"/>
      <c r="W32" s="422"/>
      <c r="X32" s="422"/>
      <c r="Y32" s="422"/>
      <c r="Z32" s="422"/>
      <c r="AA32" s="422"/>
      <c r="AB32" s="422"/>
      <c r="AC32" s="422"/>
      <c r="AD32" s="422"/>
      <c r="AE32" s="422"/>
      <c r="AF32" s="422"/>
      <c r="AG32" s="422"/>
      <c r="AH32" s="422"/>
      <c r="AI32" s="422"/>
      <c r="AJ32" s="422"/>
      <c r="AK32" s="422"/>
      <c r="AM32" s="422" t="s">
        <v>193</v>
      </c>
      <c r="AN32" s="422"/>
      <c r="AO32" s="422"/>
      <c r="AP32" s="422"/>
      <c r="AQ32" s="422"/>
      <c r="AR32" s="422"/>
      <c r="AS32" s="422"/>
      <c r="AT32" s="422"/>
      <c r="AU32" s="422"/>
      <c r="AV32" s="422"/>
      <c r="AW32" s="422"/>
      <c r="AX32" s="422"/>
      <c r="AY32" s="422"/>
      <c r="AZ32" s="422"/>
      <c r="BA32" s="422"/>
      <c r="BB32" s="422"/>
      <c r="BC32" s="422"/>
      <c r="BE32" s="422" t="s">
        <v>194</v>
      </c>
      <c r="BF32" s="422"/>
      <c r="BG32" s="422"/>
      <c r="BH32" s="422"/>
      <c r="BI32" s="422"/>
      <c r="BJ32" s="422"/>
      <c r="BK32" s="422"/>
      <c r="BL32" s="422"/>
      <c r="BM32" s="422"/>
      <c r="BN32" s="422"/>
      <c r="BO32" s="422"/>
      <c r="BP32" s="422"/>
      <c r="BQ32" s="422"/>
      <c r="BR32" s="422"/>
      <c r="BS32" s="422"/>
      <c r="BT32" s="422"/>
      <c r="BU32" s="422"/>
      <c r="BW32" s="422" t="s">
        <v>195</v>
      </c>
      <c r="BX32" s="422"/>
      <c r="BY32" s="422"/>
      <c r="BZ32" s="422"/>
      <c r="CA32" s="422"/>
      <c r="CB32" s="422"/>
      <c r="CC32" s="422"/>
      <c r="CD32" s="422"/>
      <c r="CE32" s="422"/>
      <c r="CF32" s="422"/>
      <c r="CG32" s="422"/>
      <c r="CH32" s="422"/>
      <c r="CI32" s="422"/>
      <c r="CJ32" s="422"/>
      <c r="CK32" s="422"/>
      <c r="CL32" s="422"/>
      <c r="CM32" s="422"/>
      <c r="CO32" s="422" t="s">
        <v>196</v>
      </c>
      <c r="CP32" s="422"/>
      <c r="CQ32" s="422"/>
      <c r="CR32" s="422"/>
      <c r="CS32" s="422"/>
      <c r="CT32" s="422"/>
      <c r="CU32" s="422"/>
      <c r="CV32" s="422"/>
      <c r="CW32" s="422"/>
      <c r="CX32" s="422"/>
      <c r="CY32" s="422"/>
      <c r="CZ32" s="422"/>
      <c r="DA32" s="422"/>
      <c r="DB32" s="422"/>
      <c r="DC32" s="422"/>
      <c r="DD32" s="422"/>
      <c r="DE32" s="422"/>
      <c r="DI32" s="195"/>
    </row>
    <row r="33" spans="1:113" ht="13.5" customHeight="1">
      <c r="A33" s="172"/>
      <c r="B33" s="196"/>
      <c r="C33" s="442" t="s">
        <v>197</v>
      </c>
      <c r="D33" s="442"/>
      <c r="E33" s="407" t="s">
        <v>198</v>
      </c>
      <c r="F33" s="407"/>
      <c r="G33" s="407"/>
      <c r="H33" s="407"/>
      <c r="I33" s="407"/>
      <c r="J33" s="407"/>
      <c r="K33" s="407"/>
      <c r="L33" s="407"/>
      <c r="M33" s="407"/>
      <c r="N33" s="407"/>
      <c r="O33" s="407"/>
      <c r="P33" s="407"/>
      <c r="Q33" s="407"/>
      <c r="R33" s="407"/>
      <c r="S33" s="407"/>
      <c r="T33" s="197"/>
      <c r="U33" s="442" t="s">
        <v>199</v>
      </c>
      <c r="V33" s="442"/>
      <c r="W33" s="407" t="s">
        <v>200</v>
      </c>
      <c r="X33" s="407"/>
      <c r="Y33" s="407"/>
      <c r="Z33" s="407"/>
      <c r="AA33" s="407"/>
      <c r="AB33" s="407"/>
      <c r="AC33" s="407"/>
      <c r="AD33" s="407"/>
      <c r="AE33" s="407"/>
      <c r="AF33" s="407"/>
      <c r="AG33" s="407"/>
      <c r="AH33" s="407"/>
      <c r="AI33" s="407"/>
      <c r="AJ33" s="407"/>
      <c r="AK33" s="407"/>
      <c r="AL33" s="197"/>
      <c r="AM33" s="442" t="s">
        <v>201</v>
      </c>
      <c r="AN33" s="442"/>
      <c r="AO33" s="407" t="s">
        <v>198</v>
      </c>
      <c r="AP33" s="407"/>
      <c r="AQ33" s="407"/>
      <c r="AR33" s="407"/>
      <c r="AS33" s="407"/>
      <c r="AT33" s="407"/>
      <c r="AU33" s="407"/>
      <c r="AV33" s="407"/>
      <c r="AW33" s="407"/>
      <c r="AX33" s="407"/>
      <c r="AY33" s="407"/>
      <c r="AZ33" s="407"/>
      <c r="BA33" s="407"/>
      <c r="BB33" s="407"/>
      <c r="BC33" s="407"/>
      <c r="BD33" s="198"/>
      <c r="BE33" s="407" t="s">
        <v>202</v>
      </c>
      <c r="BF33" s="407"/>
      <c r="BG33" s="407" t="s">
        <v>203</v>
      </c>
      <c r="BH33" s="407"/>
      <c r="BI33" s="407"/>
      <c r="BJ33" s="407"/>
      <c r="BK33" s="407"/>
      <c r="BL33" s="407"/>
      <c r="BM33" s="407"/>
      <c r="BN33" s="407"/>
      <c r="BO33" s="407"/>
      <c r="BP33" s="407"/>
      <c r="BQ33" s="407"/>
      <c r="BR33" s="407"/>
      <c r="BS33" s="407"/>
      <c r="BT33" s="407"/>
      <c r="BU33" s="407"/>
      <c r="BV33" s="198"/>
      <c r="BW33" s="442" t="s">
        <v>202</v>
      </c>
      <c r="BX33" s="442"/>
      <c r="BY33" s="407" t="s">
        <v>204</v>
      </c>
      <c r="BZ33" s="407"/>
      <c r="CA33" s="407"/>
      <c r="CB33" s="407"/>
      <c r="CC33" s="407"/>
      <c r="CD33" s="407"/>
      <c r="CE33" s="407"/>
      <c r="CF33" s="407"/>
      <c r="CG33" s="407"/>
      <c r="CH33" s="407"/>
      <c r="CI33" s="407"/>
      <c r="CJ33" s="407"/>
      <c r="CK33" s="407"/>
      <c r="CL33" s="407"/>
      <c r="CM33" s="407"/>
      <c r="CN33" s="197"/>
      <c r="CO33" s="442" t="s">
        <v>201</v>
      </c>
      <c r="CP33" s="442"/>
      <c r="CQ33" s="407" t="s">
        <v>205</v>
      </c>
      <c r="CR33" s="407"/>
      <c r="CS33" s="407"/>
      <c r="CT33" s="407"/>
      <c r="CU33" s="407"/>
      <c r="CV33" s="407"/>
      <c r="CW33" s="407"/>
      <c r="CX33" s="407"/>
      <c r="CY33" s="407"/>
      <c r="CZ33" s="407"/>
      <c r="DA33" s="407"/>
      <c r="DB33" s="407"/>
      <c r="DC33" s="407"/>
      <c r="DD33" s="407"/>
      <c r="DE33" s="407"/>
      <c r="DF33" s="197"/>
      <c r="DG33" s="607" t="s">
        <v>206</v>
      </c>
      <c r="DH33" s="607"/>
      <c r="DI33" s="199"/>
    </row>
    <row r="34" spans="1:113" ht="32.25" customHeight="1">
      <c r="A34" s="172"/>
      <c r="B34" s="196"/>
      <c r="C34" s="608">
        <f>IF(E34="","",1)</f>
        <v>1</v>
      </c>
      <c r="D34" s="608"/>
      <c r="E34" s="609" t="str">
        <f>IF('各会計、関係団体の財政状況及び健全化判断比率'!B7="","",'各会計、関係団体の財政状況及び健全化判断比率'!B7)</f>
        <v>一般会計</v>
      </c>
      <c r="F34" s="609"/>
      <c r="G34" s="609"/>
      <c r="H34" s="609"/>
      <c r="I34" s="609"/>
      <c r="J34" s="609"/>
      <c r="K34" s="609"/>
      <c r="L34" s="609"/>
      <c r="M34" s="609"/>
      <c r="N34" s="609"/>
      <c r="O34" s="609"/>
      <c r="P34" s="609"/>
      <c r="Q34" s="609"/>
      <c r="R34" s="609"/>
      <c r="S34" s="609"/>
      <c r="T34" s="172"/>
      <c r="U34" s="608">
        <f>IF(W34="","",MAX(C34:D43)+1)</f>
        <v>4</v>
      </c>
      <c r="V34" s="608"/>
      <c r="W34" s="609" t="str">
        <f>IF('各会計、関係団体の財政状況及び健全化判断比率'!B28="","",'各会計、関係団体の財政状況及び健全化判断比率'!B28)</f>
        <v>国民健康保険特別会計</v>
      </c>
      <c r="X34" s="609"/>
      <c r="Y34" s="609"/>
      <c r="Z34" s="609"/>
      <c r="AA34" s="609"/>
      <c r="AB34" s="609"/>
      <c r="AC34" s="609"/>
      <c r="AD34" s="609"/>
      <c r="AE34" s="609"/>
      <c r="AF34" s="609"/>
      <c r="AG34" s="609"/>
      <c r="AH34" s="609"/>
      <c r="AI34" s="609"/>
      <c r="AJ34" s="609"/>
      <c r="AK34" s="609"/>
      <c r="AL34" s="172"/>
      <c r="AM34" s="608">
        <f>IF(AO34="","",MAX(C34:D43,U34:V43)+1)</f>
        <v>9</v>
      </c>
      <c r="AN34" s="608"/>
      <c r="AO34" s="609" t="str">
        <f>IF('各会計、関係団体の財政状況及び健全化判断比率'!B33="","",'各会計、関係団体の財政状況及び健全化判断比率'!B33)</f>
        <v>水道事業会計</v>
      </c>
      <c r="AP34" s="609"/>
      <c r="AQ34" s="609"/>
      <c r="AR34" s="609"/>
      <c r="AS34" s="609"/>
      <c r="AT34" s="609"/>
      <c r="AU34" s="609"/>
      <c r="AV34" s="609"/>
      <c r="AW34" s="609"/>
      <c r="AX34" s="609"/>
      <c r="AY34" s="609"/>
      <c r="AZ34" s="609"/>
      <c r="BA34" s="609"/>
      <c r="BB34" s="609"/>
      <c r="BC34" s="609"/>
      <c r="BD34" s="172"/>
      <c r="BE34" s="608">
        <f>IF(BG34="","",MAX(C34:D43,U34:V43,AM34:AN43)+1)</f>
        <v>10</v>
      </c>
      <c r="BF34" s="608"/>
      <c r="BG34" s="609" t="str">
        <f>IF('各会計、関係団体の財政状況及び健全化判断比率'!B34="","",'各会計、関係団体の財政状況及び健全化判断比率'!B34)</f>
        <v>簡易水道特別会計</v>
      </c>
      <c r="BH34" s="609"/>
      <c r="BI34" s="609"/>
      <c r="BJ34" s="609"/>
      <c r="BK34" s="609"/>
      <c r="BL34" s="609"/>
      <c r="BM34" s="609"/>
      <c r="BN34" s="609"/>
      <c r="BO34" s="609"/>
      <c r="BP34" s="609"/>
      <c r="BQ34" s="609"/>
      <c r="BR34" s="609"/>
      <c r="BS34" s="609"/>
      <c r="BT34" s="609"/>
      <c r="BU34" s="609"/>
      <c r="BV34" s="172"/>
      <c r="BW34" s="608">
        <f>IF(BY34="","",MAX(C34:D43,U34:V43,AM34:AN43,BE34:BF43)+1)</f>
        <v>16</v>
      </c>
      <c r="BX34" s="608"/>
      <c r="BY34" s="609" t="str">
        <f>IF('各会計、関係団体の財政状況及び健全化判断比率'!B68="","",'各会計、関係団体の財政状況及び健全化判断比率'!B68)</f>
        <v>北薩広域行政事務組合</v>
      </c>
      <c r="BZ34" s="609"/>
      <c r="CA34" s="609"/>
      <c r="CB34" s="609"/>
      <c r="CC34" s="609"/>
      <c r="CD34" s="609"/>
      <c r="CE34" s="609"/>
      <c r="CF34" s="609"/>
      <c r="CG34" s="609"/>
      <c r="CH34" s="609"/>
      <c r="CI34" s="609"/>
      <c r="CJ34" s="609"/>
      <c r="CK34" s="609"/>
      <c r="CL34" s="609"/>
      <c r="CM34" s="609"/>
      <c r="CN34" s="172"/>
      <c r="CO34" s="608">
        <f>IF(CQ34="","",MAX(C34:D43,U34:V43,AM34:AN43,BE34:BF43,BW34:BX43)+1)</f>
        <v>21</v>
      </c>
      <c r="CP34" s="608"/>
      <c r="CQ34" s="609" t="str">
        <f>IF('各会計、関係団体の財政状況及び健全化判断比率'!BS7="","",'各会計、関係団体の財政状況及び健全化判断比率'!BS7)</f>
        <v>天長フェリー</v>
      </c>
      <c r="CR34" s="609"/>
      <c r="CS34" s="609"/>
      <c r="CT34" s="609"/>
      <c r="CU34" s="609"/>
      <c r="CV34" s="609"/>
      <c r="CW34" s="609"/>
      <c r="CX34" s="609"/>
      <c r="CY34" s="609"/>
      <c r="CZ34" s="609"/>
      <c r="DA34" s="609"/>
      <c r="DB34" s="609"/>
      <c r="DC34" s="609"/>
      <c r="DD34" s="609"/>
      <c r="DE34" s="609"/>
      <c r="DG34" s="610" t="str">
        <f>IF('各会計、関係団体の財政状況及び健全化判断比率'!BR7="","",'各会計、関係団体の財政状況及び健全化判断比率'!BR7)</f>
        <v/>
      </c>
      <c r="DH34" s="610"/>
      <c r="DI34" s="199"/>
    </row>
    <row r="35" spans="1:113" ht="32.25" customHeight="1">
      <c r="A35" s="172"/>
      <c r="B35" s="196"/>
      <c r="C35" s="608">
        <f>IF(E35="","",C34+1)</f>
        <v>2</v>
      </c>
      <c r="D35" s="608"/>
      <c r="E35" s="609" t="str">
        <f>IF('各会計、関係団体の財政状況及び健全化判断比率'!B8="","",'各会計、関係団体の財政状況及び健全化判断比率'!B8)</f>
        <v>へき地診療施設特別会計</v>
      </c>
      <c r="F35" s="609"/>
      <c r="G35" s="609"/>
      <c r="H35" s="609"/>
      <c r="I35" s="609"/>
      <c r="J35" s="609"/>
      <c r="K35" s="609"/>
      <c r="L35" s="609"/>
      <c r="M35" s="609"/>
      <c r="N35" s="609"/>
      <c r="O35" s="609"/>
      <c r="P35" s="609"/>
      <c r="Q35" s="609"/>
      <c r="R35" s="609"/>
      <c r="S35" s="609"/>
      <c r="T35" s="172"/>
      <c r="U35" s="608">
        <f>IF(W35="","",U34+1)</f>
        <v>5</v>
      </c>
      <c r="V35" s="608"/>
      <c r="W35" s="609" t="str">
        <f>IF('各会計、関係団体の財政状況及び健全化判断比率'!B29="","",'各会計、関係団体の財政状況及び健全化判断比率'!B29)</f>
        <v>国民健康保険診療施設特別会計</v>
      </c>
      <c r="X35" s="609"/>
      <c r="Y35" s="609"/>
      <c r="Z35" s="609"/>
      <c r="AA35" s="609"/>
      <c r="AB35" s="609"/>
      <c r="AC35" s="609"/>
      <c r="AD35" s="609"/>
      <c r="AE35" s="609"/>
      <c r="AF35" s="609"/>
      <c r="AG35" s="609"/>
      <c r="AH35" s="609"/>
      <c r="AI35" s="609"/>
      <c r="AJ35" s="609"/>
      <c r="AK35" s="609"/>
      <c r="AL35" s="172"/>
      <c r="AM35" s="608" t="str">
        <f t="shared" ref="AM35:AM43" si="0">IF(AO35="","",AM34+1)</f>
        <v/>
      </c>
      <c r="AN35" s="608"/>
      <c r="AO35" s="609"/>
      <c r="AP35" s="609"/>
      <c r="AQ35" s="609"/>
      <c r="AR35" s="609"/>
      <c r="AS35" s="609"/>
      <c r="AT35" s="609"/>
      <c r="AU35" s="609"/>
      <c r="AV35" s="609"/>
      <c r="AW35" s="609"/>
      <c r="AX35" s="609"/>
      <c r="AY35" s="609"/>
      <c r="AZ35" s="609"/>
      <c r="BA35" s="609"/>
      <c r="BB35" s="609"/>
      <c r="BC35" s="609"/>
      <c r="BD35" s="172"/>
      <c r="BE35" s="608">
        <f t="shared" ref="BE35:BE43" si="1">IF(BG35="","",BE34+1)</f>
        <v>11</v>
      </c>
      <c r="BF35" s="608"/>
      <c r="BG35" s="609" t="str">
        <f>IF('各会計、関係団体の財政状況及び健全化判断比率'!B35="","",'各会計、関係団体の財政状況及び健全化判断比率'!B35)</f>
        <v>諸浦港埠頭特別会計</v>
      </c>
      <c r="BH35" s="609"/>
      <c r="BI35" s="609"/>
      <c r="BJ35" s="609"/>
      <c r="BK35" s="609"/>
      <c r="BL35" s="609"/>
      <c r="BM35" s="609"/>
      <c r="BN35" s="609"/>
      <c r="BO35" s="609"/>
      <c r="BP35" s="609"/>
      <c r="BQ35" s="609"/>
      <c r="BR35" s="609"/>
      <c r="BS35" s="609"/>
      <c r="BT35" s="609"/>
      <c r="BU35" s="609"/>
      <c r="BV35" s="172"/>
      <c r="BW35" s="608">
        <f t="shared" ref="BW35:BW43" si="2">IF(BY35="","",BW34+1)</f>
        <v>17</v>
      </c>
      <c r="BX35" s="608"/>
      <c r="BY35" s="609" t="str">
        <f>IF('各会計、関係団体の財政状況及び健全化判断比率'!B69="","",'各会計、関係団体の財政状況及び健全化判断比率'!B69)</f>
        <v>阿久根地区消防組合</v>
      </c>
      <c r="BZ35" s="609"/>
      <c r="CA35" s="609"/>
      <c r="CB35" s="609"/>
      <c r="CC35" s="609"/>
      <c r="CD35" s="609"/>
      <c r="CE35" s="609"/>
      <c r="CF35" s="609"/>
      <c r="CG35" s="609"/>
      <c r="CH35" s="609"/>
      <c r="CI35" s="609"/>
      <c r="CJ35" s="609"/>
      <c r="CK35" s="609"/>
      <c r="CL35" s="609"/>
      <c r="CM35" s="609"/>
      <c r="CN35" s="172"/>
      <c r="CO35" s="608">
        <f t="shared" ref="CO35:CO43" si="3">IF(CQ35="","",CO34+1)</f>
        <v>22</v>
      </c>
      <c r="CP35" s="608"/>
      <c r="CQ35" s="609" t="str">
        <f>IF('各会計、関係団体の財政状況及び健全化判断比率'!BS8="","",'各会計、関係団体の財政状況及び健全化判断比率'!BS8)</f>
        <v>南国交通</v>
      </c>
      <c r="CR35" s="609"/>
      <c r="CS35" s="609"/>
      <c r="CT35" s="609"/>
      <c r="CU35" s="609"/>
      <c r="CV35" s="609"/>
      <c r="CW35" s="609"/>
      <c r="CX35" s="609"/>
      <c r="CY35" s="609"/>
      <c r="CZ35" s="609"/>
      <c r="DA35" s="609"/>
      <c r="DB35" s="609"/>
      <c r="DC35" s="609"/>
      <c r="DD35" s="609"/>
      <c r="DE35" s="609"/>
      <c r="DG35" s="610" t="str">
        <f>IF('各会計、関係団体の財政状況及び健全化判断比率'!BR8="","",'各会計、関係団体の財政状況及び健全化判断比率'!BR8)</f>
        <v/>
      </c>
      <c r="DH35" s="610"/>
      <c r="DI35" s="199"/>
    </row>
    <row r="36" spans="1:113" ht="32.25" customHeight="1">
      <c r="A36" s="172"/>
      <c r="B36" s="196"/>
      <c r="C36" s="608">
        <f>IF(E36="","",C35+1)</f>
        <v>3</v>
      </c>
      <c r="D36" s="608"/>
      <c r="E36" s="609" t="str">
        <f>IF('各会計、関係団体の財政状況及び健全化判断比率'!B9="","",'各会計、関係団体の財政状況及び健全化判断比率'!B9)</f>
        <v>観光施設特別会計</v>
      </c>
      <c r="F36" s="609"/>
      <c r="G36" s="609"/>
      <c r="H36" s="609"/>
      <c r="I36" s="609"/>
      <c r="J36" s="609"/>
      <c r="K36" s="609"/>
      <c r="L36" s="609"/>
      <c r="M36" s="609"/>
      <c r="N36" s="609"/>
      <c r="O36" s="609"/>
      <c r="P36" s="609"/>
      <c r="Q36" s="609"/>
      <c r="R36" s="609"/>
      <c r="S36" s="609"/>
      <c r="T36" s="172"/>
      <c r="U36" s="608">
        <f t="shared" ref="U36:U43" si="4">IF(W36="","",U35+1)</f>
        <v>6</v>
      </c>
      <c r="V36" s="608"/>
      <c r="W36" s="609" t="str">
        <f>IF('各会計、関係団体の財政状況及び健全化判断比率'!B30="","",'各会計、関係団体の財政状況及び健全化判断比率'!B30)</f>
        <v>介護保険特別会計</v>
      </c>
      <c r="X36" s="609"/>
      <c r="Y36" s="609"/>
      <c r="Z36" s="609"/>
      <c r="AA36" s="609"/>
      <c r="AB36" s="609"/>
      <c r="AC36" s="609"/>
      <c r="AD36" s="609"/>
      <c r="AE36" s="609"/>
      <c r="AF36" s="609"/>
      <c r="AG36" s="609"/>
      <c r="AH36" s="609"/>
      <c r="AI36" s="609"/>
      <c r="AJ36" s="609"/>
      <c r="AK36" s="609"/>
      <c r="AL36" s="172"/>
      <c r="AM36" s="608" t="str">
        <f t="shared" si="0"/>
        <v/>
      </c>
      <c r="AN36" s="608"/>
      <c r="AO36" s="609"/>
      <c r="AP36" s="609"/>
      <c r="AQ36" s="609"/>
      <c r="AR36" s="609"/>
      <c r="AS36" s="609"/>
      <c r="AT36" s="609"/>
      <c r="AU36" s="609"/>
      <c r="AV36" s="609"/>
      <c r="AW36" s="609"/>
      <c r="AX36" s="609"/>
      <c r="AY36" s="609"/>
      <c r="AZ36" s="609"/>
      <c r="BA36" s="609"/>
      <c r="BB36" s="609"/>
      <c r="BC36" s="609"/>
      <c r="BD36" s="172"/>
      <c r="BE36" s="608">
        <f t="shared" si="1"/>
        <v>12</v>
      </c>
      <c r="BF36" s="608"/>
      <c r="BG36" s="609" t="str">
        <f>IF('各会計、関係団体の財政状況及び健全化判断比率'!B36="","",'各会計、関係団体の財政状況及び健全化判断比率'!B36)</f>
        <v>農業集落排水特別会計</v>
      </c>
      <c r="BH36" s="609"/>
      <c r="BI36" s="609"/>
      <c r="BJ36" s="609"/>
      <c r="BK36" s="609"/>
      <c r="BL36" s="609"/>
      <c r="BM36" s="609"/>
      <c r="BN36" s="609"/>
      <c r="BO36" s="609"/>
      <c r="BP36" s="609"/>
      <c r="BQ36" s="609"/>
      <c r="BR36" s="609"/>
      <c r="BS36" s="609"/>
      <c r="BT36" s="609"/>
      <c r="BU36" s="609"/>
      <c r="BV36" s="172"/>
      <c r="BW36" s="608">
        <f t="shared" si="2"/>
        <v>18</v>
      </c>
      <c r="BX36" s="608"/>
      <c r="BY36" s="609" t="str">
        <f>IF('各会計、関係団体の財政状況及び健全化判断比率'!B70="","",'各会計、関係団体の財政状況及び健全化判断比率'!B70)</f>
        <v>鹿児島県後期高齢者医療広域連合</v>
      </c>
      <c r="BZ36" s="609"/>
      <c r="CA36" s="609"/>
      <c r="CB36" s="609"/>
      <c r="CC36" s="609"/>
      <c r="CD36" s="609"/>
      <c r="CE36" s="609"/>
      <c r="CF36" s="609"/>
      <c r="CG36" s="609"/>
      <c r="CH36" s="609"/>
      <c r="CI36" s="609"/>
      <c r="CJ36" s="609"/>
      <c r="CK36" s="609"/>
      <c r="CL36" s="609"/>
      <c r="CM36" s="609"/>
      <c r="CN36" s="172"/>
      <c r="CO36" s="608" t="str">
        <f t="shared" si="3"/>
        <v/>
      </c>
      <c r="CP36" s="608"/>
      <c r="CQ36" s="609" t="str">
        <f>IF('各会計、関係団体の財政状況及び健全化判断比率'!BS9="","",'各会計、関係団体の財政状況及び健全化判断比率'!BS9)</f>
        <v/>
      </c>
      <c r="CR36" s="609"/>
      <c r="CS36" s="609"/>
      <c r="CT36" s="609"/>
      <c r="CU36" s="609"/>
      <c r="CV36" s="609"/>
      <c r="CW36" s="609"/>
      <c r="CX36" s="609"/>
      <c r="CY36" s="609"/>
      <c r="CZ36" s="609"/>
      <c r="DA36" s="609"/>
      <c r="DB36" s="609"/>
      <c r="DC36" s="609"/>
      <c r="DD36" s="609"/>
      <c r="DE36" s="609"/>
      <c r="DG36" s="610" t="str">
        <f>IF('各会計、関係団体の財政状況及び健全化判断比率'!BR9="","",'各会計、関係団体の財政状況及び健全化判断比率'!BR9)</f>
        <v/>
      </c>
      <c r="DH36" s="610"/>
      <c r="DI36" s="199"/>
    </row>
    <row r="37" spans="1:113" ht="32.25" customHeight="1">
      <c r="A37" s="172"/>
      <c r="B37" s="196"/>
      <c r="C37" s="608" t="str">
        <f>IF(E37="","",C36+1)</f>
        <v/>
      </c>
      <c r="D37" s="608"/>
      <c r="E37" s="609" t="str">
        <f>IF('各会計、関係団体の財政状況及び健全化判断比率'!B10="","",'各会計、関係団体の財政状況及び健全化判断比率'!B10)</f>
        <v/>
      </c>
      <c r="F37" s="609"/>
      <c r="G37" s="609"/>
      <c r="H37" s="609"/>
      <c r="I37" s="609"/>
      <c r="J37" s="609"/>
      <c r="K37" s="609"/>
      <c r="L37" s="609"/>
      <c r="M37" s="609"/>
      <c r="N37" s="609"/>
      <c r="O37" s="609"/>
      <c r="P37" s="609"/>
      <c r="Q37" s="609"/>
      <c r="R37" s="609"/>
      <c r="S37" s="609"/>
      <c r="T37" s="172"/>
      <c r="U37" s="608">
        <f t="shared" si="4"/>
        <v>7</v>
      </c>
      <c r="V37" s="608"/>
      <c r="W37" s="609" t="str">
        <f>IF('各会計、関係団体の財政状況及び健全化判断比率'!B31="","",'各会計、関係団体の財政状況及び健全化判断比率'!B31)</f>
        <v>後期高齢者医療特別会計</v>
      </c>
      <c r="X37" s="609"/>
      <c r="Y37" s="609"/>
      <c r="Z37" s="609"/>
      <c r="AA37" s="609"/>
      <c r="AB37" s="609"/>
      <c r="AC37" s="609"/>
      <c r="AD37" s="609"/>
      <c r="AE37" s="609"/>
      <c r="AF37" s="609"/>
      <c r="AG37" s="609"/>
      <c r="AH37" s="609"/>
      <c r="AI37" s="609"/>
      <c r="AJ37" s="609"/>
      <c r="AK37" s="609"/>
      <c r="AL37" s="172"/>
      <c r="AM37" s="608" t="str">
        <f t="shared" si="0"/>
        <v/>
      </c>
      <c r="AN37" s="608"/>
      <c r="AO37" s="609"/>
      <c r="AP37" s="609"/>
      <c r="AQ37" s="609"/>
      <c r="AR37" s="609"/>
      <c r="AS37" s="609"/>
      <c r="AT37" s="609"/>
      <c r="AU37" s="609"/>
      <c r="AV37" s="609"/>
      <c r="AW37" s="609"/>
      <c r="AX37" s="609"/>
      <c r="AY37" s="609"/>
      <c r="AZ37" s="609"/>
      <c r="BA37" s="609"/>
      <c r="BB37" s="609"/>
      <c r="BC37" s="609"/>
      <c r="BD37" s="172"/>
      <c r="BE37" s="608">
        <f t="shared" si="1"/>
        <v>13</v>
      </c>
      <c r="BF37" s="608"/>
      <c r="BG37" s="609" t="str">
        <f>IF('各会計、関係団体の財政状況及び健全化判断比率'!B37="","",'各会計、関係団体の財政状況及び健全化判断比率'!B37)</f>
        <v>漁業集落環境整備特別会計</v>
      </c>
      <c r="BH37" s="609"/>
      <c r="BI37" s="609"/>
      <c r="BJ37" s="609"/>
      <c r="BK37" s="609"/>
      <c r="BL37" s="609"/>
      <c r="BM37" s="609"/>
      <c r="BN37" s="609"/>
      <c r="BO37" s="609"/>
      <c r="BP37" s="609"/>
      <c r="BQ37" s="609"/>
      <c r="BR37" s="609"/>
      <c r="BS37" s="609"/>
      <c r="BT37" s="609"/>
      <c r="BU37" s="609"/>
      <c r="BV37" s="172"/>
      <c r="BW37" s="608">
        <f t="shared" si="2"/>
        <v>19</v>
      </c>
      <c r="BX37" s="608"/>
      <c r="BY37" s="609" t="str">
        <f>IF('各会計、関係団体の財政状況及び健全化判断比率'!B71="","",'各会計、関係団体の財政状況及び健全化判断比率'!B71)</f>
        <v>鹿児島県後期高齢者医療広域連合</v>
      </c>
      <c r="BZ37" s="609"/>
      <c r="CA37" s="609"/>
      <c r="CB37" s="609"/>
      <c r="CC37" s="609"/>
      <c r="CD37" s="609"/>
      <c r="CE37" s="609"/>
      <c r="CF37" s="609"/>
      <c r="CG37" s="609"/>
      <c r="CH37" s="609"/>
      <c r="CI37" s="609"/>
      <c r="CJ37" s="609"/>
      <c r="CK37" s="609"/>
      <c r="CL37" s="609"/>
      <c r="CM37" s="609"/>
      <c r="CN37" s="172"/>
      <c r="CO37" s="608" t="str">
        <f t="shared" si="3"/>
        <v/>
      </c>
      <c r="CP37" s="608"/>
      <c r="CQ37" s="609" t="str">
        <f>IF('各会計、関係団体の財政状況及び健全化判断比率'!BS10="","",'各会計、関係団体の財政状況及び健全化判断比率'!BS10)</f>
        <v/>
      </c>
      <c r="CR37" s="609"/>
      <c r="CS37" s="609"/>
      <c r="CT37" s="609"/>
      <c r="CU37" s="609"/>
      <c r="CV37" s="609"/>
      <c r="CW37" s="609"/>
      <c r="CX37" s="609"/>
      <c r="CY37" s="609"/>
      <c r="CZ37" s="609"/>
      <c r="DA37" s="609"/>
      <c r="DB37" s="609"/>
      <c r="DC37" s="609"/>
      <c r="DD37" s="609"/>
      <c r="DE37" s="609"/>
      <c r="DG37" s="610" t="str">
        <f>IF('各会計、関係団体の財政状況及び健全化判断比率'!BR10="","",'各会計、関係団体の財政状況及び健全化判断比率'!BR10)</f>
        <v/>
      </c>
      <c r="DH37" s="610"/>
      <c r="DI37" s="199"/>
    </row>
    <row r="38" spans="1:113" ht="32.25" customHeight="1">
      <c r="A38" s="172"/>
      <c r="B38" s="196"/>
      <c r="C38" s="608" t="str">
        <f t="shared" ref="C38:C43" si="5">IF(E38="","",C37+1)</f>
        <v/>
      </c>
      <c r="D38" s="608"/>
      <c r="E38" s="609" t="str">
        <f>IF('各会計、関係団体の財政状況及び健全化判断比率'!B11="","",'各会計、関係団体の財政状況及び健全化判断比率'!B11)</f>
        <v/>
      </c>
      <c r="F38" s="609"/>
      <c r="G38" s="609"/>
      <c r="H38" s="609"/>
      <c r="I38" s="609"/>
      <c r="J38" s="609"/>
      <c r="K38" s="609"/>
      <c r="L38" s="609"/>
      <c r="M38" s="609"/>
      <c r="N38" s="609"/>
      <c r="O38" s="609"/>
      <c r="P38" s="609"/>
      <c r="Q38" s="609"/>
      <c r="R38" s="609"/>
      <c r="S38" s="609"/>
      <c r="T38" s="172"/>
      <c r="U38" s="608">
        <f t="shared" si="4"/>
        <v>8</v>
      </c>
      <c r="V38" s="608"/>
      <c r="W38" s="609" t="str">
        <f>IF('各会計、関係団体の財政状況及び健全化判断比率'!B32="","",'各会計、関係団体の財政状況及び健全化判断比率'!B32)</f>
        <v>介護サービス事業</v>
      </c>
      <c r="X38" s="609"/>
      <c r="Y38" s="609"/>
      <c r="Z38" s="609"/>
      <c r="AA38" s="609"/>
      <c r="AB38" s="609"/>
      <c r="AC38" s="609"/>
      <c r="AD38" s="609"/>
      <c r="AE38" s="609"/>
      <c r="AF38" s="609"/>
      <c r="AG38" s="609"/>
      <c r="AH38" s="609"/>
      <c r="AI38" s="609"/>
      <c r="AJ38" s="609"/>
      <c r="AK38" s="609"/>
      <c r="AL38" s="172"/>
      <c r="AM38" s="608" t="str">
        <f t="shared" si="0"/>
        <v/>
      </c>
      <c r="AN38" s="608"/>
      <c r="AO38" s="609"/>
      <c r="AP38" s="609"/>
      <c r="AQ38" s="609"/>
      <c r="AR38" s="609"/>
      <c r="AS38" s="609"/>
      <c r="AT38" s="609"/>
      <c r="AU38" s="609"/>
      <c r="AV38" s="609"/>
      <c r="AW38" s="609"/>
      <c r="AX38" s="609"/>
      <c r="AY38" s="609"/>
      <c r="AZ38" s="609"/>
      <c r="BA38" s="609"/>
      <c r="BB38" s="609"/>
      <c r="BC38" s="609"/>
      <c r="BD38" s="172"/>
      <c r="BE38" s="608">
        <f t="shared" si="1"/>
        <v>14</v>
      </c>
      <c r="BF38" s="608"/>
      <c r="BG38" s="609" t="str">
        <f>IF('各会計、関係団体の財政状況及び健全化判断比率'!B38="","",'各会計、関係団体の財政状況及び健全化判断比率'!B38)</f>
        <v>特定地域生活排水処理特別会計</v>
      </c>
      <c r="BH38" s="609"/>
      <c r="BI38" s="609"/>
      <c r="BJ38" s="609"/>
      <c r="BK38" s="609"/>
      <c r="BL38" s="609"/>
      <c r="BM38" s="609"/>
      <c r="BN38" s="609"/>
      <c r="BO38" s="609"/>
      <c r="BP38" s="609"/>
      <c r="BQ38" s="609"/>
      <c r="BR38" s="609"/>
      <c r="BS38" s="609"/>
      <c r="BT38" s="609"/>
      <c r="BU38" s="609"/>
      <c r="BV38" s="172"/>
      <c r="BW38" s="608">
        <f t="shared" si="2"/>
        <v>20</v>
      </c>
      <c r="BX38" s="608"/>
      <c r="BY38" s="609" t="str">
        <f>IF('各会計、関係団体の財政状況及び健全化判断比率'!B72="","",'各会計、関係団体の財政状況及び健全化判断比率'!B72)</f>
        <v>鹿児島県市町村総合事務組合</v>
      </c>
      <c r="BZ38" s="609"/>
      <c r="CA38" s="609"/>
      <c r="CB38" s="609"/>
      <c r="CC38" s="609"/>
      <c r="CD38" s="609"/>
      <c r="CE38" s="609"/>
      <c r="CF38" s="609"/>
      <c r="CG38" s="609"/>
      <c r="CH38" s="609"/>
      <c r="CI38" s="609"/>
      <c r="CJ38" s="609"/>
      <c r="CK38" s="609"/>
      <c r="CL38" s="609"/>
      <c r="CM38" s="609"/>
      <c r="CN38" s="172"/>
      <c r="CO38" s="608" t="str">
        <f t="shared" si="3"/>
        <v/>
      </c>
      <c r="CP38" s="608"/>
      <c r="CQ38" s="609" t="str">
        <f>IF('各会計、関係団体の財政状況及び健全化判断比率'!BS11="","",'各会計、関係団体の財政状況及び健全化判断比率'!BS11)</f>
        <v/>
      </c>
      <c r="CR38" s="609"/>
      <c r="CS38" s="609"/>
      <c r="CT38" s="609"/>
      <c r="CU38" s="609"/>
      <c r="CV38" s="609"/>
      <c r="CW38" s="609"/>
      <c r="CX38" s="609"/>
      <c r="CY38" s="609"/>
      <c r="CZ38" s="609"/>
      <c r="DA38" s="609"/>
      <c r="DB38" s="609"/>
      <c r="DC38" s="609"/>
      <c r="DD38" s="609"/>
      <c r="DE38" s="609"/>
      <c r="DG38" s="610" t="str">
        <f>IF('各会計、関係団体の財政状況及び健全化判断比率'!BR11="","",'各会計、関係団体の財政状況及び健全化判断比率'!BR11)</f>
        <v/>
      </c>
      <c r="DH38" s="610"/>
      <c r="DI38" s="199"/>
    </row>
    <row r="39" spans="1:113" ht="32.25" customHeight="1">
      <c r="A39" s="172"/>
      <c r="B39" s="196"/>
      <c r="C39" s="608" t="str">
        <f t="shared" si="5"/>
        <v/>
      </c>
      <c r="D39" s="608"/>
      <c r="E39" s="609" t="str">
        <f>IF('各会計、関係団体の財政状況及び健全化判断比率'!B12="","",'各会計、関係団体の財政状況及び健全化判断比率'!B12)</f>
        <v/>
      </c>
      <c r="F39" s="609"/>
      <c r="G39" s="609"/>
      <c r="H39" s="609"/>
      <c r="I39" s="609"/>
      <c r="J39" s="609"/>
      <c r="K39" s="609"/>
      <c r="L39" s="609"/>
      <c r="M39" s="609"/>
      <c r="N39" s="609"/>
      <c r="O39" s="609"/>
      <c r="P39" s="609"/>
      <c r="Q39" s="609"/>
      <c r="R39" s="609"/>
      <c r="S39" s="609"/>
      <c r="T39" s="172"/>
      <c r="U39" s="608" t="str">
        <f t="shared" si="4"/>
        <v/>
      </c>
      <c r="V39" s="608"/>
      <c r="W39" s="609"/>
      <c r="X39" s="609"/>
      <c r="Y39" s="609"/>
      <c r="Z39" s="609"/>
      <c r="AA39" s="609"/>
      <c r="AB39" s="609"/>
      <c r="AC39" s="609"/>
      <c r="AD39" s="609"/>
      <c r="AE39" s="609"/>
      <c r="AF39" s="609"/>
      <c r="AG39" s="609"/>
      <c r="AH39" s="609"/>
      <c r="AI39" s="609"/>
      <c r="AJ39" s="609"/>
      <c r="AK39" s="609"/>
      <c r="AL39" s="172"/>
      <c r="AM39" s="608" t="str">
        <f t="shared" si="0"/>
        <v/>
      </c>
      <c r="AN39" s="608"/>
      <c r="AO39" s="609"/>
      <c r="AP39" s="609"/>
      <c r="AQ39" s="609"/>
      <c r="AR39" s="609"/>
      <c r="AS39" s="609"/>
      <c r="AT39" s="609"/>
      <c r="AU39" s="609"/>
      <c r="AV39" s="609"/>
      <c r="AW39" s="609"/>
      <c r="AX39" s="609"/>
      <c r="AY39" s="609"/>
      <c r="AZ39" s="609"/>
      <c r="BA39" s="609"/>
      <c r="BB39" s="609"/>
      <c r="BC39" s="609"/>
      <c r="BD39" s="172"/>
      <c r="BE39" s="608">
        <f t="shared" si="1"/>
        <v>15</v>
      </c>
      <c r="BF39" s="608"/>
      <c r="BG39" s="609" t="str">
        <f>IF('各会計、関係団体の財政状況及び健全化判断比率'!B39="","",'各会計、関係団体の財政状況及び健全化判断比率'!B39)</f>
        <v>太陽光発電特別会計</v>
      </c>
      <c r="BH39" s="609"/>
      <c r="BI39" s="609"/>
      <c r="BJ39" s="609"/>
      <c r="BK39" s="609"/>
      <c r="BL39" s="609"/>
      <c r="BM39" s="609"/>
      <c r="BN39" s="609"/>
      <c r="BO39" s="609"/>
      <c r="BP39" s="609"/>
      <c r="BQ39" s="609"/>
      <c r="BR39" s="609"/>
      <c r="BS39" s="609"/>
      <c r="BT39" s="609"/>
      <c r="BU39" s="609"/>
      <c r="BV39" s="172"/>
      <c r="BW39" s="608" t="str">
        <f t="shared" si="2"/>
        <v/>
      </c>
      <c r="BX39" s="608"/>
      <c r="BY39" s="609" t="str">
        <f>IF('各会計、関係団体の財政状況及び健全化判断比率'!B73="","",'各会計、関係団体の財政状況及び健全化判断比率'!B73)</f>
        <v/>
      </c>
      <c r="BZ39" s="609"/>
      <c r="CA39" s="609"/>
      <c r="CB39" s="609"/>
      <c r="CC39" s="609"/>
      <c r="CD39" s="609"/>
      <c r="CE39" s="609"/>
      <c r="CF39" s="609"/>
      <c r="CG39" s="609"/>
      <c r="CH39" s="609"/>
      <c r="CI39" s="609"/>
      <c r="CJ39" s="609"/>
      <c r="CK39" s="609"/>
      <c r="CL39" s="609"/>
      <c r="CM39" s="609"/>
      <c r="CN39" s="172"/>
      <c r="CO39" s="608" t="str">
        <f t="shared" si="3"/>
        <v/>
      </c>
      <c r="CP39" s="608"/>
      <c r="CQ39" s="609" t="str">
        <f>IF('各会計、関係団体の財政状況及び健全化判断比率'!BS12="","",'各会計、関係団体の財政状況及び健全化判断比率'!BS12)</f>
        <v/>
      </c>
      <c r="CR39" s="609"/>
      <c r="CS39" s="609"/>
      <c r="CT39" s="609"/>
      <c r="CU39" s="609"/>
      <c r="CV39" s="609"/>
      <c r="CW39" s="609"/>
      <c r="CX39" s="609"/>
      <c r="CY39" s="609"/>
      <c r="CZ39" s="609"/>
      <c r="DA39" s="609"/>
      <c r="DB39" s="609"/>
      <c r="DC39" s="609"/>
      <c r="DD39" s="609"/>
      <c r="DE39" s="609"/>
      <c r="DG39" s="610" t="str">
        <f>IF('各会計、関係団体の財政状況及び健全化判断比率'!BR12="","",'各会計、関係団体の財政状況及び健全化判断比率'!BR12)</f>
        <v/>
      </c>
      <c r="DH39" s="610"/>
      <c r="DI39" s="199"/>
    </row>
    <row r="40" spans="1:113" ht="32.25" customHeight="1">
      <c r="A40" s="172"/>
      <c r="B40" s="196"/>
      <c r="C40" s="608" t="str">
        <f t="shared" si="5"/>
        <v/>
      </c>
      <c r="D40" s="608"/>
      <c r="E40" s="609" t="str">
        <f>IF('各会計、関係団体の財政状況及び健全化判断比率'!B13="","",'各会計、関係団体の財政状況及び健全化判断比率'!B13)</f>
        <v/>
      </c>
      <c r="F40" s="609"/>
      <c r="G40" s="609"/>
      <c r="H40" s="609"/>
      <c r="I40" s="609"/>
      <c r="J40" s="609"/>
      <c r="K40" s="609"/>
      <c r="L40" s="609"/>
      <c r="M40" s="609"/>
      <c r="N40" s="609"/>
      <c r="O40" s="609"/>
      <c r="P40" s="609"/>
      <c r="Q40" s="609"/>
      <c r="R40" s="609"/>
      <c r="S40" s="609"/>
      <c r="T40" s="172"/>
      <c r="U40" s="608" t="str">
        <f t="shared" si="4"/>
        <v/>
      </c>
      <c r="V40" s="608"/>
      <c r="W40" s="609"/>
      <c r="X40" s="609"/>
      <c r="Y40" s="609"/>
      <c r="Z40" s="609"/>
      <c r="AA40" s="609"/>
      <c r="AB40" s="609"/>
      <c r="AC40" s="609"/>
      <c r="AD40" s="609"/>
      <c r="AE40" s="609"/>
      <c r="AF40" s="609"/>
      <c r="AG40" s="609"/>
      <c r="AH40" s="609"/>
      <c r="AI40" s="609"/>
      <c r="AJ40" s="609"/>
      <c r="AK40" s="609"/>
      <c r="AL40" s="172"/>
      <c r="AM40" s="608" t="str">
        <f t="shared" si="0"/>
        <v/>
      </c>
      <c r="AN40" s="608"/>
      <c r="AO40" s="609"/>
      <c r="AP40" s="609"/>
      <c r="AQ40" s="609"/>
      <c r="AR40" s="609"/>
      <c r="AS40" s="609"/>
      <c r="AT40" s="609"/>
      <c r="AU40" s="609"/>
      <c r="AV40" s="609"/>
      <c r="AW40" s="609"/>
      <c r="AX40" s="609"/>
      <c r="AY40" s="609"/>
      <c r="AZ40" s="609"/>
      <c r="BA40" s="609"/>
      <c r="BB40" s="609"/>
      <c r="BC40" s="609"/>
      <c r="BD40" s="172"/>
      <c r="BE40" s="608" t="str">
        <f t="shared" si="1"/>
        <v/>
      </c>
      <c r="BF40" s="608"/>
      <c r="BG40" s="609"/>
      <c r="BH40" s="609"/>
      <c r="BI40" s="609"/>
      <c r="BJ40" s="609"/>
      <c r="BK40" s="609"/>
      <c r="BL40" s="609"/>
      <c r="BM40" s="609"/>
      <c r="BN40" s="609"/>
      <c r="BO40" s="609"/>
      <c r="BP40" s="609"/>
      <c r="BQ40" s="609"/>
      <c r="BR40" s="609"/>
      <c r="BS40" s="609"/>
      <c r="BT40" s="609"/>
      <c r="BU40" s="609"/>
      <c r="BV40" s="172"/>
      <c r="BW40" s="608" t="str">
        <f t="shared" si="2"/>
        <v/>
      </c>
      <c r="BX40" s="608"/>
      <c r="BY40" s="609" t="str">
        <f>IF('各会計、関係団体の財政状況及び健全化判断比率'!B74="","",'各会計、関係団体の財政状況及び健全化判断比率'!B74)</f>
        <v/>
      </c>
      <c r="BZ40" s="609"/>
      <c r="CA40" s="609"/>
      <c r="CB40" s="609"/>
      <c r="CC40" s="609"/>
      <c r="CD40" s="609"/>
      <c r="CE40" s="609"/>
      <c r="CF40" s="609"/>
      <c r="CG40" s="609"/>
      <c r="CH40" s="609"/>
      <c r="CI40" s="609"/>
      <c r="CJ40" s="609"/>
      <c r="CK40" s="609"/>
      <c r="CL40" s="609"/>
      <c r="CM40" s="609"/>
      <c r="CN40" s="172"/>
      <c r="CO40" s="608" t="str">
        <f t="shared" si="3"/>
        <v/>
      </c>
      <c r="CP40" s="608"/>
      <c r="CQ40" s="609" t="str">
        <f>IF('各会計、関係団体の財政状況及び健全化判断比率'!BS13="","",'各会計、関係団体の財政状況及び健全化判断比率'!BS13)</f>
        <v/>
      </c>
      <c r="CR40" s="609"/>
      <c r="CS40" s="609"/>
      <c r="CT40" s="609"/>
      <c r="CU40" s="609"/>
      <c r="CV40" s="609"/>
      <c r="CW40" s="609"/>
      <c r="CX40" s="609"/>
      <c r="CY40" s="609"/>
      <c r="CZ40" s="609"/>
      <c r="DA40" s="609"/>
      <c r="DB40" s="609"/>
      <c r="DC40" s="609"/>
      <c r="DD40" s="609"/>
      <c r="DE40" s="609"/>
      <c r="DG40" s="610" t="str">
        <f>IF('各会計、関係団体の財政状況及び健全化判断比率'!BR13="","",'各会計、関係団体の財政状況及び健全化判断比率'!BR13)</f>
        <v/>
      </c>
      <c r="DH40" s="610"/>
      <c r="DI40" s="199"/>
    </row>
    <row r="41" spans="1:113" ht="32.25" customHeight="1">
      <c r="A41" s="172"/>
      <c r="B41" s="196"/>
      <c r="C41" s="608" t="str">
        <f t="shared" si="5"/>
        <v/>
      </c>
      <c r="D41" s="608"/>
      <c r="E41" s="609" t="str">
        <f>IF('各会計、関係団体の財政状況及び健全化判断比率'!B14="","",'各会計、関係団体の財政状況及び健全化判断比率'!B14)</f>
        <v/>
      </c>
      <c r="F41" s="609"/>
      <c r="G41" s="609"/>
      <c r="H41" s="609"/>
      <c r="I41" s="609"/>
      <c r="J41" s="609"/>
      <c r="K41" s="609"/>
      <c r="L41" s="609"/>
      <c r="M41" s="609"/>
      <c r="N41" s="609"/>
      <c r="O41" s="609"/>
      <c r="P41" s="609"/>
      <c r="Q41" s="609"/>
      <c r="R41" s="609"/>
      <c r="S41" s="609"/>
      <c r="T41" s="172"/>
      <c r="U41" s="608" t="str">
        <f t="shared" si="4"/>
        <v/>
      </c>
      <c r="V41" s="608"/>
      <c r="W41" s="609"/>
      <c r="X41" s="609"/>
      <c r="Y41" s="609"/>
      <c r="Z41" s="609"/>
      <c r="AA41" s="609"/>
      <c r="AB41" s="609"/>
      <c r="AC41" s="609"/>
      <c r="AD41" s="609"/>
      <c r="AE41" s="609"/>
      <c r="AF41" s="609"/>
      <c r="AG41" s="609"/>
      <c r="AH41" s="609"/>
      <c r="AI41" s="609"/>
      <c r="AJ41" s="609"/>
      <c r="AK41" s="609"/>
      <c r="AL41" s="172"/>
      <c r="AM41" s="608" t="str">
        <f t="shared" si="0"/>
        <v/>
      </c>
      <c r="AN41" s="608"/>
      <c r="AO41" s="609"/>
      <c r="AP41" s="609"/>
      <c r="AQ41" s="609"/>
      <c r="AR41" s="609"/>
      <c r="AS41" s="609"/>
      <c r="AT41" s="609"/>
      <c r="AU41" s="609"/>
      <c r="AV41" s="609"/>
      <c r="AW41" s="609"/>
      <c r="AX41" s="609"/>
      <c r="AY41" s="609"/>
      <c r="AZ41" s="609"/>
      <c r="BA41" s="609"/>
      <c r="BB41" s="609"/>
      <c r="BC41" s="609"/>
      <c r="BD41" s="172"/>
      <c r="BE41" s="608" t="str">
        <f t="shared" si="1"/>
        <v/>
      </c>
      <c r="BF41" s="608"/>
      <c r="BG41" s="609"/>
      <c r="BH41" s="609"/>
      <c r="BI41" s="609"/>
      <c r="BJ41" s="609"/>
      <c r="BK41" s="609"/>
      <c r="BL41" s="609"/>
      <c r="BM41" s="609"/>
      <c r="BN41" s="609"/>
      <c r="BO41" s="609"/>
      <c r="BP41" s="609"/>
      <c r="BQ41" s="609"/>
      <c r="BR41" s="609"/>
      <c r="BS41" s="609"/>
      <c r="BT41" s="609"/>
      <c r="BU41" s="609"/>
      <c r="BV41" s="172"/>
      <c r="BW41" s="608" t="str">
        <f t="shared" si="2"/>
        <v/>
      </c>
      <c r="BX41" s="608"/>
      <c r="BY41" s="609" t="str">
        <f>IF('各会計、関係団体の財政状況及び健全化判断比率'!B75="","",'各会計、関係団体の財政状況及び健全化判断比率'!B75)</f>
        <v/>
      </c>
      <c r="BZ41" s="609"/>
      <c r="CA41" s="609"/>
      <c r="CB41" s="609"/>
      <c r="CC41" s="609"/>
      <c r="CD41" s="609"/>
      <c r="CE41" s="609"/>
      <c r="CF41" s="609"/>
      <c r="CG41" s="609"/>
      <c r="CH41" s="609"/>
      <c r="CI41" s="609"/>
      <c r="CJ41" s="609"/>
      <c r="CK41" s="609"/>
      <c r="CL41" s="609"/>
      <c r="CM41" s="609"/>
      <c r="CN41" s="172"/>
      <c r="CO41" s="608" t="str">
        <f t="shared" si="3"/>
        <v/>
      </c>
      <c r="CP41" s="608"/>
      <c r="CQ41" s="609" t="str">
        <f>IF('各会計、関係団体の財政状況及び健全化判断比率'!BS14="","",'各会計、関係団体の財政状況及び健全化判断比率'!BS14)</f>
        <v/>
      </c>
      <c r="CR41" s="609"/>
      <c r="CS41" s="609"/>
      <c r="CT41" s="609"/>
      <c r="CU41" s="609"/>
      <c r="CV41" s="609"/>
      <c r="CW41" s="609"/>
      <c r="CX41" s="609"/>
      <c r="CY41" s="609"/>
      <c r="CZ41" s="609"/>
      <c r="DA41" s="609"/>
      <c r="DB41" s="609"/>
      <c r="DC41" s="609"/>
      <c r="DD41" s="609"/>
      <c r="DE41" s="609"/>
      <c r="DG41" s="610" t="str">
        <f>IF('各会計、関係団体の財政状況及び健全化判断比率'!BR14="","",'各会計、関係団体の財政状況及び健全化判断比率'!BR14)</f>
        <v/>
      </c>
      <c r="DH41" s="610"/>
      <c r="DI41" s="199"/>
    </row>
    <row r="42" spans="1:113" ht="32.25" customHeight="1">
      <c r="B42" s="196"/>
      <c r="C42" s="608" t="str">
        <f t="shared" si="5"/>
        <v/>
      </c>
      <c r="D42" s="608"/>
      <c r="E42" s="609" t="str">
        <f>IF('各会計、関係団体の財政状況及び健全化判断比率'!B15="","",'各会計、関係団体の財政状況及び健全化判断比率'!B15)</f>
        <v/>
      </c>
      <c r="F42" s="609"/>
      <c r="G42" s="609"/>
      <c r="H42" s="609"/>
      <c r="I42" s="609"/>
      <c r="J42" s="609"/>
      <c r="K42" s="609"/>
      <c r="L42" s="609"/>
      <c r="M42" s="609"/>
      <c r="N42" s="609"/>
      <c r="O42" s="609"/>
      <c r="P42" s="609"/>
      <c r="Q42" s="609"/>
      <c r="R42" s="609"/>
      <c r="S42" s="609"/>
      <c r="T42" s="172"/>
      <c r="U42" s="608" t="str">
        <f t="shared" si="4"/>
        <v/>
      </c>
      <c r="V42" s="608"/>
      <c r="W42" s="609"/>
      <c r="X42" s="609"/>
      <c r="Y42" s="609"/>
      <c r="Z42" s="609"/>
      <c r="AA42" s="609"/>
      <c r="AB42" s="609"/>
      <c r="AC42" s="609"/>
      <c r="AD42" s="609"/>
      <c r="AE42" s="609"/>
      <c r="AF42" s="609"/>
      <c r="AG42" s="609"/>
      <c r="AH42" s="609"/>
      <c r="AI42" s="609"/>
      <c r="AJ42" s="609"/>
      <c r="AK42" s="609"/>
      <c r="AL42" s="172"/>
      <c r="AM42" s="608" t="str">
        <f t="shared" si="0"/>
        <v/>
      </c>
      <c r="AN42" s="608"/>
      <c r="AO42" s="609"/>
      <c r="AP42" s="609"/>
      <c r="AQ42" s="609"/>
      <c r="AR42" s="609"/>
      <c r="AS42" s="609"/>
      <c r="AT42" s="609"/>
      <c r="AU42" s="609"/>
      <c r="AV42" s="609"/>
      <c r="AW42" s="609"/>
      <c r="AX42" s="609"/>
      <c r="AY42" s="609"/>
      <c r="AZ42" s="609"/>
      <c r="BA42" s="609"/>
      <c r="BB42" s="609"/>
      <c r="BC42" s="609"/>
      <c r="BD42" s="172"/>
      <c r="BE42" s="608" t="str">
        <f t="shared" si="1"/>
        <v/>
      </c>
      <c r="BF42" s="608"/>
      <c r="BG42" s="609"/>
      <c r="BH42" s="609"/>
      <c r="BI42" s="609"/>
      <c r="BJ42" s="609"/>
      <c r="BK42" s="609"/>
      <c r="BL42" s="609"/>
      <c r="BM42" s="609"/>
      <c r="BN42" s="609"/>
      <c r="BO42" s="609"/>
      <c r="BP42" s="609"/>
      <c r="BQ42" s="609"/>
      <c r="BR42" s="609"/>
      <c r="BS42" s="609"/>
      <c r="BT42" s="609"/>
      <c r="BU42" s="609"/>
      <c r="BV42" s="172"/>
      <c r="BW42" s="608" t="str">
        <f t="shared" si="2"/>
        <v/>
      </c>
      <c r="BX42" s="608"/>
      <c r="BY42" s="609" t="str">
        <f>IF('各会計、関係団体の財政状況及び健全化判断比率'!B76="","",'各会計、関係団体の財政状況及び健全化判断比率'!B76)</f>
        <v/>
      </c>
      <c r="BZ42" s="609"/>
      <c r="CA42" s="609"/>
      <c r="CB42" s="609"/>
      <c r="CC42" s="609"/>
      <c r="CD42" s="609"/>
      <c r="CE42" s="609"/>
      <c r="CF42" s="609"/>
      <c r="CG42" s="609"/>
      <c r="CH42" s="609"/>
      <c r="CI42" s="609"/>
      <c r="CJ42" s="609"/>
      <c r="CK42" s="609"/>
      <c r="CL42" s="609"/>
      <c r="CM42" s="609"/>
      <c r="CN42" s="172"/>
      <c r="CO42" s="608" t="str">
        <f t="shared" si="3"/>
        <v/>
      </c>
      <c r="CP42" s="608"/>
      <c r="CQ42" s="609" t="str">
        <f>IF('各会計、関係団体の財政状況及び健全化判断比率'!BS15="","",'各会計、関係団体の財政状況及び健全化判断比率'!BS15)</f>
        <v/>
      </c>
      <c r="CR42" s="609"/>
      <c r="CS42" s="609"/>
      <c r="CT42" s="609"/>
      <c r="CU42" s="609"/>
      <c r="CV42" s="609"/>
      <c r="CW42" s="609"/>
      <c r="CX42" s="609"/>
      <c r="CY42" s="609"/>
      <c r="CZ42" s="609"/>
      <c r="DA42" s="609"/>
      <c r="DB42" s="609"/>
      <c r="DC42" s="609"/>
      <c r="DD42" s="609"/>
      <c r="DE42" s="609"/>
      <c r="DG42" s="610" t="str">
        <f>IF('各会計、関係団体の財政状況及び健全化判断比率'!BR15="","",'各会計、関係団体の財政状況及び健全化判断比率'!BR15)</f>
        <v/>
      </c>
      <c r="DH42" s="610"/>
      <c r="DI42" s="199"/>
    </row>
    <row r="43" spans="1:113" ht="32.25" customHeight="1">
      <c r="B43" s="196"/>
      <c r="C43" s="608" t="str">
        <f t="shared" si="5"/>
        <v/>
      </c>
      <c r="D43" s="608"/>
      <c r="E43" s="609" t="str">
        <f>IF('各会計、関係団体の財政状況及び健全化判断比率'!B16="","",'各会計、関係団体の財政状況及び健全化判断比率'!B16)</f>
        <v/>
      </c>
      <c r="F43" s="609"/>
      <c r="G43" s="609"/>
      <c r="H43" s="609"/>
      <c r="I43" s="609"/>
      <c r="J43" s="609"/>
      <c r="K43" s="609"/>
      <c r="L43" s="609"/>
      <c r="M43" s="609"/>
      <c r="N43" s="609"/>
      <c r="O43" s="609"/>
      <c r="P43" s="609"/>
      <c r="Q43" s="609"/>
      <c r="R43" s="609"/>
      <c r="S43" s="609"/>
      <c r="T43" s="172"/>
      <c r="U43" s="608" t="str">
        <f t="shared" si="4"/>
        <v/>
      </c>
      <c r="V43" s="608"/>
      <c r="W43" s="609"/>
      <c r="X43" s="609"/>
      <c r="Y43" s="609"/>
      <c r="Z43" s="609"/>
      <c r="AA43" s="609"/>
      <c r="AB43" s="609"/>
      <c r="AC43" s="609"/>
      <c r="AD43" s="609"/>
      <c r="AE43" s="609"/>
      <c r="AF43" s="609"/>
      <c r="AG43" s="609"/>
      <c r="AH43" s="609"/>
      <c r="AI43" s="609"/>
      <c r="AJ43" s="609"/>
      <c r="AK43" s="609"/>
      <c r="AL43" s="172"/>
      <c r="AM43" s="608" t="str">
        <f t="shared" si="0"/>
        <v/>
      </c>
      <c r="AN43" s="608"/>
      <c r="AO43" s="609"/>
      <c r="AP43" s="609"/>
      <c r="AQ43" s="609"/>
      <c r="AR43" s="609"/>
      <c r="AS43" s="609"/>
      <c r="AT43" s="609"/>
      <c r="AU43" s="609"/>
      <c r="AV43" s="609"/>
      <c r="AW43" s="609"/>
      <c r="AX43" s="609"/>
      <c r="AY43" s="609"/>
      <c r="AZ43" s="609"/>
      <c r="BA43" s="609"/>
      <c r="BB43" s="609"/>
      <c r="BC43" s="609"/>
      <c r="BD43" s="172"/>
      <c r="BE43" s="608" t="str">
        <f t="shared" si="1"/>
        <v/>
      </c>
      <c r="BF43" s="608"/>
      <c r="BG43" s="609"/>
      <c r="BH43" s="609"/>
      <c r="BI43" s="609"/>
      <c r="BJ43" s="609"/>
      <c r="BK43" s="609"/>
      <c r="BL43" s="609"/>
      <c r="BM43" s="609"/>
      <c r="BN43" s="609"/>
      <c r="BO43" s="609"/>
      <c r="BP43" s="609"/>
      <c r="BQ43" s="609"/>
      <c r="BR43" s="609"/>
      <c r="BS43" s="609"/>
      <c r="BT43" s="609"/>
      <c r="BU43" s="609"/>
      <c r="BV43" s="172"/>
      <c r="BW43" s="608" t="str">
        <f t="shared" si="2"/>
        <v/>
      </c>
      <c r="BX43" s="608"/>
      <c r="BY43" s="609" t="str">
        <f>IF('各会計、関係団体の財政状況及び健全化判断比率'!B77="","",'各会計、関係団体の財政状況及び健全化判断比率'!B77)</f>
        <v/>
      </c>
      <c r="BZ43" s="609"/>
      <c r="CA43" s="609"/>
      <c r="CB43" s="609"/>
      <c r="CC43" s="609"/>
      <c r="CD43" s="609"/>
      <c r="CE43" s="609"/>
      <c r="CF43" s="609"/>
      <c r="CG43" s="609"/>
      <c r="CH43" s="609"/>
      <c r="CI43" s="609"/>
      <c r="CJ43" s="609"/>
      <c r="CK43" s="609"/>
      <c r="CL43" s="609"/>
      <c r="CM43" s="609"/>
      <c r="CN43" s="172"/>
      <c r="CO43" s="608" t="str">
        <f t="shared" si="3"/>
        <v/>
      </c>
      <c r="CP43" s="608"/>
      <c r="CQ43" s="609" t="str">
        <f>IF('各会計、関係団体の財政状況及び健全化判断比率'!BS16="","",'各会計、関係団体の財政状況及び健全化判断比率'!BS16)</f>
        <v/>
      </c>
      <c r="CR43" s="609"/>
      <c r="CS43" s="609"/>
      <c r="CT43" s="609"/>
      <c r="CU43" s="609"/>
      <c r="CV43" s="609"/>
      <c r="CW43" s="609"/>
      <c r="CX43" s="609"/>
      <c r="CY43" s="609"/>
      <c r="CZ43" s="609"/>
      <c r="DA43" s="609"/>
      <c r="DB43" s="609"/>
      <c r="DC43" s="609"/>
      <c r="DD43" s="609"/>
      <c r="DE43" s="609"/>
      <c r="DG43" s="610" t="str">
        <f>IF('各会計、関係団体の財政状況及び健全化判断比率'!BR16="","",'各会計、関係団体の財政状況及び健全化判断比率'!BR16)</f>
        <v/>
      </c>
      <c r="DH43" s="610"/>
      <c r="DI43" s="199"/>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207</v>
      </c>
      <c r="E46" s="611" t="s">
        <v>208</v>
      </c>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611"/>
      <c r="BG46" s="611"/>
      <c r="BH46" s="611"/>
      <c r="BI46" s="611"/>
      <c r="BJ46" s="611"/>
      <c r="BK46" s="611"/>
      <c r="BL46" s="611"/>
      <c r="BM46" s="611"/>
      <c r="BN46" s="611"/>
      <c r="BO46" s="611"/>
      <c r="BP46" s="611"/>
      <c r="BQ46" s="611"/>
      <c r="BR46" s="611"/>
      <c r="BS46" s="611"/>
      <c r="BT46" s="611"/>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c r="CU46" s="611"/>
      <c r="CV46" s="611"/>
      <c r="CW46" s="611"/>
      <c r="CX46" s="611"/>
      <c r="CY46" s="611"/>
      <c r="CZ46" s="611"/>
      <c r="DA46" s="611"/>
      <c r="DB46" s="611"/>
      <c r="DC46" s="611"/>
      <c r="DD46" s="611"/>
      <c r="DE46" s="611"/>
      <c r="DF46" s="611"/>
      <c r="DG46" s="611"/>
      <c r="DH46" s="611"/>
      <c r="DI46" s="611"/>
    </row>
    <row r="47" spans="1:113">
      <c r="E47" s="611" t="s">
        <v>209</v>
      </c>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C47" s="611"/>
      <c r="CD47" s="611"/>
      <c r="CE47" s="611"/>
      <c r="CF47" s="611"/>
      <c r="CG47" s="611"/>
      <c r="CH47" s="611"/>
      <c r="CI47" s="611"/>
      <c r="CJ47" s="611"/>
      <c r="CK47" s="611"/>
      <c r="CL47" s="611"/>
      <c r="CM47" s="611"/>
      <c r="CN47" s="611"/>
      <c r="CO47" s="611"/>
      <c r="CP47" s="611"/>
      <c r="CQ47" s="611"/>
      <c r="CR47" s="611"/>
      <c r="CS47" s="611"/>
      <c r="CT47" s="611"/>
      <c r="CU47" s="611"/>
      <c r="CV47" s="611"/>
      <c r="CW47" s="611"/>
      <c r="CX47" s="611"/>
      <c r="CY47" s="611"/>
      <c r="CZ47" s="611"/>
      <c r="DA47" s="611"/>
      <c r="DB47" s="611"/>
      <c r="DC47" s="611"/>
      <c r="DD47" s="611"/>
      <c r="DE47" s="611"/>
      <c r="DF47" s="611"/>
      <c r="DG47" s="611"/>
      <c r="DH47" s="611"/>
      <c r="DI47" s="611"/>
    </row>
    <row r="48" spans="1:113">
      <c r="E48" s="611" t="s">
        <v>210</v>
      </c>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C48" s="611"/>
      <c r="CD48" s="611"/>
      <c r="CE48" s="611"/>
      <c r="CF48" s="611"/>
      <c r="CG48" s="611"/>
      <c r="CH48" s="611"/>
      <c r="CI48" s="611"/>
      <c r="CJ48" s="611"/>
      <c r="CK48" s="611"/>
      <c r="CL48" s="611"/>
      <c r="CM48" s="611"/>
      <c r="CN48" s="611"/>
      <c r="CO48" s="611"/>
      <c r="CP48" s="611"/>
      <c r="CQ48" s="611"/>
      <c r="CR48" s="611"/>
      <c r="CS48" s="611"/>
      <c r="CT48" s="611"/>
      <c r="CU48" s="611"/>
      <c r="CV48" s="611"/>
      <c r="CW48" s="611"/>
      <c r="CX48" s="611"/>
      <c r="CY48" s="611"/>
      <c r="CZ48" s="611"/>
      <c r="DA48" s="611"/>
      <c r="DB48" s="611"/>
      <c r="DC48" s="611"/>
      <c r="DD48" s="611"/>
      <c r="DE48" s="611"/>
      <c r="DF48" s="611"/>
      <c r="DG48" s="611"/>
      <c r="DH48" s="611"/>
      <c r="DI48" s="611"/>
    </row>
    <row r="49" spans="5:113">
      <c r="E49" s="612" t="s">
        <v>211</v>
      </c>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2"/>
      <c r="BR49" s="612"/>
      <c r="BS49" s="612"/>
      <c r="BT49" s="612"/>
      <c r="BU49" s="612"/>
      <c r="BV49" s="612"/>
      <c r="BW49" s="612"/>
      <c r="BX49" s="612"/>
      <c r="BY49" s="612"/>
      <c r="BZ49" s="612"/>
      <c r="CA49" s="612"/>
      <c r="CB49" s="612"/>
      <c r="CC49" s="612"/>
      <c r="CD49" s="612"/>
      <c r="CE49" s="612"/>
      <c r="CF49" s="612"/>
      <c r="CG49" s="612"/>
      <c r="CH49" s="612"/>
      <c r="CI49" s="612"/>
      <c r="CJ49" s="612"/>
      <c r="CK49" s="612"/>
      <c r="CL49" s="612"/>
      <c r="CM49" s="612"/>
      <c r="CN49" s="612"/>
      <c r="CO49" s="612"/>
      <c r="CP49" s="612"/>
      <c r="CQ49" s="612"/>
      <c r="CR49" s="612"/>
      <c r="CS49" s="612"/>
      <c r="CT49" s="612"/>
      <c r="CU49" s="612"/>
      <c r="CV49" s="612"/>
      <c r="CW49" s="612"/>
      <c r="CX49" s="612"/>
      <c r="CY49" s="612"/>
      <c r="CZ49" s="612"/>
      <c r="DA49" s="612"/>
      <c r="DB49" s="612"/>
      <c r="DC49" s="612"/>
      <c r="DD49" s="612"/>
      <c r="DE49" s="612"/>
      <c r="DF49" s="612"/>
      <c r="DG49" s="612"/>
      <c r="DH49" s="612"/>
      <c r="DI49" s="612"/>
    </row>
    <row r="50" spans="5:113">
      <c r="E50" s="611" t="s">
        <v>212</v>
      </c>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X50" s="611"/>
      <c r="BY50" s="611"/>
      <c r="BZ50" s="611"/>
      <c r="CA50" s="611"/>
      <c r="CB50" s="611"/>
      <c r="CC50" s="611"/>
      <c r="CD50" s="611"/>
      <c r="CE50" s="611"/>
      <c r="CF50" s="611"/>
      <c r="CG50" s="611"/>
      <c r="CH50" s="611"/>
      <c r="CI50" s="611"/>
      <c r="CJ50" s="611"/>
      <c r="CK50" s="611"/>
      <c r="CL50" s="611"/>
      <c r="CM50" s="611"/>
      <c r="CN50" s="611"/>
      <c r="CO50" s="611"/>
      <c r="CP50" s="611"/>
      <c r="CQ50" s="611"/>
      <c r="CR50" s="611"/>
      <c r="CS50" s="611"/>
      <c r="CT50" s="611"/>
      <c r="CU50" s="611"/>
      <c r="CV50" s="611"/>
      <c r="CW50" s="611"/>
      <c r="CX50" s="611"/>
      <c r="CY50" s="611"/>
      <c r="CZ50" s="611"/>
      <c r="DA50" s="611"/>
      <c r="DB50" s="611"/>
      <c r="DC50" s="611"/>
      <c r="DD50" s="611"/>
      <c r="DE50" s="611"/>
      <c r="DF50" s="611"/>
      <c r="DG50" s="611"/>
      <c r="DH50" s="611"/>
      <c r="DI50" s="611"/>
    </row>
    <row r="51" spans="5:113">
      <c r="E51" s="611" t="s">
        <v>213</v>
      </c>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X51" s="611"/>
      <c r="BY51" s="611"/>
      <c r="BZ51" s="611"/>
      <c r="CA51" s="611"/>
      <c r="CB51" s="611"/>
      <c r="CC51" s="611"/>
      <c r="CD51" s="611"/>
      <c r="CE51" s="611"/>
      <c r="CF51" s="611"/>
      <c r="CG51" s="611"/>
      <c r="CH51" s="611"/>
      <c r="CI51" s="611"/>
      <c r="CJ51" s="611"/>
      <c r="CK51" s="611"/>
      <c r="CL51" s="611"/>
      <c r="CM51" s="611"/>
      <c r="CN51" s="611"/>
      <c r="CO51" s="611"/>
      <c r="CP51" s="611"/>
      <c r="CQ51" s="611"/>
      <c r="CR51" s="611"/>
      <c r="CS51" s="611"/>
      <c r="CT51" s="611"/>
      <c r="CU51" s="611"/>
      <c r="CV51" s="611"/>
      <c r="CW51" s="611"/>
      <c r="CX51" s="611"/>
      <c r="CY51" s="611"/>
      <c r="CZ51" s="611"/>
      <c r="DA51" s="611"/>
      <c r="DB51" s="611"/>
      <c r="DC51" s="611"/>
      <c r="DD51" s="611"/>
      <c r="DE51" s="611"/>
      <c r="DF51" s="611"/>
      <c r="DG51" s="611"/>
      <c r="DH51" s="611"/>
      <c r="DI51" s="611"/>
    </row>
    <row r="52" spans="5:113">
      <c r="E52" s="611" t="s">
        <v>214</v>
      </c>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X52" s="611"/>
      <c r="BY52" s="611"/>
      <c r="BZ52" s="611"/>
      <c r="CA52" s="611"/>
      <c r="CB52" s="611"/>
      <c r="CC52" s="611"/>
      <c r="CD52" s="611"/>
      <c r="CE52" s="611"/>
      <c r="CF52" s="611"/>
      <c r="CG52" s="611"/>
      <c r="CH52" s="611"/>
      <c r="CI52" s="611"/>
      <c r="CJ52" s="611"/>
      <c r="CK52" s="611"/>
      <c r="CL52" s="611"/>
      <c r="CM52" s="611"/>
      <c r="CN52" s="611"/>
      <c r="CO52" s="611"/>
      <c r="CP52" s="611"/>
      <c r="CQ52" s="611"/>
      <c r="CR52" s="611"/>
      <c r="CS52" s="611"/>
      <c r="CT52" s="611"/>
      <c r="CU52" s="611"/>
      <c r="CV52" s="611"/>
      <c r="CW52" s="611"/>
      <c r="CX52" s="611"/>
      <c r="CY52" s="611"/>
      <c r="CZ52" s="611"/>
      <c r="DA52" s="611"/>
      <c r="DB52" s="611"/>
      <c r="DC52" s="611"/>
      <c r="DD52" s="611"/>
      <c r="DE52" s="611"/>
      <c r="DF52" s="611"/>
      <c r="DG52" s="611"/>
      <c r="DH52" s="611"/>
      <c r="DI52" s="611"/>
    </row>
    <row r="53" spans="5:113">
      <c r="E53" s="348" t="s">
        <v>605</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159" t="s">
        <v>571</v>
      </c>
      <c r="D34" s="1159"/>
      <c r="E34" s="1160"/>
      <c r="F34" s="32">
        <v>11.16</v>
      </c>
      <c r="G34" s="33">
        <v>9.49</v>
      </c>
      <c r="H34" s="33">
        <v>4.24</v>
      </c>
      <c r="I34" s="33">
        <v>9.7799999999999994</v>
      </c>
      <c r="J34" s="34">
        <v>11.61</v>
      </c>
      <c r="K34" s="22"/>
      <c r="L34" s="22"/>
      <c r="M34" s="22"/>
      <c r="N34" s="22"/>
      <c r="O34" s="22"/>
      <c r="P34" s="22"/>
    </row>
    <row r="35" spans="1:16" ht="39" customHeight="1">
      <c r="A35" s="22"/>
      <c r="B35" s="35"/>
      <c r="C35" s="1155" t="s">
        <v>572</v>
      </c>
      <c r="D35" s="1155"/>
      <c r="E35" s="1156"/>
      <c r="F35" s="36">
        <v>5.28</v>
      </c>
      <c r="G35" s="37">
        <v>5.92</v>
      </c>
      <c r="H35" s="37">
        <v>3.52</v>
      </c>
      <c r="I35" s="37">
        <v>3.33</v>
      </c>
      <c r="J35" s="38">
        <v>4.16</v>
      </c>
      <c r="K35" s="22"/>
      <c r="L35" s="22"/>
      <c r="M35" s="22"/>
      <c r="N35" s="22"/>
      <c r="O35" s="22"/>
      <c r="P35" s="22"/>
    </row>
    <row r="36" spans="1:16" ht="39" customHeight="1">
      <c r="A36" s="22"/>
      <c r="B36" s="35"/>
      <c r="C36" s="1155" t="s">
        <v>573</v>
      </c>
      <c r="D36" s="1155"/>
      <c r="E36" s="1156"/>
      <c r="F36" s="36" t="s">
        <v>522</v>
      </c>
      <c r="G36" s="37" t="s">
        <v>522</v>
      </c>
      <c r="H36" s="37" t="s">
        <v>522</v>
      </c>
      <c r="I36" s="37">
        <v>2.44</v>
      </c>
      <c r="J36" s="38">
        <v>2.35</v>
      </c>
      <c r="K36" s="22"/>
      <c r="L36" s="22"/>
      <c r="M36" s="22"/>
      <c r="N36" s="22"/>
      <c r="O36" s="22"/>
      <c r="P36" s="22"/>
    </row>
    <row r="37" spans="1:16" ht="39" customHeight="1">
      <c r="A37" s="22"/>
      <c r="B37" s="35"/>
      <c r="C37" s="1155" t="s">
        <v>574</v>
      </c>
      <c r="D37" s="1155"/>
      <c r="E37" s="1156"/>
      <c r="F37" s="36">
        <v>1.36</v>
      </c>
      <c r="G37" s="37">
        <v>1.53</v>
      </c>
      <c r="H37" s="37">
        <v>1.48</v>
      </c>
      <c r="I37" s="37">
        <v>1.29</v>
      </c>
      <c r="J37" s="38">
        <v>1.26</v>
      </c>
      <c r="K37" s="22"/>
      <c r="L37" s="22"/>
      <c r="M37" s="22"/>
      <c r="N37" s="22"/>
      <c r="O37" s="22"/>
      <c r="P37" s="22"/>
    </row>
    <row r="38" spans="1:16" ht="39" customHeight="1">
      <c r="A38" s="22"/>
      <c r="B38" s="35"/>
      <c r="C38" s="1155" t="s">
        <v>575</v>
      </c>
      <c r="D38" s="1155"/>
      <c r="E38" s="1156"/>
      <c r="F38" s="36">
        <v>0.6</v>
      </c>
      <c r="G38" s="37">
        <v>0.82</v>
      </c>
      <c r="H38" s="37">
        <v>1</v>
      </c>
      <c r="I38" s="37">
        <v>0.78</v>
      </c>
      <c r="J38" s="38">
        <v>1.17</v>
      </c>
      <c r="K38" s="22"/>
      <c r="L38" s="22"/>
      <c r="M38" s="22"/>
      <c r="N38" s="22"/>
      <c r="O38" s="22"/>
      <c r="P38" s="22"/>
    </row>
    <row r="39" spans="1:16" ht="39" customHeight="1">
      <c r="A39" s="22"/>
      <c r="B39" s="35"/>
      <c r="C39" s="1155" t="s">
        <v>576</v>
      </c>
      <c r="D39" s="1155"/>
      <c r="E39" s="1156"/>
      <c r="F39" s="36">
        <v>0.05</v>
      </c>
      <c r="G39" s="37">
        <v>0.01</v>
      </c>
      <c r="H39" s="37">
        <v>0.06</v>
      </c>
      <c r="I39" s="37">
        <v>0.09</v>
      </c>
      <c r="J39" s="38">
        <v>0.13</v>
      </c>
      <c r="K39" s="22"/>
      <c r="L39" s="22"/>
      <c r="M39" s="22"/>
      <c r="N39" s="22"/>
      <c r="O39" s="22"/>
      <c r="P39" s="22"/>
    </row>
    <row r="40" spans="1:16" ht="39" customHeight="1">
      <c r="A40" s="22"/>
      <c r="B40" s="35"/>
      <c r="C40" s="1155" t="s">
        <v>577</v>
      </c>
      <c r="D40" s="1155"/>
      <c r="E40" s="1156"/>
      <c r="F40" s="36">
        <v>0.14000000000000001</v>
      </c>
      <c r="G40" s="37">
        <v>0.27</v>
      </c>
      <c r="H40" s="37">
        <v>0.11</v>
      </c>
      <c r="I40" s="37">
        <v>0.05</v>
      </c>
      <c r="J40" s="38">
        <v>0.13</v>
      </c>
      <c r="K40" s="22"/>
      <c r="L40" s="22"/>
      <c r="M40" s="22"/>
      <c r="N40" s="22"/>
      <c r="O40" s="22"/>
      <c r="P40" s="22"/>
    </row>
    <row r="41" spans="1:16" ht="39" customHeight="1">
      <c r="A41" s="22"/>
      <c r="B41" s="35"/>
      <c r="C41" s="1155" t="s">
        <v>578</v>
      </c>
      <c r="D41" s="1155"/>
      <c r="E41" s="1156"/>
      <c r="F41" s="36">
        <v>0.09</v>
      </c>
      <c r="G41" s="37">
        <v>0.1</v>
      </c>
      <c r="H41" s="37">
        <v>0.12</v>
      </c>
      <c r="I41" s="37">
        <v>0.05</v>
      </c>
      <c r="J41" s="38">
        <v>0.06</v>
      </c>
      <c r="K41" s="22"/>
      <c r="L41" s="22"/>
      <c r="M41" s="22"/>
      <c r="N41" s="22"/>
      <c r="O41" s="22"/>
      <c r="P41" s="22"/>
    </row>
    <row r="42" spans="1:16" ht="39" customHeight="1">
      <c r="A42" s="22"/>
      <c r="B42" s="39"/>
      <c r="C42" s="1155" t="s">
        <v>579</v>
      </c>
      <c r="D42" s="1155"/>
      <c r="E42" s="1156"/>
      <c r="F42" s="36" t="s">
        <v>580</v>
      </c>
      <c r="G42" s="37" t="s">
        <v>581</v>
      </c>
      <c r="H42" s="37" t="s">
        <v>581</v>
      </c>
      <c r="I42" s="37" t="s">
        <v>582</v>
      </c>
      <c r="J42" s="38" t="s">
        <v>522</v>
      </c>
      <c r="K42" s="22"/>
      <c r="L42" s="22"/>
      <c r="M42" s="22"/>
      <c r="N42" s="22"/>
      <c r="O42" s="22"/>
      <c r="P42" s="22"/>
    </row>
    <row r="43" spans="1:16" ht="39" customHeight="1" thickBot="1">
      <c r="A43" s="22"/>
      <c r="B43" s="40"/>
      <c r="C43" s="1157" t="s">
        <v>583</v>
      </c>
      <c r="D43" s="1157"/>
      <c r="E43" s="1158"/>
      <c r="F43" s="41">
        <v>0.97</v>
      </c>
      <c r="G43" s="42">
        <v>1.08</v>
      </c>
      <c r="H43" s="42">
        <v>2.4</v>
      </c>
      <c r="I43" s="42">
        <v>0.14000000000000001</v>
      </c>
      <c r="J43" s="43">
        <v>0.13</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EEq+U5l/QLs3atwQ3m48CCB/d9xe+V9c+TSNiOKLyUuuMpqcQ3mdd1noe2ayV0kE8F2iz+cdIdXWEAJG5ahJww==" saltValue="kzFD9GQ86r28D7i9fgkU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c r="A45" s="46"/>
      <c r="B45" s="1161" t="s">
        <v>11</v>
      </c>
      <c r="C45" s="1162"/>
      <c r="D45" s="56"/>
      <c r="E45" s="1167" t="s">
        <v>12</v>
      </c>
      <c r="F45" s="1167"/>
      <c r="G45" s="1167"/>
      <c r="H45" s="1167"/>
      <c r="I45" s="1167"/>
      <c r="J45" s="1168"/>
      <c r="K45" s="57">
        <v>1510</v>
      </c>
      <c r="L45" s="58">
        <v>1537</v>
      </c>
      <c r="M45" s="58">
        <v>1594</v>
      </c>
      <c r="N45" s="58">
        <v>1514</v>
      </c>
      <c r="O45" s="59">
        <v>1644</v>
      </c>
      <c r="P45" s="46"/>
      <c r="Q45" s="46"/>
      <c r="R45" s="46"/>
      <c r="S45" s="46"/>
      <c r="T45" s="46"/>
      <c r="U45" s="46"/>
    </row>
    <row r="46" spans="1:21" ht="30.75" customHeight="1">
      <c r="A46" s="46"/>
      <c r="B46" s="1163"/>
      <c r="C46" s="1164"/>
      <c r="D46" s="60"/>
      <c r="E46" s="1169" t="s">
        <v>13</v>
      </c>
      <c r="F46" s="1169"/>
      <c r="G46" s="1169"/>
      <c r="H46" s="1169"/>
      <c r="I46" s="1169"/>
      <c r="J46" s="1170"/>
      <c r="K46" s="61" t="s">
        <v>522</v>
      </c>
      <c r="L46" s="62" t="s">
        <v>522</v>
      </c>
      <c r="M46" s="62" t="s">
        <v>522</v>
      </c>
      <c r="N46" s="62" t="s">
        <v>522</v>
      </c>
      <c r="O46" s="63" t="s">
        <v>522</v>
      </c>
      <c r="P46" s="46"/>
      <c r="Q46" s="46"/>
      <c r="R46" s="46"/>
      <c r="S46" s="46"/>
      <c r="T46" s="46"/>
      <c r="U46" s="46"/>
    </row>
    <row r="47" spans="1:21" ht="30.75" customHeight="1">
      <c r="A47" s="46"/>
      <c r="B47" s="1163"/>
      <c r="C47" s="1164"/>
      <c r="D47" s="60"/>
      <c r="E47" s="1169" t="s">
        <v>14</v>
      </c>
      <c r="F47" s="1169"/>
      <c r="G47" s="1169"/>
      <c r="H47" s="1169"/>
      <c r="I47" s="1169"/>
      <c r="J47" s="1170"/>
      <c r="K47" s="61" t="s">
        <v>522</v>
      </c>
      <c r="L47" s="62" t="s">
        <v>522</v>
      </c>
      <c r="M47" s="62" t="s">
        <v>522</v>
      </c>
      <c r="N47" s="62" t="s">
        <v>522</v>
      </c>
      <c r="O47" s="63" t="s">
        <v>522</v>
      </c>
      <c r="P47" s="46"/>
      <c r="Q47" s="46"/>
      <c r="R47" s="46"/>
      <c r="S47" s="46"/>
      <c r="T47" s="46"/>
      <c r="U47" s="46"/>
    </row>
    <row r="48" spans="1:21" ht="30.75" customHeight="1">
      <c r="A48" s="46"/>
      <c r="B48" s="1163"/>
      <c r="C48" s="1164"/>
      <c r="D48" s="60"/>
      <c r="E48" s="1169" t="s">
        <v>15</v>
      </c>
      <c r="F48" s="1169"/>
      <c r="G48" s="1169"/>
      <c r="H48" s="1169"/>
      <c r="I48" s="1169"/>
      <c r="J48" s="1170"/>
      <c r="K48" s="61">
        <v>90</v>
      </c>
      <c r="L48" s="62">
        <v>94</v>
      </c>
      <c r="M48" s="62">
        <v>103</v>
      </c>
      <c r="N48" s="62">
        <v>117</v>
      </c>
      <c r="O48" s="63">
        <v>128</v>
      </c>
      <c r="P48" s="46"/>
      <c r="Q48" s="46"/>
      <c r="R48" s="46"/>
      <c r="S48" s="46"/>
      <c r="T48" s="46"/>
      <c r="U48" s="46"/>
    </row>
    <row r="49" spans="1:21" ht="30.75" customHeight="1">
      <c r="A49" s="46"/>
      <c r="B49" s="1163"/>
      <c r="C49" s="1164"/>
      <c r="D49" s="60"/>
      <c r="E49" s="1169" t="s">
        <v>16</v>
      </c>
      <c r="F49" s="1169"/>
      <c r="G49" s="1169"/>
      <c r="H49" s="1169"/>
      <c r="I49" s="1169"/>
      <c r="J49" s="1170"/>
      <c r="K49" s="61">
        <v>23</v>
      </c>
      <c r="L49" s="62">
        <v>25</v>
      </c>
      <c r="M49" s="62">
        <v>24</v>
      </c>
      <c r="N49" s="62">
        <v>21</v>
      </c>
      <c r="O49" s="63">
        <v>23</v>
      </c>
      <c r="P49" s="46"/>
      <c r="Q49" s="46"/>
      <c r="R49" s="46"/>
      <c r="S49" s="46"/>
      <c r="T49" s="46"/>
      <c r="U49" s="46"/>
    </row>
    <row r="50" spans="1:21" ht="30.75" customHeight="1">
      <c r="A50" s="46"/>
      <c r="B50" s="1163"/>
      <c r="C50" s="1164"/>
      <c r="D50" s="60"/>
      <c r="E50" s="1169" t="s">
        <v>17</v>
      </c>
      <c r="F50" s="1169"/>
      <c r="G50" s="1169"/>
      <c r="H50" s="1169"/>
      <c r="I50" s="1169"/>
      <c r="J50" s="1170"/>
      <c r="K50" s="61">
        <v>1</v>
      </c>
      <c r="L50" s="62">
        <v>1</v>
      </c>
      <c r="M50" s="62">
        <v>0</v>
      </c>
      <c r="N50" s="62">
        <v>0</v>
      </c>
      <c r="O50" s="63">
        <v>0</v>
      </c>
      <c r="P50" s="46"/>
      <c r="Q50" s="46"/>
      <c r="R50" s="46"/>
      <c r="S50" s="46"/>
      <c r="T50" s="46"/>
      <c r="U50" s="46"/>
    </row>
    <row r="51" spans="1:21" ht="30.75" customHeight="1">
      <c r="A51" s="46"/>
      <c r="B51" s="1165"/>
      <c r="C51" s="1166"/>
      <c r="D51" s="64"/>
      <c r="E51" s="1169" t="s">
        <v>18</v>
      </c>
      <c r="F51" s="1169"/>
      <c r="G51" s="1169"/>
      <c r="H51" s="1169"/>
      <c r="I51" s="1169"/>
      <c r="J51" s="1170"/>
      <c r="K51" s="61" t="s">
        <v>522</v>
      </c>
      <c r="L51" s="62" t="s">
        <v>522</v>
      </c>
      <c r="M51" s="62" t="s">
        <v>522</v>
      </c>
      <c r="N51" s="62" t="s">
        <v>522</v>
      </c>
      <c r="O51" s="63" t="s">
        <v>522</v>
      </c>
      <c r="P51" s="46"/>
      <c r="Q51" s="46"/>
      <c r="R51" s="46"/>
      <c r="S51" s="46"/>
      <c r="T51" s="46"/>
      <c r="U51" s="46"/>
    </row>
    <row r="52" spans="1:21" ht="30.75" customHeight="1">
      <c r="A52" s="46"/>
      <c r="B52" s="1171" t="s">
        <v>19</v>
      </c>
      <c r="C52" s="1172"/>
      <c r="D52" s="64"/>
      <c r="E52" s="1169" t="s">
        <v>20</v>
      </c>
      <c r="F52" s="1169"/>
      <c r="G52" s="1169"/>
      <c r="H52" s="1169"/>
      <c r="I52" s="1169"/>
      <c r="J52" s="1170"/>
      <c r="K52" s="61">
        <v>1299</v>
      </c>
      <c r="L52" s="62">
        <v>1326</v>
      </c>
      <c r="M52" s="62">
        <v>1360</v>
      </c>
      <c r="N52" s="62">
        <v>1298</v>
      </c>
      <c r="O52" s="63">
        <v>1379</v>
      </c>
      <c r="P52" s="46"/>
      <c r="Q52" s="46"/>
      <c r="R52" s="46"/>
      <c r="S52" s="46"/>
      <c r="T52" s="46"/>
      <c r="U52" s="46"/>
    </row>
    <row r="53" spans="1:21" ht="30.75" customHeight="1" thickBot="1">
      <c r="A53" s="46"/>
      <c r="B53" s="1173" t="s">
        <v>21</v>
      </c>
      <c r="C53" s="1174"/>
      <c r="D53" s="65"/>
      <c r="E53" s="1175" t="s">
        <v>22</v>
      </c>
      <c r="F53" s="1175"/>
      <c r="G53" s="1175"/>
      <c r="H53" s="1175"/>
      <c r="I53" s="1175"/>
      <c r="J53" s="1176"/>
      <c r="K53" s="66">
        <v>325</v>
      </c>
      <c r="L53" s="67">
        <v>331</v>
      </c>
      <c r="M53" s="67">
        <v>361</v>
      </c>
      <c r="N53" s="67">
        <v>354</v>
      </c>
      <c r="O53" s="68">
        <v>416</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584</v>
      </c>
      <c r="P55" s="46"/>
      <c r="Q55" s="46"/>
      <c r="R55" s="46"/>
      <c r="S55" s="46"/>
      <c r="T55" s="46"/>
      <c r="U55" s="46"/>
    </row>
    <row r="56" spans="1:21" ht="31.5" customHeight="1" thickBot="1">
      <c r="A56" s="46"/>
      <c r="B56" s="74"/>
      <c r="C56" s="75"/>
      <c r="D56" s="75"/>
      <c r="E56" s="76"/>
      <c r="F56" s="76"/>
      <c r="G56" s="76"/>
      <c r="H56" s="76"/>
      <c r="I56" s="76"/>
      <c r="J56" s="77" t="s">
        <v>2</v>
      </c>
      <c r="K56" s="78" t="s">
        <v>585</v>
      </c>
      <c r="L56" s="79" t="s">
        <v>586</v>
      </c>
      <c r="M56" s="79" t="s">
        <v>587</v>
      </c>
      <c r="N56" s="79" t="s">
        <v>588</v>
      </c>
      <c r="O56" s="80" t="s">
        <v>589</v>
      </c>
      <c r="P56" s="46"/>
      <c r="Q56" s="46"/>
      <c r="R56" s="46"/>
      <c r="S56" s="46"/>
      <c r="T56" s="46"/>
      <c r="U56" s="46"/>
    </row>
    <row r="57" spans="1:21" ht="31.5" customHeight="1">
      <c r="B57" s="1177" t="s">
        <v>25</v>
      </c>
      <c r="C57" s="1178"/>
      <c r="D57" s="1181" t="s">
        <v>26</v>
      </c>
      <c r="E57" s="1182"/>
      <c r="F57" s="1182"/>
      <c r="G57" s="1182"/>
      <c r="H57" s="1182"/>
      <c r="I57" s="1182"/>
      <c r="J57" s="1183"/>
      <c r="K57" s="81"/>
      <c r="L57" s="82"/>
      <c r="M57" s="82"/>
      <c r="N57" s="82"/>
      <c r="O57" s="83"/>
    </row>
    <row r="58" spans="1:21" ht="31.5" customHeight="1" thickBot="1">
      <c r="B58" s="1179"/>
      <c r="C58" s="1180"/>
      <c r="D58" s="1184" t="s">
        <v>27</v>
      </c>
      <c r="E58" s="1185"/>
      <c r="F58" s="1185"/>
      <c r="G58" s="1185"/>
      <c r="H58" s="1185"/>
      <c r="I58" s="1185"/>
      <c r="J58" s="1186"/>
      <c r="K58" s="84"/>
      <c r="L58" s="85"/>
      <c r="M58" s="85"/>
      <c r="N58" s="85"/>
      <c r="O58" s="86"/>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eTGlBidNw1WHNj1CUqfQQ0UdCfzvIhR1XktXnX5HQj9ifwbBynGDkGT48LjHBdlQdTGYfQ2oaFdcG2qNEGG2/w==" saltValue="QraAOLk6II+D8T2O1FOb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564</v>
      </c>
      <c r="J40" s="98" t="s">
        <v>565</v>
      </c>
      <c r="K40" s="98" t="s">
        <v>566</v>
      </c>
      <c r="L40" s="98" t="s">
        <v>567</v>
      </c>
      <c r="M40" s="99" t="s">
        <v>568</v>
      </c>
    </row>
    <row r="41" spans="2:13" ht="27.75" customHeight="1">
      <c r="B41" s="1187" t="s">
        <v>30</v>
      </c>
      <c r="C41" s="1188"/>
      <c r="D41" s="100"/>
      <c r="E41" s="1193" t="s">
        <v>31</v>
      </c>
      <c r="F41" s="1193"/>
      <c r="G41" s="1193"/>
      <c r="H41" s="1194"/>
      <c r="I41" s="334">
        <v>14705</v>
      </c>
      <c r="J41" s="335">
        <v>15213</v>
      </c>
      <c r="K41" s="335">
        <v>15954</v>
      </c>
      <c r="L41" s="335">
        <v>16672</v>
      </c>
      <c r="M41" s="336">
        <v>16641</v>
      </c>
    </row>
    <row r="42" spans="2:13" ht="27.75" customHeight="1">
      <c r="B42" s="1189"/>
      <c r="C42" s="1190"/>
      <c r="D42" s="101"/>
      <c r="E42" s="1195" t="s">
        <v>32</v>
      </c>
      <c r="F42" s="1195"/>
      <c r="G42" s="1195"/>
      <c r="H42" s="1196"/>
      <c r="I42" s="337" t="s">
        <v>522</v>
      </c>
      <c r="J42" s="338" t="s">
        <v>522</v>
      </c>
      <c r="K42" s="338" t="s">
        <v>522</v>
      </c>
      <c r="L42" s="338" t="s">
        <v>522</v>
      </c>
      <c r="M42" s="339" t="s">
        <v>522</v>
      </c>
    </row>
    <row r="43" spans="2:13" ht="27.75" customHeight="1">
      <c r="B43" s="1189"/>
      <c r="C43" s="1190"/>
      <c r="D43" s="101"/>
      <c r="E43" s="1195" t="s">
        <v>33</v>
      </c>
      <c r="F43" s="1195"/>
      <c r="G43" s="1195"/>
      <c r="H43" s="1196"/>
      <c r="I43" s="337">
        <v>1184</v>
      </c>
      <c r="J43" s="338">
        <v>1214</v>
      </c>
      <c r="K43" s="338">
        <v>1262</v>
      </c>
      <c r="L43" s="338">
        <v>1174</v>
      </c>
      <c r="M43" s="339">
        <v>1100</v>
      </c>
    </row>
    <row r="44" spans="2:13" ht="27.75" customHeight="1">
      <c r="B44" s="1189"/>
      <c r="C44" s="1190"/>
      <c r="D44" s="101"/>
      <c r="E44" s="1195" t="s">
        <v>34</v>
      </c>
      <c r="F44" s="1195"/>
      <c r="G44" s="1195"/>
      <c r="H44" s="1196"/>
      <c r="I44" s="337">
        <v>150</v>
      </c>
      <c r="J44" s="338">
        <v>132</v>
      </c>
      <c r="K44" s="338">
        <v>114</v>
      </c>
      <c r="L44" s="338">
        <v>99</v>
      </c>
      <c r="M44" s="339">
        <v>75</v>
      </c>
    </row>
    <row r="45" spans="2:13" ht="27.75" customHeight="1">
      <c r="B45" s="1189"/>
      <c r="C45" s="1190"/>
      <c r="D45" s="101"/>
      <c r="E45" s="1195" t="s">
        <v>35</v>
      </c>
      <c r="F45" s="1195"/>
      <c r="G45" s="1195"/>
      <c r="H45" s="1196"/>
      <c r="I45" s="337">
        <v>912</v>
      </c>
      <c r="J45" s="338">
        <v>908</v>
      </c>
      <c r="K45" s="338">
        <v>896</v>
      </c>
      <c r="L45" s="338">
        <v>879</v>
      </c>
      <c r="M45" s="339">
        <v>791</v>
      </c>
    </row>
    <row r="46" spans="2:13" ht="27.75" customHeight="1">
      <c r="B46" s="1189"/>
      <c r="C46" s="1190"/>
      <c r="D46" s="102"/>
      <c r="E46" s="1195" t="s">
        <v>36</v>
      </c>
      <c r="F46" s="1195"/>
      <c r="G46" s="1195"/>
      <c r="H46" s="1196"/>
      <c r="I46" s="337" t="s">
        <v>522</v>
      </c>
      <c r="J46" s="338" t="s">
        <v>522</v>
      </c>
      <c r="K46" s="338" t="s">
        <v>522</v>
      </c>
      <c r="L46" s="338" t="s">
        <v>522</v>
      </c>
      <c r="M46" s="339" t="s">
        <v>522</v>
      </c>
    </row>
    <row r="47" spans="2:13" ht="27.75" customHeight="1">
      <c r="B47" s="1189"/>
      <c r="C47" s="1190"/>
      <c r="D47" s="103"/>
      <c r="E47" s="1197" t="s">
        <v>37</v>
      </c>
      <c r="F47" s="1198"/>
      <c r="G47" s="1198"/>
      <c r="H47" s="1199"/>
      <c r="I47" s="337" t="s">
        <v>522</v>
      </c>
      <c r="J47" s="338" t="s">
        <v>522</v>
      </c>
      <c r="K47" s="338" t="s">
        <v>522</v>
      </c>
      <c r="L47" s="338" t="s">
        <v>522</v>
      </c>
      <c r="M47" s="339" t="s">
        <v>522</v>
      </c>
    </row>
    <row r="48" spans="2:13" ht="27.75" customHeight="1">
      <c r="B48" s="1189"/>
      <c r="C48" s="1190"/>
      <c r="D48" s="101"/>
      <c r="E48" s="1195" t="s">
        <v>38</v>
      </c>
      <c r="F48" s="1195"/>
      <c r="G48" s="1195"/>
      <c r="H48" s="1196"/>
      <c r="I48" s="337" t="s">
        <v>522</v>
      </c>
      <c r="J48" s="338" t="s">
        <v>522</v>
      </c>
      <c r="K48" s="338" t="s">
        <v>522</v>
      </c>
      <c r="L48" s="338" t="s">
        <v>522</v>
      </c>
      <c r="M48" s="339" t="s">
        <v>522</v>
      </c>
    </row>
    <row r="49" spans="2:13" ht="27.75" customHeight="1">
      <c r="B49" s="1191"/>
      <c r="C49" s="1192"/>
      <c r="D49" s="101"/>
      <c r="E49" s="1195" t="s">
        <v>39</v>
      </c>
      <c r="F49" s="1195"/>
      <c r="G49" s="1195"/>
      <c r="H49" s="1196"/>
      <c r="I49" s="337" t="s">
        <v>522</v>
      </c>
      <c r="J49" s="338" t="s">
        <v>522</v>
      </c>
      <c r="K49" s="338" t="s">
        <v>522</v>
      </c>
      <c r="L49" s="338" t="s">
        <v>522</v>
      </c>
      <c r="M49" s="339" t="s">
        <v>522</v>
      </c>
    </row>
    <row r="50" spans="2:13" ht="27.75" customHeight="1">
      <c r="B50" s="1200" t="s">
        <v>40</v>
      </c>
      <c r="C50" s="1201"/>
      <c r="D50" s="104"/>
      <c r="E50" s="1195" t="s">
        <v>41</v>
      </c>
      <c r="F50" s="1195"/>
      <c r="G50" s="1195"/>
      <c r="H50" s="1196"/>
      <c r="I50" s="337">
        <v>4421</v>
      </c>
      <c r="J50" s="338">
        <v>4553</v>
      </c>
      <c r="K50" s="338">
        <v>4524</v>
      </c>
      <c r="L50" s="338">
        <v>4929</v>
      </c>
      <c r="M50" s="339">
        <v>5450</v>
      </c>
    </row>
    <row r="51" spans="2:13" ht="27.75" customHeight="1">
      <c r="B51" s="1189"/>
      <c r="C51" s="1190"/>
      <c r="D51" s="101"/>
      <c r="E51" s="1195" t="s">
        <v>42</v>
      </c>
      <c r="F51" s="1195"/>
      <c r="G51" s="1195"/>
      <c r="H51" s="1196"/>
      <c r="I51" s="337">
        <v>10</v>
      </c>
      <c r="J51" s="338">
        <v>11</v>
      </c>
      <c r="K51" s="338">
        <v>7</v>
      </c>
      <c r="L51" s="338">
        <v>5</v>
      </c>
      <c r="M51" s="339">
        <v>8</v>
      </c>
    </row>
    <row r="52" spans="2:13" ht="27.75" customHeight="1">
      <c r="B52" s="1191"/>
      <c r="C52" s="1192"/>
      <c r="D52" s="101"/>
      <c r="E52" s="1195" t="s">
        <v>43</v>
      </c>
      <c r="F52" s="1195"/>
      <c r="G52" s="1195"/>
      <c r="H52" s="1196"/>
      <c r="I52" s="337">
        <v>12492</v>
      </c>
      <c r="J52" s="338">
        <v>12604</v>
      </c>
      <c r="K52" s="338">
        <v>13015</v>
      </c>
      <c r="L52" s="338">
        <v>13708</v>
      </c>
      <c r="M52" s="339">
        <v>13061</v>
      </c>
    </row>
    <row r="53" spans="2:13" ht="27.75" customHeight="1" thickBot="1">
      <c r="B53" s="1202" t="s">
        <v>44</v>
      </c>
      <c r="C53" s="1203"/>
      <c r="D53" s="105"/>
      <c r="E53" s="1204" t="s">
        <v>45</v>
      </c>
      <c r="F53" s="1204"/>
      <c r="G53" s="1204"/>
      <c r="H53" s="1205"/>
      <c r="I53" s="340">
        <v>30</v>
      </c>
      <c r="J53" s="341">
        <v>299</v>
      </c>
      <c r="K53" s="341">
        <v>681</v>
      </c>
      <c r="L53" s="341">
        <v>181</v>
      </c>
      <c r="M53" s="342">
        <v>88</v>
      </c>
    </row>
    <row r="54" spans="2:13" ht="27.75" customHeight="1">
      <c r="B54" s="106" t="s">
        <v>46</v>
      </c>
      <c r="C54" s="107"/>
      <c r="D54" s="107"/>
      <c r="E54" s="108"/>
      <c r="F54" s="108"/>
      <c r="G54" s="108"/>
      <c r="H54" s="108"/>
      <c r="I54" s="109"/>
      <c r="J54" s="109"/>
      <c r="K54" s="109"/>
      <c r="L54" s="109"/>
      <c r="M54" s="109"/>
    </row>
    <row r="55" spans="2:13"/>
  </sheetData>
  <sheetProtection algorithmName="SHA-512" hashValue="iHbCtCUZed2+CdCL9iaJWsHWuoYHn0BtfM1rlA1ULaH/OzpfVc1LGWrc+Ftn0HfcgikHMDln8cngk6GoN5zlMQ==" saltValue="eTa3sPBB/xN3jmWesk9l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566</v>
      </c>
      <c r="G54" s="114" t="s">
        <v>567</v>
      </c>
      <c r="H54" s="115" t="s">
        <v>568</v>
      </c>
    </row>
    <row r="55" spans="2:8" ht="52.5" customHeight="1">
      <c r="B55" s="116"/>
      <c r="C55" s="1214" t="s">
        <v>48</v>
      </c>
      <c r="D55" s="1214"/>
      <c r="E55" s="1215"/>
      <c r="F55" s="117">
        <v>600</v>
      </c>
      <c r="G55" s="117">
        <v>500</v>
      </c>
      <c r="H55" s="118">
        <v>600</v>
      </c>
    </row>
    <row r="56" spans="2:8" ht="52.5" customHeight="1">
      <c r="B56" s="119"/>
      <c r="C56" s="1216" t="s">
        <v>49</v>
      </c>
      <c r="D56" s="1216"/>
      <c r="E56" s="1217"/>
      <c r="F56" s="120">
        <v>1000</v>
      </c>
      <c r="G56" s="120">
        <v>951</v>
      </c>
      <c r="H56" s="121">
        <v>992</v>
      </c>
    </row>
    <row r="57" spans="2:8" ht="53.25" customHeight="1">
      <c r="B57" s="119"/>
      <c r="C57" s="1218" t="s">
        <v>50</v>
      </c>
      <c r="D57" s="1218"/>
      <c r="E57" s="1219"/>
      <c r="F57" s="122">
        <v>3664</v>
      </c>
      <c r="G57" s="122">
        <v>3741</v>
      </c>
      <c r="H57" s="123">
        <v>4258</v>
      </c>
    </row>
    <row r="58" spans="2:8" ht="45.75" customHeight="1">
      <c r="B58" s="124"/>
      <c r="C58" s="1206" t="s">
        <v>600</v>
      </c>
      <c r="D58" s="1207"/>
      <c r="E58" s="1208"/>
      <c r="F58" s="125">
        <v>1351</v>
      </c>
      <c r="G58" s="125">
        <v>1469</v>
      </c>
      <c r="H58" s="126">
        <v>1574</v>
      </c>
    </row>
    <row r="59" spans="2:8" ht="45.75" customHeight="1">
      <c r="B59" s="124"/>
      <c r="C59" s="1206" t="s">
        <v>601</v>
      </c>
      <c r="D59" s="1207"/>
      <c r="E59" s="1208"/>
      <c r="F59" s="125">
        <v>1116</v>
      </c>
      <c r="G59" s="125">
        <v>1056</v>
      </c>
      <c r="H59" s="126">
        <v>1030</v>
      </c>
    </row>
    <row r="60" spans="2:8" ht="45.75" customHeight="1">
      <c r="B60" s="124"/>
      <c r="C60" s="1206" t="s">
        <v>604</v>
      </c>
      <c r="D60" s="1207"/>
      <c r="E60" s="1208"/>
      <c r="F60" s="125">
        <v>830</v>
      </c>
      <c r="G60" s="125">
        <v>857</v>
      </c>
      <c r="H60" s="126">
        <v>863</v>
      </c>
    </row>
    <row r="61" spans="2:8" ht="45.75" customHeight="1">
      <c r="B61" s="124"/>
      <c r="C61" s="1206" t="s">
        <v>602</v>
      </c>
      <c r="D61" s="1207"/>
      <c r="E61" s="1208"/>
      <c r="F61" s="125">
        <v>0</v>
      </c>
      <c r="G61" s="125">
        <v>0</v>
      </c>
      <c r="H61" s="126">
        <v>400</v>
      </c>
    </row>
    <row r="62" spans="2:8" ht="45.75" customHeight="1" thickBot="1">
      <c r="B62" s="127"/>
      <c r="C62" s="1209" t="s">
        <v>603</v>
      </c>
      <c r="D62" s="1210"/>
      <c r="E62" s="1211"/>
      <c r="F62" s="128">
        <v>183</v>
      </c>
      <c r="G62" s="128">
        <v>212</v>
      </c>
      <c r="H62" s="129">
        <v>231</v>
      </c>
    </row>
    <row r="63" spans="2:8" ht="52.5" customHeight="1" thickBot="1">
      <c r="B63" s="130"/>
      <c r="C63" s="1212" t="s">
        <v>51</v>
      </c>
      <c r="D63" s="1212"/>
      <c r="E63" s="1213"/>
      <c r="F63" s="131">
        <v>5265</v>
      </c>
      <c r="G63" s="131">
        <v>5192</v>
      </c>
      <c r="H63" s="132">
        <v>5850</v>
      </c>
    </row>
    <row r="64" spans="2:8"/>
  </sheetData>
  <sheetProtection algorithmName="SHA-512" hashValue="KSCJmMmHtuEmvjOttwnzp8R1GdBRMG4enHFaY2L5IKmIKH67vxrSjkaadnmi5xcwmqNQdtiVnbNEOf33xm6qjA==" saltValue="+AEaeOCyRBZRfB6UoZiO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c r="A1" s="349"/>
      <c r="B1" s="350"/>
      <c r="DD1" s="247"/>
      <c r="DE1" s="247"/>
    </row>
    <row r="2" spans="1:109" ht="25.5" customHeight="1">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47"/>
      <c r="DE2" s="247"/>
    </row>
    <row r="3" spans="1:109" ht="25.5" customHeight="1">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47"/>
      <c r="DE3" s="247"/>
    </row>
    <row r="4" spans="1:109" s="245" customFormat="1">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45" customFormat="1">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45" customFormat="1">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45" customFormat="1">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45" customFormat="1">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45" customFormat="1">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45" customFormat="1">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45" customFormat="1">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45" customFormat="1">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45" customFormat="1">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45" customFormat="1">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45" customFormat="1">
      <c r="A15" s="247"/>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45" customFormat="1">
      <c r="A16" s="247"/>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45" customFormat="1">
      <c r="A17" s="247"/>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45" customFormat="1">
      <c r="A18" s="247"/>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c r="DD19" s="247"/>
      <c r="DE19" s="247"/>
    </row>
    <row r="20" spans="1:109">
      <c r="DD20" s="247"/>
      <c r="DE20" s="247"/>
    </row>
    <row r="21" spans="1:109" ht="17.25" customHeight="1">
      <c r="B21" s="352"/>
      <c r="C21" s="249"/>
      <c r="D21" s="249"/>
      <c r="E21" s="249"/>
      <c r="F21" s="249"/>
      <c r="G21" s="249"/>
      <c r="H21" s="249"/>
      <c r="I21" s="249"/>
      <c r="J21" s="249"/>
      <c r="K21" s="249"/>
      <c r="L21" s="249"/>
      <c r="M21" s="249"/>
      <c r="N21" s="353"/>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3"/>
      <c r="AU21" s="249"/>
      <c r="AV21" s="249"/>
      <c r="AW21" s="249"/>
      <c r="AX21" s="249"/>
      <c r="AY21" s="249"/>
      <c r="AZ21" s="249"/>
      <c r="BA21" s="249"/>
      <c r="BB21" s="249"/>
      <c r="BC21" s="249"/>
      <c r="BD21" s="249"/>
      <c r="BE21" s="249"/>
      <c r="BF21" s="353"/>
      <c r="BG21" s="249"/>
      <c r="BH21" s="249"/>
      <c r="BI21" s="249"/>
      <c r="BJ21" s="249"/>
      <c r="BK21" s="249"/>
      <c r="BL21" s="249"/>
      <c r="BM21" s="249"/>
      <c r="BN21" s="249"/>
      <c r="BO21" s="249"/>
      <c r="BP21" s="249"/>
      <c r="BQ21" s="249"/>
      <c r="BR21" s="353"/>
      <c r="BS21" s="249"/>
      <c r="BT21" s="249"/>
      <c r="BU21" s="249"/>
      <c r="BV21" s="249"/>
      <c r="BW21" s="249"/>
      <c r="BX21" s="249"/>
      <c r="BY21" s="249"/>
      <c r="BZ21" s="249"/>
      <c r="CA21" s="249"/>
      <c r="CB21" s="249"/>
      <c r="CC21" s="249"/>
      <c r="CD21" s="353"/>
      <c r="CE21" s="249"/>
      <c r="CF21" s="249"/>
      <c r="CG21" s="249"/>
      <c r="CH21" s="249"/>
      <c r="CI21" s="249"/>
      <c r="CJ21" s="249"/>
      <c r="CK21" s="249"/>
      <c r="CL21" s="249"/>
      <c r="CM21" s="249"/>
      <c r="CN21" s="249"/>
      <c r="CO21" s="249"/>
      <c r="CP21" s="353"/>
      <c r="CQ21" s="249"/>
      <c r="CR21" s="249"/>
      <c r="CS21" s="249"/>
      <c r="CT21" s="249"/>
      <c r="CU21" s="249"/>
      <c r="CV21" s="249"/>
      <c r="CW21" s="249"/>
      <c r="CX21" s="249"/>
      <c r="CY21" s="249"/>
      <c r="CZ21" s="249"/>
      <c r="DA21" s="249"/>
      <c r="DB21" s="353"/>
      <c r="DC21" s="249"/>
      <c r="DD21" s="250"/>
      <c r="DE21" s="247"/>
    </row>
    <row r="22" spans="1:109" ht="17.25" customHeight="1">
      <c r="B22" s="251"/>
    </row>
    <row r="23" spans="1:109">
      <c r="B23" s="251"/>
    </row>
    <row r="24" spans="1:109">
      <c r="B24" s="251"/>
    </row>
    <row r="25" spans="1:109">
      <c r="B25" s="251"/>
    </row>
    <row r="26" spans="1:109">
      <c r="B26" s="251"/>
    </row>
    <row r="27" spans="1:109">
      <c r="B27" s="251"/>
    </row>
    <row r="28" spans="1:109">
      <c r="B28" s="251"/>
    </row>
    <row r="29" spans="1:109">
      <c r="B29" s="251"/>
    </row>
    <row r="30" spans="1:109">
      <c r="B30" s="251"/>
    </row>
    <row r="31" spans="1:109">
      <c r="B31" s="251"/>
    </row>
    <row r="32" spans="1:109">
      <c r="B32" s="251"/>
    </row>
    <row r="33" spans="2:109">
      <c r="B33" s="251"/>
    </row>
    <row r="34" spans="2:109">
      <c r="B34" s="251"/>
    </row>
    <row r="35" spans="2:109">
      <c r="B35" s="251"/>
    </row>
    <row r="36" spans="2:109">
      <c r="B36" s="251"/>
    </row>
    <row r="37" spans="2:109">
      <c r="B37" s="251"/>
    </row>
    <row r="38" spans="2:109">
      <c r="B38" s="251"/>
    </row>
    <row r="39" spans="2:109">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c r="B40" s="354"/>
      <c r="DD40" s="354"/>
      <c r="DE40" s="247"/>
    </row>
    <row r="41" spans="2:109" ht="17.25">
      <c r="B41" s="248" t="s">
        <v>606</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c r="B42" s="251"/>
      <c r="G42" s="355"/>
      <c r="I42" s="356"/>
      <c r="J42" s="356"/>
      <c r="K42" s="356"/>
      <c r="AM42" s="355"/>
      <c r="AN42" s="355" t="s">
        <v>607</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c r="B43" s="251"/>
      <c r="AN43" s="1232" t="s">
        <v>608</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c r="B44" s="251"/>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c r="B45" s="251"/>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c r="B46" s="251"/>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c r="B47" s="251"/>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c r="B48" s="251"/>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c r="B49" s="251"/>
      <c r="AN49" s="247" t="s">
        <v>609</v>
      </c>
    </row>
    <row r="50" spans="1:109">
      <c r="B50" s="251"/>
      <c r="G50" s="1226"/>
      <c r="H50" s="1226"/>
      <c r="I50" s="1226"/>
      <c r="J50" s="1226"/>
      <c r="K50" s="358"/>
      <c r="L50" s="358"/>
      <c r="M50" s="359"/>
      <c r="N50" s="359"/>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25" t="s">
        <v>564</v>
      </c>
      <c r="BQ50" s="1225"/>
      <c r="BR50" s="1225"/>
      <c r="BS50" s="1225"/>
      <c r="BT50" s="1225"/>
      <c r="BU50" s="1225"/>
      <c r="BV50" s="1225"/>
      <c r="BW50" s="1225"/>
      <c r="BX50" s="1225" t="s">
        <v>565</v>
      </c>
      <c r="BY50" s="1225"/>
      <c r="BZ50" s="1225"/>
      <c r="CA50" s="1225"/>
      <c r="CB50" s="1225"/>
      <c r="CC50" s="1225"/>
      <c r="CD50" s="1225"/>
      <c r="CE50" s="1225"/>
      <c r="CF50" s="1225" t="s">
        <v>566</v>
      </c>
      <c r="CG50" s="1225"/>
      <c r="CH50" s="1225"/>
      <c r="CI50" s="1225"/>
      <c r="CJ50" s="1225"/>
      <c r="CK50" s="1225"/>
      <c r="CL50" s="1225"/>
      <c r="CM50" s="1225"/>
      <c r="CN50" s="1225" t="s">
        <v>567</v>
      </c>
      <c r="CO50" s="1225"/>
      <c r="CP50" s="1225"/>
      <c r="CQ50" s="1225"/>
      <c r="CR50" s="1225"/>
      <c r="CS50" s="1225"/>
      <c r="CT50" s="1225"/>
      <c r="CU50" s="1225"/>
      <c r="CV50" s="1225" t="s">
        <v>568</v>
      </c>
      <c r="CW50" s="1225"/>
      <c r="CX50" s="1225"/>
      <c r="CY50" s="1225"/>
      <c r="CZ50" s="1225"/>
      <c r="DA50" s="1225"/>
      <c r="DB50" s="1225"/>
      <c r="DC50" s="1225"/>
    </row>
    <row r="51" spans="1:109" ht="13.5" customHeight="1">
      <c r="B51" s="251"/>
      <c r="G51" s="1228"/>
      <c r="H51" s="1228"/>
      <c r="I51" s="1241"/>
      <c r="J51" s="1241"/>
      <c r="K51" s="1227"/>
      <c r="L51" s="1227"/>
      <c r="M51" s="1227"/>
      <c r="N51" s="1227"/>
      <c r="AM51" s="357"/>
      <c r="AN51" s="1223" t="s">
        <v>610</v>
      </c>
      <c r="AO51" s="1223"/>
      <c r="AP51" s="1223"/>
      <c r="AQ51" s="1223"/>
      <c r="AR51" s="1223"/>
      <c r="AS51" s="1223"/>
      <c r="AT51" s="1223"/>
      <c r="AU51" s="1223"/>
      <c r="AV51" s="1223"/>
      <c r="AW51" s="1223"/>
      <c r="AX51" s="1223"/>
      <c r="AY51" s="1223"/>
      <c r="AZ51" s="1223"/>
      <c r="BA51" s="1223"/>
      <c r="BB51" s="1223" t="s">
        <v>611</v>
      </c>
      <c r="BC51" s="1223"/>
      <c r="BD51" s="1223"/>
      <c r="BE51" s="1223"/>
      <c r="BF51" s="1223"/>
      <c r="BG51" s="1223"/>
      <c r="BH51" s="1223"/>
      <c r="BI51" s="1223"/>
      <c r="BJ51" s="1223"/>
      <c r="BK51" s="1223"/>
      <c r="BL51" s="1223"/>
      <c r="BM51" s="1223"/>
      <c r="BN51" s="1223"/>
      <c r="BO51" s="1223"/>
      <c r="BP51" s="1220">
        <v>0.6</v>
      </c>
      <c r="BQ51" s="1220"/>
      <c r="BR51" s="1220"/>
      <c r="BS51" s="1220"/>
      <c r="BT51" s="1220"/>
      <c r="BU51" s="1220"/>
      <c r="BV51" s="1220"/>
      <c r="BW51" s="1220"/>
      <c r="BX51" s="1220">
        <v>6.9</v>
      </c>
      <c r="BY51" s="1220"/>
      <c r="BZ51" s="1220"/>
      <c r="CA51" s="1220"/>
      <c r="CB51" s="1220"/>
      <c r="CC51" s="1220"/>
      <c r="CD51" s="1220"/>
      <c r="CE51" s="1220"/>
      <c r="CF51" s="1220">
        <v>16</v>
      </c>
      <c r="CG51" s="1220"/>
      <c r="CH51" s="1220"/>
      <c r="CI51" s="1220"/>
      <c r="CJ51" s="1220"/>
      <c r="CK51" s="1220"/>
      <c r="CL51" s="1220"/>
      <c r="CM51" s="1220"/>
      <c r="CN51" s="1220">
        <v>4.0999999999999996</v>
      </c>
      <c r="CO51" s="1220"/>
      <c r="CP51" s="1220"/>
      <c r="CQ51" s="1220"/>
      <c r="CR51" s="1220"/>
      <c r="CS51" s="1220"/>
      <c r="CT51" s="1220"/>
      <c r="CU51" s="1220"/>
      <c r="CV51" s="1220">
        <v>1.8</v>
      </c>
      <c r="CW51" s="1220"/>
      <c r="CX51" s="1220"/>
      <c r="CY51" s="1220"/>
      <c r="CZ51" s="1220"/>
      <c r="DA51" s="1220"/>
      <c r="DB51" s="1220"/>
      <c r="DC51" s="1220"/>
    </row>
    <row r="52" spans="1:109">
      <c r="B52" s="251"/>
      <c r="G52" s="1228"/>
      <c r="H52" s="1228"/>
      <c r="I52" s="1241"/>
      <c r="J52" s="1241"/>
      <c r="K52" s="1227"/>
      <c r="L52" s="1227"/>
      <c r="M52" s="1227"/>
      <c r="N52" s="1227"/>
      <c r="AM52" s="357"/>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c r="A53" s="356"/>
      <c r="B53" s="251"/>
      <c r="G53" s="1228"/>
      <c r="H53" s="1228"/>
      <c r="I53" s="1226"/>
      <c r="J53" s="1226"/>
      <c r="K53" s="1227"/>
      <c r="L53" s="1227"/>
      <c r="M53" s="1227"/>
      <c r="N53" s="1227"/>
      <c r="AM53" s="357"/>
      <c r="AN53" s="1223"/>
      <c r="AO53" s="1223"/>
      <c r="AP53" s="1223"/>
      <c r="AQ53" s="1223"/>
      <c r="AR53" s="1223"/>
      <c r="AS53" s="1223"/>
      <c r="AT53" s="1223"/>
      <c r="AU53" s="1223"/>
      <c r="AV53" s="1223"/>
      <c r="AW53" s="1223"/>
      <c r="AX53" s="1223"/>
      <c r="AY53" s="1223"/>
      <c r="AZ53" s="1223"/>
      <c r="BA53" s="1223"/>
      <c r="BB53" s="1223" t="s">
        <v>612</v>
      </c>
      <c r="BC53" s="1223"/>
      <c r="BD53" s="1223"/>
      <c r="BE53" s="1223"/>
      <c r="BF53" s="1223"/>
      <c r="BG53" s="1223"/>
      <c r="BH53" s="1223"/>
      <c r="BI53" s="1223"/>
      <c r="BJ53" s="1223"/>
      <c r="BK53" s="1223"/>
      <c r="BL53" s="1223"/>
      <c r="BM53" s="1223"/>
      <c r="BN53" s="1223"/>
      <c r="BO53" s="1223"/>
      <c r="BP53" s="1220">
        <v>74.599999999999994</v>
      </c>
      <c r="BQ53" s="1220"/>
      <c r="BR53" s="1220"/>
      <c r="BS53" s="1220"/>
      <c r="BT53" s="1220"/>
      <c r="BU53" s="1220"/>
      <c r="BV53" s="1220"/>
      <c r="BW53" s="1220"/>
      <c r="BX53" s="1220">
        <v>72</v>
      </c>
      <c r="BY53" s="1220"/>
      <c r="BZ53" s="1220"/>
      <c r="CA53" s="1220"/>
      <c r="CB53" s="1220"/>
      <c r="CC53" s="1220"/>
      <c r="CD53" s="1220"/>
      <c r="CE53" s="1220"/>
      <c r="CF53" s="1220">
        <v>71</v>
      </c>
      <c r="CG53" s="1220"/>
      <c r="CH53" s="1220"/>
      <c r="CI53" s="1220"/>
      <c r="CJ53" s="1220"/>
      <c r="CK53" s="1220"/>
      <c r="CL53" s="1220"/>
      <c r="CM53" s="1220"/>
      <c r="CN53" s="1220">
        <v>70.2</v>
      </c>
      <c r="CO53" s="1220"/>
      <c r="CP53" s="1220"/>
      <c r="CQ53" s="1220"/>
      <c r="CR53" s="1220"/>
      <c r="CS53" s="1220"/>
      <c r="CT53" s="1220"/>
      <c r="CU53" s="1220"/>
      <c r="CV53" s="1220">
        <v>68.8</v>
      </c>
      <c r="CW53" s="1220"/>
      <c r="CX53" s="1220"/>
      <c r="CY53" s="1220"/>
      <c r="CZ53" s="1220"/>
      <c r="DA53" s="1220"/>
      <c r="DB53" s="1220"/>
      <c r="DC53" s="1220"/>
    </row>
    <row r="54" spans="1:109">
      <c r="A54" s="356"/>
      <c r="B54" s="251"/>
      <c r="G54" s="1228"/>
      <c r="H54" s="1228"/>
      <c r="I54" s="1226"/>
      <c r="J54" s="1226"/>
      <c r="K54" s="1227"/>
      <c r="L54" s="1227"/>
      <c r="M54" s="1227"/>
      <c r="N54" s="1227"/>
      <c r="AM54" s="357"/>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c r="A55" s="356"/>
      <c r="B55" s="251"/>
      <c r="G55" s="1226"/>
      <c r="H55" s="1226"/>
      <c r="I55" s="1226"/>
      <c r="J55" s="1226"/>
      <c r="K55" s="1227"/>
      <c r="L55" s="1227"/>
      <c r="M55" s="1227"/>
      <c r="N55" s="1227"/>
      <c r="AN55" s="1225" t="s">
        <v>613</v>
      </c>
      <c r="AO55" s="1225"/>
      <c r="AP55" s="1225"/>
      <c r="AQ55" s="1225"/>
      <c r="AR55" s="1225"/>
      <c r="AS55" s="1225"/>
      <c r="AT55" s="1225"/>
      <c r="AU55" s="1225"/>
      <c r="AV55" s="1225"/>
      <c r="AW55" s="1225"/>
      <c r="AX55" s="1225"/>
      <c r="AY55" s="1225"/>
      <c r="AZ55" s="1225"/>
      <c r="BA55" s="1225"/>
      <c r="BB55" s="1223" t="s">
        <v>611</v>
      </c>
      <c r="BC55" s="1223"/>
      <c r="BD55" s="1223"/>
      <c r="BE55" s="1223"/>
      <c r="BF55" s="1223"/>
      <c r="BG55" s="1223"/>
      <c r="BH55" s="1223"/>
      <c r="BI55" s="1223"/>
      <c r="BJ55" s="1223"/>
      <c r="BK55" s="1223"/>
      <c r="BL55" s="1223"/>
      <c r="BM55" s="1223"/>
      <c r="BN55" s="1223"/>
      <c r="BO55" s="1223"/>
      <c r="BP55" s="1220">
        <v>46.8</v>
      </c>
      <c r="BQ55" s="1220"/>
      <c r="BR55" s="1220"/>
      <c r="BS55" s="1220"/>
      <c r="BT55" s="1220"/>
      <c r="BU55" s="1220"/>
      <c r="BV55" s="1220"/>
      <c r="BW55" s="1220"/>
      <c r="BX55" s="1220">
        <v>48.4</v>
      </c>
      <c r="BY55" s="1220"/>
      <c r="BZ55" s="1220"/>
      <c r="CA55" s="1220"/>
      <c r="CB55" s="1220"/>
      <c r="CC55" s="1220"/>
      <c r="CD55" s="1220"/>
      <c r="CE55" s="1220"/>
      <c r="CF55" s="1220">
        <v>43</v>
      </c>
      <c r="CG55" s="1220"/>
      <c r="CH55" s="1220"/>
      <c r="CI55" s="1220"/>
      <c r="CJ55" s="1220"/>
      <c r="CK55" s="1220"/>
      <c r="CL55" s="1220"/>
      <c r="CM55" s="1220"/>
      <c r="CN55" s="1220">
        <v>0</v>
      </c>
      <c r="CO55" s="1220"/>
      <c r="CP55" s="1220"/>
      <c r="CQ55" s="1220"/>
      <c r="CR55" s="1220"/>
      <c r="CS55" s="1220"/>
      <c r="CT55" s="1220"/>
      <c r="CU55" s="1220"/>
      <c r="CV55" s="1220">
        <v>0</v>
      </c>
      <c r="CW55" s="1220"/>
      <c r="CX55" s="1220"/>
      <c r="CY55" s="1220"/>
      <c r="CZ55" s="1220"/>
      <c r="DA55" s="1220"/>
      <c r="DB55" s="1220"/>
      <c r="DC55" s="1220"/>
    </row>
    <row r="56" spans="1:109">
      <c r="A56" s="356"/>
      <c r="B56" s="251"/>
      <c r="G56" s="1226"/>
      <c r="H56" s="1226"/>
      <c r="I56" s="1226"/>
      <c r="J56" s="1226"/>
      <c r="K56" s="1227"/>
      <c r="L56" s="1227"/>
      <c r="M56" s="1227"/>
      <c r="N56" s="1227"/>
      <c r="AN56" s="1225"/>
      <c r="AO56" s="1225"/>
      <c r="AP56" s="1225"/>
      <c r="AQ56" s="1225"/>
      <c r="AR56" s="1225"/>
      <c r="AS56" s="1225"/>
      <c r="AT56" s="1225"/>
      <c r="AU56" s="1225"/>
      <c r="AV56" s="1225"/>
      <c r="AW56" s="1225"/>
      <c r="AX56" s="1225"/>
      <c r="AY56" s="1225"/>
      <c r="AZ56" s="1225"/>
      <c r="BA56" s="1225"/>
      <c r="BB56" s="1223"/>
      <c r="BC56" s="1223"/>
      <c r="BD56" s="1223"/>
      <c r="BE56" s="1223"/>
      <c r="BF56" s="1223"/>
      <c r="BG56" s="1223"/>
      <c r="BH56" s="1223"/>
      <c r="BI56" s="1223"/>
      <c r="BJ56" s="1223"/>
      <c r="BK56" s="1223"/>
      <c r="BL56" s="1223"/>
      <c r="BM56" s="1223"/>
      <c r="BN56" s="1223"/>
      <c r="BO56" s="1223"/>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6" customFormat="1">
      <c r="B57" s="360"/>
      <c r="G57" s="1226"/>
      <c r="H57" s="1226"/>
      <c r="I57" s="1221"/>
      <c r="J57" s="1221"/>
      <c r="K57" s="1227"/>
      <c r="L57" s="1227"/>
      <c r="M57" s="1227"/>
      <c r="N57" s="1227"/>
      <c r="AM57" s="247"/>
      <c r="AN57" s="1225"/>
      <c r="AO57" s="1225"/>
      <c r="AP57" s="1225"/>
      <c r="AQ57" s="1225"/>
      <c r="AR57" s="1225"/>
      <c r="AS57" s="1225"/>
      <c r="AT57" s="1225"/>
      <c r="AU57" s="1225"/>
      <c r="AV57" s="1225"/>
      <c r="AW57" s="1225"/>
      <c r="AX57" s="1225"/>
      <c r="AY57" s="1225"/>
      <c r="AZ57" s="1225"/>
      <c r="BA57" s="1225"/>
      <c r="BB57" s="1223" t="s">
        <v>612</v>
      </c>
      <c r="BC57" s="1223"/>
      <c r="BD57" s="1223"/>
      <c r="BE57" s="1223"/>
      <c r="BF57" s="1223"/>
      <c r="BG57" s="1223"/>
      <c r="BH57" s="1223"/>
      <c r="BI57" s="1223"/>
      <c r="BJ57" s="1223"/>
      <c r="BK57" s="1223"/>
      <c r="BL57" s="1223"/>
      <c r="BM57" s="1223"/>
      <c r="BN57" s="1223"/>
      <c r="BO57" s="1223"/>
      <c r="BP57" s="1220">
        <v>61.7</v>
      </c>
      <c r="BQ57" s="1220"/>
      <c r="BR57" s="1220"/>
      <c r="BS57" s="1220"/>
      <c r="BT57" s="1220"/>
      <c r="BU57" s="1220"/>
      <c r="BV57" s="1220"/>
      <c r="BW57" s="1220"/>
      <c r="BX57" s="1220">
        <v>61.8</v>
      </c>
      <c r="BY57" s="1220"/>
      <c r="BZ57" s="1220"/>
      <c r="CA57" s="1220"/>
      <c r="CB57" s="1220"/>
      <c r="CC57" s="1220"/>
      <c r="CD57" s="1220"/>
      <c r="CE57" s="1220"/>
      <c r="CF57" s="1220">
        <v>62.8</v>
      </c>
      <c r="CG57" s="1220"/>
      <c r="CH57" s="1220"/>
      <c r="CI57" s="1220"/>
      <c r="CJ57" s="1220"/>
      <c r="CK57" s="1220"/>
      <c r="CL57" s="1220"/>
      <c r="CM57" s="1220"/>
      <c r="CN57" s="1220">
        <v>64</v>
      </c>
      <c r="CO57" s="1220"/>
      <c r="CP57" s="1220"/>
      <c r="CQ57" s="1220"/>
      <c r="CR57" s="1220"/>
      <c r="CS57" s="1220"/>
      <c r="CT57" s="1220"/>
      <c r="CU57" s="1220"/>
      <c r="CV57" s="1220">
        <v>64.900000000000006</v>
      </c>
      <c r="CW57" s="1220"/>
      <c r="CX57" s="1220"/>
      <c r="CY57" s="1220"/>
      <c r="CZ57" s="1220"/>
      <c r="DA57" s="1220"/>
      <c r="DB57" s="1220"/>
      <c r="DC57" s="1220"/>
      <c r="DD57" s="361"/>
      <c r="DE57" s="360"/>
    </row>
    <row r="58" spans="1:109" s="356" customFormat="1">
      <c r="A58" s="247"/>
      <c r="B58" s="360"/>
      <c r="G58" s="1226"/>
      <c r="H58" s="1226"/>
      <c r="I58" s="1221"/>
      <c r="J58" s="1221"/>
      <c r="K58" s="1227"/>
      <c r="L58" s="1227"/>
      <c r="M58" s="1227"/>
      <c r="N58" s="1227"/>
      <c r="AM58" s="247"/>
      <c r="AN58" s="1225"/>
      <c r="AO58" s="1225"/>
      <c r="AP58" s="1225"/>
      <c r="AQ58" s="1225"/>
      <c r="AR58" s="1225"/>
      <c r="AS58" s="1225"/>
      <c r="AT58" s="1225"/>
      <c r="AU58" s="1225"/>
      <c r="AV58" s="1225"/>
      <c r="AW58" s="1225"/>
      <c r="AX58" s="1225"/>
      <c r="AY58" s="1225"/>
      <c r="AZ58" s="1225"/>
      <c r="BA58" s="1225"/>
      <c r="BB58" s="1223"/>
      <c r="BC58" s="1223"/>
      <c r="BD58" s="1223"/>
      <c r="BE58" s="1223"/>
      <c r="BF58" s="1223"/>
      <c r="BG58" s="1223"/>
      <c r="BH58" s="1223"/>
      <c r="BI58" s="1223"/>
      <c r="BJ58" s="1223"/>
      <c r="BK58" s="1223"/>
      <c r="BL58" s="1223"/>
      <c r="BM58" s="1223"/>
      <c r="BN58" s="1223"/>
      <c r="BO58" s="1223"/>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1"/>
      <c r="DE58" s="360"/>
    </row>
    <row r="59" spans="1:109" s="356" customFormat="1">
      <c r="A59" s="247"/>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c r="A60" s="247"/>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c r="A61" s="247"/>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47"/>
    </row>
    <row r="63" spans="1:109" ht="17.25">
      <c r="B63" s="304" t="s">
        <v>614</v>
      </c>
    </row>
    <row r="64" spans="1:109">
      <c r="B64" s="251"/>
      <c r="G64" s="355"/>
      <c r="I64" s="367"/>
      <c r="J64" s="367"/>
      <c r="K64" s="367"/>
      <c r="L64" s="367"/>
      <c r="M64" s="367"/>
      <c r="N64" s="368"/>
      <c r="AM64" s="355"/>
      <c r="AN64" s="355" t="s">
        <v>607</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c r="B65" s="251"/>
      <c r="AN65" s="1232" t="s">
        <v>615</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c r="B66" s="251"/>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c r="B67" s="251"/>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c r="B68" s="251"/>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c r="B69" s="251"/>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c r="B70" s="251"/>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c r="B71" s="251"/>
      <c r="G71" s="372"/>
      <c r="I71" s="373"/>
      <c r="J71" s="370"/>
      <c r="K71" s="370"/>
      <c r="L71" s="371"/>
      <c r="M71" s="370"/>
      <c r="N71" s="371"/>
      <c r="AM71" s="372"/>
      <c r="AN71" s="247" t="s">
        <v>609</v>
      </c>
    </row>
    <row r="72" spans="2:107">
      <c r="B72" s="251"/>
      <c r="G72" s="1226"/>
      <c r="H72" s="1226"/>
      <c r="I72" s="1226"/>
      <c r="J72" s="1226"/>
      <c r="K72" s="358"/>
      <c r="L72" s="358"/>
      <c r="M72" s="359"/>
      <c r="N72" s="359"/>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25" t="s">
        <v>564</v>
      </c>
      <c r="BQ72" s="1225"/>
      <c r="BR72" s="1225"/>
      <c r="BS72" s="1225"/>
      <c r="BT72" s="1225"/>
      <c r="BU72" s="1225"/>
      <c r="BV72" s="1225"/>
      <c r="BW72" s="1225"/>
      <c r="BX72" s="1225" t="s">
        <v>565</v>
      </c>
      <c r="BY72" s="1225"/>
      <c r="BZ72" s="1225"/>
      <c r="CA72" s="1225"/>
      <c r="CB72" s="1225"/>
      <c r="CC72" s="1225"/>
      <c r="CD72" s="1225"/>
      <c r="CE72" s="1225"/>
      <c r="CF72" s="1225" t="s">
        <v>566</v>
      </c>
      <c r="CG72" s="1225"/>
      <c r="CH72" s="1225"/>
      <c r="CI72" s="1225"/>
      <c r="CJ72" s="1225"/>
      <c r="CK72" s="1225"/>
      <c r="CL72" s="1225"/>
      <c r="CM72" s="1225"/>
      <c r="CN72" s="1225" t="s">
        <v>567</v>
      </c>
      <c r="CO72" s="1225"/>
      <c r="CP72" s="1225"/>
      <c r="CQ72" s="1225"/>
      <c r="CR72" s="1225"/>
      <c r="CS72" s="1225"/>
      <c r="CT72" s="1225"/>
      <c r="CU72" s="1225"/>
      <c r="CV72" s="1225" t="s">
        <v>568</v>
      </c>
      <c r="CW72" s="1225"/>
      <c r="CX72" s="1225"/>
      <c r="CY72" s="1225"/>
      <c r="CZ72" s="1225"/>
      <c r="DA72" s="1225"/>
      <c r="DB72" s="1225"/>
      <c r="DC72" s="1225"/>
    </row>
    <row r="73" spans="2:107">
      <c r="B73" s="251"/>
      <c r="G73" s="1228"/>
      <c r="H73" s="1228"/>
      <c r="I73" s="1228"/>
      <c r="J73" s="1228"/>
      <c r="K73" s="1224"/>
      <c r="L73" s="1224"/>
      <c r="M73" s="1224"/>
      <c r="N73" s="1224"/>
      <c r="AM73" s="357"/>
      <c r="AN73" s="1223" t="s">
        <v>610</v>
      </c>
      <c r="AO73" s="1223"/>
      <c r="AP73" s="1223"/>
      <c r="AQ73" s="1223"/>
      <c r="AR73" s="1223"/>
      <c r="AS73" s="1223"/>
      <c r="AT73" s="1223"/>
      <c r="AU73" s="1223"/>
      <c r="AV73" s="1223"/>
      <c r="AW73" s="1223"/>
      <c r="AX73" s="1223"/>
      <c r="AY73" s="1223"/>
      <c r="AZ73" s="1223"/>
      <c r="BA73" s="1223"/>
      <c r="BB73" s="1223" t="s">
        <v>611</v>
      </c>
      <c r="BC73" s="1223"/>
      <c r="BD73" s="1223"/>
      <c r="BE73" s="1223"/>
      <c r="BF73" s="1223"/>
      <c r="BG73" s="1223"/>
      <c r="BH73" s="1223"/>
      <c r="BI73" s="1223"/>
      <c r="BJ73" s="1223"/>
      <c r="BK73" s="1223"/>
      <c r="BL73" s="1223"/>
      <c r="BM73" s="1223"/>
      <c r="BN73" s="1223"/>
      <c r="BO73" s="1223"/>
      <c r="BP73" s="1220">
        <v>0.6</v>
      </c>
      <c r="BQ73" s="1220"/>
      <c r="BR73" s="1220"/>
      <c r="BS73" s="1220"/>
      <c r="BT73" s="1220"/>
      <c r="BU73" s="1220"/>
      <c r="BV73" s="1220"/>
      <c r="BW73" s="1220"/>
      <c r="BX73" s="1220">
        <v>6.9</v>
      </c>
      <c r="BY73" s="1220"/>
      <c r="BZ73" s="1220"/>
      <c r="CA73" s="1220"/>
      <c r="CB73" s="1220"/>
      <c r="CC73" s="1220"/>
      <c r="CD73" s="1220"/>
      <c r="CE73" s="1220"/>
      <c r="CF73" s="1220">
        <v>16</v>
      </c>
      <c r="CG73" s="1220"/>
      <c r="CH73" s="1220"/>
      <c r="CI73" s="1220"/>
      <c r="CJ73" s="1220"/>
      <c r="CK73" s="1220"/>
      <c r="CL73" s="1220"/>
      <c r="CM73" s="1220"/>
      <c r="CN73" s="1220">
        <v>4.0999999999999996</v>
      </c>
      <c r="CO73" s="1220"/>
      <c r="CP73" s="1220"/>
      <c r="CQ73" s="1220"/>
      <c r="CR73" s="1220"/>
      <c r="CS73" s="1220"/>
      <c r="CT73" s="1220"/>
      <c r="CU73" s="1220"/>
      <c r="CV73" s="1220">
        <v>1.8</v>
      </c>
      <c r="CW73" s="1220"/>
      <c r="CX73" s="1220"/>
      <c r="CY73" s="1220"/>
      <c r="CZ73" s="1220"/>
      <c r="DA73" s="1220"/>
      <c r="DB73" s="1220"/>
      <c r="DC73" s="1220"/>
    </row>
    <row r="74" spans="2:107">
      <c r="B74" s="251"/>
      <c r="G74" s="1228"/>
      <c r="H74" s="1228"/>
      <c r="I74" s="1228"/>
      <c r="J74" s="1228"/>
      <c r="K74" s="1224"/>
      <c r="L74" s="1224"/>
      <c r="M74" s="1224"/>
      <c r="N74" s="1224"/>
      <c r="AM74" s="357"/>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c r="B75" s="251"/>
      <c r="G75" s="1228"/>
      <c r="H75" s="1228"/>
      <c r="I75" s="1226"/>
      <c r="J75" s="1226"/>
      <c r="K75" s="1227"/>
      <c r="L75" s="1227"/>
      <c r="M75" s="1227"/>
      <c r="N75" s="1227"/>
      <c r="AM75" s="357"/>
      <c r="AN75" s="1223"/>
      <c r="AO75" s="1223"/>
      <c r="AP75" s="1223"/>
      <c r="AQ75" s="1223"/>
      <c r="AR75" s="1223"/>
      <c r="AS75" s="1223"/>
      <c r="AT75" s="1223"/>
      <c r="AU75" s="1223"/>
      <c r="AV75" s="1223"/>
      <c r="AW75" s="1223"/>
      <c r="AX75" s="1223"/>
      <c r="AY75" s="1223"/>
      <c r="AZ75" s="1223"/>
      <c r="BA75" s="1223"/>
      <c r="BB75" s="1223" t="s">
        <v>616</v>
      </c>
      <c r="BC75" s="1223"/>
      <c r="BD75" s="1223"/>
      <c r="BE75" s="1223"/>
      <c r="BF75" s="1223"/>
      <c r="BG75" s="1223"/>
      <c r="BH75" s="1223"/>
      <c r="BI75" s="1223"/>
      <c r="BJ75" s="1223"/>
      <c r="BK75" s="1223"/>
      <c r="BL75" s="1223"/>
      <c r="BM75" s="1223"/>
      <c r="BN75" s="1223"/>
      <c r="BO75" s="1223"/>
      <c r="BP75" s="1220">
        <v>7.8</v>
      </c>
      <c r="BQ75" s="1220"/>
      <c r="BR75" s="1220"/>
      <c r="BS75" s="1220"/>
      <c r="BT75" s="1220"/>
      <c r="BU75" s="1220"/>
      <c r="BV75" s="1220"/>
      <c r="BW75" s="1220"/>
      <c r="BX75" s="1220">
        <v>7.6</v>
      </c>
      <c r="BY75" s="1220"/>
      <c r="BZ75" s="1220"/>
      <c r="CA75" s="1220"/>
      <c r="CB75" s="1220"/>
      <c r="CC75" s="1220"/>
      <c r="CD75" s="1220"/>
      <c r="CE75" s="1220"/>
      <c r="CF75" s="1220">
        <v>7.8</v>
      </c>
      <c r="CG75" s="1220"/>
      <c r="CH75" s="1220"/>
      <c r="CI75" s="1220"/>
      <c r="CJ75" s="1220"/>
      <c r="CK75" s="1220"/>
      <c r="CL75" s="1220"/>
      <c r="CM75" s="1220"/>
      <c r="CN75" s="1220">
        <v>8.1</v>
      </c>
      <c r="CO75" s="1220"/>
      <c r="CP75" s="1220"/>
      <c r="CQ75" s="1220"/>
      <c r="CR75" s="1220"/>
      <c r="CS75" s="1220"/>
      <c r="CT75" s="1220"/>
      <c r="CU75" s="1220"/>
      <c r="CV75" s="1220">
        <v>8.5</v>
      </c>
      <c r="CW75" s="1220"/>
      <c r="CX75" s="1220"/>
      <c r="CY75" s="1220"/>
      <c r="CZ75" s="1220"/>
      <c r="DA75" s="1220"/>
      <c r="DB75" s="1220"/>
      <c r="DC75" s="1220"/>
    </row>
    <row r="76" spans="2:107">
      <c r="B76" s="251"/>
      <c r="G76" s="1228"/>
      <c r="H76" s="1228"/>
      <c r="I76" s="1226"/>
      <c r="J76" s="1226"/>
      <c r="K76" s="1227"/>
      <c r="L76" s="1227"/>
      <c r="M76" s="1227"/>
      <c r="N76" s="1227"/>
      <c r="AM76" s="357"/>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c r="B77" s="251"/>
      <c r="G77" s="1226"/>
      <c r="H77" s="1226"/>
      <c r="I77" s="1226"/>
      <c r="J77" s="1226"/>
      <c r="K77" s="1224"/>
      <c r="L77" s="1224"/>
      <c r="M77" s="1224"/>
      <c r="N77" s="1224"/>
      <c r="AN77" s="1225" t="s">
        <v>613</v>
      </c>
      <c r="AO77" s="1225"/>
      <c r="AP77" s="1225"/>
      <c r="AQ77" s="1225"/>
      <c r="AR77" s="1225"/>
      <c r="AS77" s="1225"/>
      <c r="AT77" s="1225"/>
      <c r="AU77" s="1225"/>
      <c r="AV77" s="1225"/>
      <c r="AW77" s="1225"/>
      <c r="AX77" s="1225"/>
      <c r="AY77" s="1225"/>
      <c r="AZ77" s="1225"/>
      <c r="BA77" s="1225"/>
      <c r="BB77" s="1223" t="s">
        <v>611</v>
      </c>
      <c r="BC77" s="1223"/>
      <c r="BD77" s="1223"/>
      <c r="BE77" s="1223"/>
      <c r="BF77" s="1223"/>
      <c r="BG77" s="1223"/>
      <c r="BH77" s="1223"/>
      <c r="BI77" s="1223"/>
      <c r="BJ77" s="1223"/>
      <c r="BK77" s="1223"/>
      <c r="BL77" s="1223"/>
      <c r="BM77" s="1223"/>
      <c r="BN77" s="1223"/>
      <c r="BO77" s="1223"/>
      <c r="BP77" s="1220">
        <v>46.8</v>
      </c>
      <c r="BQ77" s="1220"/>
      <c r="BR77" s="1220"/>
      <c r="BS77" s="1220"/>
      <c r="BT77" s="1220"/>
      <c r="BU77" s="1220"/>
      <c r="BV77" s="1220"/>
      <c r="BW77" s="1220"/>
      <c r="BX77" s="1220">
        <v>48.4</v>
      </c>
      <c r="BY77" s="1220"/>
      <c r="BZ77" s="1220"/>
      <c r="CA77" s="1220"/>
      <c r="CB77" s="1220"/>
      <c r="CC77" s="1220"/>
      <c r="CD77" s="1220"/>
      <c r="CE77" s="1220"/>
      <c r="CF77" s="1220">
        <v>43</v>
      </c>
      <c r="CG77" s="1220"/>
      <c r="CH77" s="1220"/>
      <c r="CI77" s="1220"/>
      <c r="CJ77" s="1220"/>
      <c r="CK77" s="1220"/>
      <c r="CL77" s="1220"/>
      <c r="CM77" s="1220"/>
      <c r="CN77" s="1220">
        <v>0</v>
      </c>
      <c r="CO77" s="1220"/>
      <c r="CP77" s="1220"/>
      <c r="CQ77" s="1220"/>
      <c r="CR77" s="1220"/>
      <c r="CS77" s="1220"/>
      <c r="CT77" s="1220"/>
      <c r="CU77" s="1220"/>
      <c r="CV77" s="1220">
        <v>0</v>
      </c>
      <c r="CW77" s="1220"/>
      <c r="CX77" s="1220"/>
      <c r="CY77" s="1220"/>
      <c r="CZ77" s="1220"/>
      <c r="DA77" s="1220"/>
      <c r="DB77" s="1220"/>
      <c r="DC77" s="1220"/>
    </row>
    <row r="78" spans="2:107">
      <c r="B78" s="251"/>
      <c r="G78" s="1226"/>
      <c r="H78" s="1226"/>
      <c r="I78" s="1226"/>
      <c r="J78" s="1226"/>
      <c r="K78" s="1224"/>
      <c r="L78" s="1224"/>
      <c r="M78" s="1224"/>
      <c r="N78" s="1224"/>
      <c r="AN78" s="1225"/>
      <c r="AO78" s="1225"/>
      <c r="AP78" s="1225"/>
      <c r="AQ78" s="1225"/>
      <c r="AR78" s="1225"/>
      <c r="AS78" s="1225"/>
      <c r="AT78" s="1225"/>
      <c r="AU78" s="1225"/>
      <c r="AV78" s="1225"/>
      <c r="AW78" s="1225"/>
      <c r="AX78" s="1225"/>
      <c r="AY78" s="1225"/>
      <c r="AZ78" s="1225"/>
      <c r="BA78" s="1225"/>
      <c r="BB78" s="1223"/>
      <c r="BC78" s="1223"/>
      <c r="BD78" s="1223"/>
      <c r="BE78" s="1223"/>
      <c r="BF78" s="1223"/>
      <c r="BG78" s="1223"/>
      <c r="BH78" s="1223"/>
      <c r="BI78" s="1223"/>
      <c r="BJ78" s="1223"/>
      <c r="BK78" s="1223"/>
      <c r="BL78" s="1223"/>
      <c r="BM78" s="1223"/>
      <c r="BN78" s="1223"/>
      <c r="BO78" s="1223"/>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c r="B79" s="251"/>
      <c r="G79" s="1226"/>
      <c r="H79" s="1226"/>
      <c r="I79" s="1221"/>
      <c r="J79" s="1221"/>
      <c r="K79" s="1222"/>
      <c r="L79" s="1222"/>
      <c r="M79" s="1222"/>
      <c r="N79" s="1222"/>
      <c r="AN79" s="1225"/>
      <c r="AO79" s="1225"/>
      <c r="AP79" s="1225"/>
      <c r="AQ79" s="1225"/>
      <c r="AR79" s="1225"/>
      <c r="AS79" s="1225"/>
      <c r="AT79" s="1225"/>
      <c r="AU79" s="1225"/>
      <c r="AV79" s="1225"/>
      <c r="AW79" s="1225"/>
      <c r="AX79" s="1225"/>
      <c r="AY79" s="1225"/>
      <c r="AZ79" s="1225"/>
      <c r="BA79" s="1225"/>
      <c r="BB79" s="1223" t="s">
        <v>616</v>
      </c>
      <c r="BC79" s="1223"/>
      <c r="BD79" s="1223"/>
      <c r="BE79" s="1223"/>
      <c r="BF79" s="1223"/>
      <c r="BG79" s="1223"/>
      <c r="BH79" s="1223"/>
      <c r="BI79" s="1223"/>
      <c r="BJ79" s="1223"/>
      <c r="BK79" s="1223"/>
      <c r="BL79" s="1223"/>
      <c r="BM79" s="1223"/>
      <c r="BN79" s="1223"/>
      <c r="BO79" s="1223"/>
      <c r="BP79" s="1220">
        <v>9.9</v>
      </c>
      <c r="BQ79" s="1220"/>
      <c r="BR79" s="1220"/>
      <c r="BS79" s="1220"/>
      <c r="BT79" s="1220"/>
      <c r="BU79" s="1220"/>
      <c r="BV79" s="1220"/>
      <c r="BW79" s="1220"/>
      <c r="BX79" s="1220">
        <v>9.9</v>
      </c>
      <c r="BY79" s="1220"/>
      <c r="BZ79" s="1220"/>
      <c r="CA79" s="1220"/>
      <c r="CB79" s="1220"/>
      <c r="CC79" s="1220"/>
      <c r="CD79" s="1220"/>
      <c r="CE79" s="1220"/>
      <c r="CF79" s="1220">
        <v>9.9</v>
      </c>
      <c r="CG79" s="1220"/>
      <c r="CH79" s="1220"/>
      <c r="CI79" s="1220"/>
      <c r="CJ79" s="1220"/>
      <c r="CK79" s="1220"/>
      <c r="CL79" s="1220"/>
      <c r="CM79" s="1220"/>
      <c r="CN79" s="1220">
        <v>8.9</v>
      </c>
      <c r="CO79" s="1220"/>
      <c r="CP79" s="1220"/>
      <c r="CQ79" s="1220"/>
      <c r="CR79" s="1220"/>
      <c r="CS79" s="1220"/>
      <c r="CT79" s="1220"/>
      <c r="CU79" s="1220"/>
      <c r="CV79" s="1220">
        <v>8.9</v>
      </c>
      <c r="CW79" s="1220"/>
      <c r="CX79" s="1220"/>
      <c r="CY79" s="1220"/>
      <c r="CZ79" s="1220"/>
      <c r="DA79" s="1220"/>
      <c r="DB79" s="1220"/>
      <c r="DC79" s="1220"/>
    </row>
    <row r="80" spans="2:107">
      <c r="B80" s="251"/>
      <c r="G80" s="1226"/>
      <c r="H80" s="1226"/>
      <c r="I80" s="1221"/>
      <c r="J80" s="1221"/>
      <c r="K80" s="1222"/>
      <c r="L80" s="1222"/>
      <c r="M80" s="1222"/>
      <c r="N80" s="1222"/>
      <c r="AN80" s="1225"/>
      <c r="AO80" s="1225"/>
      <c r="AP80" s="1225"/>
      <c r="AQ80" s="1225"/>
      <c r="AR80" s="1225"/>
      <c r="AS80" s="1225"/>
      <c r="AT80" s="1225"/>
      <c r="AU80" s="1225"/>
      <c r="AV80" s="1225"/>
      <c r="AW80" s="1225"/>
      <c r="AX80" s="1225"/>
      <c r="AY80" s="1225"/>
      <c r="AZ80" s="1225"/>
      <c r="BA80" s="1225"/>
      <c r="BB80" s="1223"/>
      <c r="BC80" s="1223"/>
      <c r="BD80" s="1223"/>
      <c r="BE80" s="1223"/>
      <c r="BF80" s="1223"/>
      <c r="BG80" s="1223"/>
      <c r="BH80" s="1223"/>
      <c r="BI80" s="1223"/>
      <c r="BJ80" s="1223"/>
      <c r="BK80" s="1223"/>
      <c r="BL80" s="1223"/>
      <c r="BM80" s="1223"/>
      <c r="BN80" s="1223"/>
      <c r="BO80" s="1223"/>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c r="B81" s="251"/>
    </row>
    <row r="82" spans="2:109" ht="17.25">
      <c r="B82" s="251"/>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c r="DD84" s="247"/>
      <c r="DE84" s="247"/>
    </row>
    <row r="85" spans="2:109">
      <c r="DD85" s="247"/>
      <c r="DE85" s="247"/>
    </row>
  </sheetData>
  <sheetProtection algorithmName="SHA-512" hashValue="PC4vrwHW8Ydqx4aheYHw4Qbq7pukigczRRLUaq2muIOwzi4YEmKP6klpXdIdvsQLH0vrS60O9srvY0yry+QkPQ==" saltValue="jFODcA5FqAR8WL/ngm+nI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46" customWidth="1"/>
    <col min="35" max="122" width="2.5" style="245" customWidth="1"/>
    <col min="123" max="16384" width="2.5" style="245" hidden="1"/>
  </cols>
  <sheetData>
    <row r="1" spans="1:34" ht="13.5" customHeight="1">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c r="S2" s="245"/>
      <c r="AH2" s="245"/>
    </row>
    <row r="3" spans="1:34">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row r="5" spans="1:34"/>
    <row r="6" spans="1:34"/>
    <row r="7" spans="1:34"/>
    <row r="8" spans="1:34"/>
    <row r="9" spans="1:34">
      <c r="AH9" s="245"/>
    </row>
    <row r="10" spans="1:34"/>
    <row r="11" spans="1:34"/>
    <row r="12" spans="1:34"/>
    <row r="13" spans="1:34"/>
    <row r="14" spans="1:34"/>
    <row r="15" spans="1:34"/>
    <row r="16" spans="1:34"/>
    <row r="17" spans="12:34">
      <c r="AH17" s="245"/>
    </row>
    <row r="18" spans="12:34"/>
    <row r="19" spans="12:34"/>
    <row r="20" spans="12:34">
      <c r="AH20" s="245"/>
    </row>
    <row r="21" spans="12:34">
      <c r="AH21" s="245"/>
    </row>
    <row r="22" spans="12:34"/>
    <row r="23" spans="12:34"/>
    <row r="24" spans="12:34">
      <c r="Q24" s="245"/>
    </row>
    <row r="25" spans="12:34"/>
    <row r="26" spans="12:34"/>
    <row r="27" spans="12:34"/>
    <row r="28" spans="12:34">
      <c r="O28" s="245"/>
      <c r="T28" s="245"/>
      <c r="AH28" s="245"/>
    </row>
    <row r="29" spans="12:34"/>
    <row r="30" spans="12:34"/>
    <row r="31" spans="12:34">
      <c r="Q31" s="245"/>
    </row>
    <row r="32" spans="12:34">
      <c r="L32" s="245"/>
    </row>
    <row r="33" spans="2:34">
      <c r="C33" s="245"/>
      <c r="E33" s="245"/>
      <c r="G33" s="245"/>
      <c r="I33" s="245"/>
      <c r="X33" s="245"/>
    </row>
    <row r="34" spans="2:34">
      <c r="B34" s="245"/>
      <c r="P34" s="245"/>
      <c r="R34" s="245"/>
      <c r="T34" s="245"/>
    </row>
    <row r="35" spans="2:34">
      <c r="D35" s="245"/>
      <c r="W35" s="245"/>
      <c r="AC35" s="245"/>
      <c r="AD35" s="245"/>
      <c r="AE35" s="245"/>
      <c r="AF35" s="245"/>
      <c r="AG35" s="245"/>
      <c r="AH35" s="245"/>
    </row>
    <row r="36" spans="2:34">
      <c r="H36" s="245"/>
      <c r="J36" s="245"/>
      <c r="K36" s="245"/>
      <c r="M36" s="245"/>
      <c r="Y36" s="245"/>
      <c r="Z36" s="245"/>
      <c r="AA36" s="245"/>
      <c r="AB36" s="245"/>
      <c r="AC36" s="245"/>
      <c r="AD36" s="245"/>
      <c r="AE36" s="245"/>
      <c r="AF36" s="245"/>
      <c r="AG36" s="245"/>
      <c r="AH36" s="245"/>
    </row>
    <row r="37" spans="2:34">
      <c r="AH37" s="245"/>
    </row>
    <row r="38" spans="2:34">
      <c r="AG38" s="245"/>
      <c r="AH38" s="245"/>
    </row>
    <row r="39" spans="2:34"/>
    <row r="40" spans="2:34">
      <c r="X40" s="245"/>
    </row>
    <row r="41" spans="2:34">
      <c r="R41" s="245"/>
    </row>
    <row r="42" spans="2:34">
      <c r="W42" s="245"/>
    </row>
    <row r="43" spans="2:34">
      <c r="Y43" s="245"/>
      <c r="Z43" s="245"/>
      <c r="AA43" s="245"/>
      <c r="AB43" s="245"/>
      <c r="AC43" s="245"/>
      <c r="AD43" s="245"/>
      <c r="AE43" s="245"/>
      <c r="AF43" s="245"/>
      <c r="AG43" s="245"/>
      <c r="AH43" s="245"/>
    </row>
    <row r="44" spans="2:34">
      <c r="AH44" s="245"/>
    </row>
    <row r="45" spans="2:34">
      <c r="X45" s="245"/>
    </row>
    <row r="46" spans="2:34"/>
    <row r="47" spans="2:34"/>
    <row r="48" spans="2:34">
      <c r="W48" s="245"/>
      <c r="Y48" s="245"/>
      <c r="Z48" s="245"/>
      <c r="AA48" s="245"/>
      <c r="AB48" s="245"/>
      <c r="AC48" s="245"/>
      <c r="AD48" s="245"/>
      <c r="AE48" s="245"/>
      <c r="AF48" s="245"/>
      <c r="AG48" s="245"/>
      <c r="AH48" s="245"/>
    </row>
    <row r="49" spans="28:34"/>
    <row r="50" spans="28:34">
      <c r="AE50" s="245"/>
      <c r="AF50" s="245"/>
      <c r="AG50" s="245"/>
      <c r="AH50" s="245"/>
    </row>
    <row r="51" spans="28:34">
      <c r="AC51" s="245"/>
      <c r="AD51" s="245"/>
      <c r="AE51" s="245"/>
      <c r="AF51" s="245"/>
      <c r="AG51" s="245"/>
      <c r="AH51" s="245"/>
    </row>
    <row r="52" spans="28:34"/>
    <row r="53" spans="28:34">
      <c r="AF53" s="245"/>
      <c r="AG53" s="245"/>
      <c r="AH53" s="245"/>
    </row>
    <row r="54" spans="28:34">
      <c r="AH54" s="245"/>
    </row>
    <row r="55" spans="28:34"/>
    <row r="56" spans="28:34">
      <c r="AB56" s="245"/>
      <c r="AC56" s="245"/>
      <c r="AD56" s="245"/>
      <c r="AE56" s="245"/>
      <c r="AF56" s="245"/>
      <c r="AG56" s="245"/>
      <c r="AH56" s="245"/>
    </row>
    <row r="57" spans="28:34">
      <c r="AH57" s="245"/>
    </row>
    <row r="58" spans="28:34">
      <c r="AH58" s="245"/>
    </row>
    <row r="59" spans="28:34"/>
    <row r="60" spans="28:34"/>
    <row r="61" spans="28:34"/>
    <row r="62" spans="28:34"/>
    <row r="63" spans="28:34">
      <c r="AH63" s="245"/>
    </row>
    <row r="64" spans="28:34">
      <c r="AG64" s="245"/>
      <c r="AH64" s="245"/>
    </row>
    <row r="65" spans="28:34"/>
    <row r="66" spans="28:34"/>
    <row r="67" spans="28:34"/>
    <row r="68" spans="28:34">
      <c r="AB68" s="245"/>
      <c r="AC68" s="245"/>
      <c r="AD68" s="245"/>
      <c r="AE68" s="245"/>
      <c r="AF68" s="245"/>
      <c r="AG68" s="245"/>
      <c r="AH68" s="245"/>
    </row>
    <row r="69" spans="28:34">
      <c r="AF69" s="245"/>
      <c r="AG69" s="245"/>
      <c r="AH69" s="245"/>
    </row>
    <row r="70" spans="28:34"/>
    <row r="71" spans="28:34"/>
    <row r="72" spans="28:34"/>
    <row r="73" spans="28:34"/>
    <row r="74" spans="28:34"/>
    <row r="75" spans="28:34">
      <c r="AH75" s="245"/>
    </row>
    <row r="76" spans="28:34">
      <c r="AF76" s="245"/>
      <c r="AG76" s="245"/>
      <c r="AH76" s="245"/>
    </row>
    <row r="77" spans="28:34">
      <c r="AG77" s="245"/>
      <c r="AH77" s="245"/>
    </row>
    <row r="78" spans="28:34"/>
    <row r="79" spans="28:34"/>
    <row r="80" spans="28:34"/>
    <row r="81" spans="25:34"/>
    <row r="82" spans="25:34">
      <c r="Y82" s="245"/>
    </row>
    <row r="83" spans="25:34">
      <c r="Y83" s="245"/>
      <c r="Z83" s="245"/>
      <c r="AA83" s="245"/>
      <c r="AB83" s="245"/>
      <c r="AC83" s="245"/>
      <c r="AD83" s="245"/>
      <c r="AE83" s="245"/>
      <c r="AF83" s="245"/>
      <c r="AG83" s="245"/>
      <c r="AH83" s="245"/>
    </row>
    <row r="84" spans="25:34"/>
    <row r="85" spans="25:34"/>
    <row r="86" spans="25:34"/>
    <row r="87" spans="25:34"/>
    <row r="88" spans="25:34">
      <c r="AH88" s="245"/>
    </row>
    <row r="89" spans="25:34"/>
    <row r="90" spans="25:34"/>
    <row r="91" spans="25:34"/>
    <row r="92" spans="25:34" ht="13.5" customHeight="1"/>
    <row r="93" spans="25:34" ht="13.5" customHeight="1"/>
    <row r="94" spans="25:34" ht="13.5" customHeight="1">
      <c r="AF94" s="245"/>
      <c r="AG94" s="245"/>
      <c r="AH94" s="245"/>
    </row>
    <row r="95" spans="25:34" ht="13.5" customHeight="1">
      <c r="AH95" s="245"/>
    </row>
    <row r="96" spans="25:34" ht="13.5" customHeight="1"/>
    <row r="97" spans="33:34" ht="13.5" customHeight="1"/>
    <row r="98" spans="33:34" ht="13.5" customHeight="1"/>
    <row r="99" spans="33:34" ht="13.5" customHeight="1"/>
    <row r="100" spans="33:34" ht="13.5" customHeight="1"/>
    <row r="101" spans="33:34" ht="13.5" customHeight="1">
      <c r="AH101" s="245"/>
    </row>
    <row r="102" spans="33:34" ht="13.5" customHeight="1"/>
    <row r="103" spans="33:34" ht="13.5" customHeight="1"/>
    <row r="104" spans="33:34" ht="13.5" customHeight="1">
      <c r="AG104" s="245"/>
      <c r="AH104" s="24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5"/>
    </row>
    <row r="117" spans="34:122" ht="13.5" customHeight="1"/>
    <row r="118" spans="34:122" ht="13.5" customHeight="1"/>
    <row r="119" spans="34:122" ht="13.5" customHeight="1"/>
    <row r="120" spans="34:122" ht="13.5" customHeight="1">
      <c r="AH120" s="245"/>
    </row>
    <row r="121" spans="34:122" ht="13.5" customHeight="1">
      <c r="AH121" s="245"/>
    </row>
    <row r="122" spans="34:122" ht="13.5" customHeight="1"/>
    <row r="123" spans="34:122" ht="13.5" customHeight="1"/>
    <row r="124" spans="34:122" ht="13.5" customHeight="1"/>
    <row r="125" spans="34:122" ht="13.5" customHeight="1">
      <c r="DR125" s="245" t="s">
        <v>511</v>
      </c>
    </row>
  </sheetData>
  <sheetProtection algorithmName="SHA-512" hashValue="ek/KDlTo+fvihn3SWWRZvbUAUp3500lMfDXymQecrIp00xV6lhQHWqcGq6Pzr2LYmMzNeNt/uYXgul9Oc3E/6A==" saltValue="BDKUNWRgk6xCobM8oOyM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46" customWidth="1"/>
    <col min="35" max="122" width="2.5" style="245" customWidth="1"/>
    <col min="123" max="16384" width="2.5" style="245" hidden="1"/>
  </cols>
  <sheetData>
    <row r="1" spans="2:34" ht="13.5" customHeight="1">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c r="S2" s="245"/>
      <c r="AH2" s="245"/>
    </row>
    <row r="3" spans="2:34">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row r="5" spans="2:34"/>
    <row r="6" spans="2:34"/>
    <row r="7" spans="2:34"/>
    <row r="8" spans="2:34"/>
    <row r="9" spans="2:34">
      <c r="AH9" s="245"/>
    </row>
    <row r="10" spans="2:34"/>
    <row r="11" spans="2:34"/>
    <row r="12" spans="2:34"/>
    <row r="13" spans="2:34"/>
    <row r="14" spans="2:34"/>
    <row r="15" spans="2:34"/>
    <row r="16" spans="2:34"/>
    <row r="17" spans="12:34">
      <c r="AH17" s="245"/>
    </row>
    <row r="18" spans="12:34"/>
    <row r="19" spans="12:34"/>
    <row r="20" spans="12:34">
      <c r="AH20" s="245"/>
    </row>
    <row r="21" spans="12:34">
      <c r="AH21" s="245"/>
    </row>
    <row r="22" spans="12:34"/>
    <row r="23" spans="12:34"/>
    <row r="24" spans="12:34">
      <c r="Q24" s="245"/>
    </row>
    <row r="25" spans="12:34"/>
    <row r="26" spans="12:34"/>
    <row r="27" spans="12:34"/>
    <row r="28" spans="12:34">
      <c r="O28" s="245"/>
      <c r="T28" s="245"/>
      <c r="AH28" s="245"/>
    </row>
    <row r="29" spans="12:34"/>
    <row r="30" spans="12:34"/>
    <row r="31" spans="12:34">
      <c r="Q31" s="245"/>
    </row>
    <row r="32" spans="12:34">
      <c r="L32" s="245"/>
    </row>
    <row r="33" spans="2:34">
      <c r="C33" s="245"/>
      <c r="E33" s="245"/>
      <c r="G33" s="245"/>
      <c r="I33" s="245"/>
      <c r="X33" s="245"/>
    </row>
    <row r="34" spans="2:34">
      <c r="B34" s="245"/>
      <c r="P34" s="245"/>
      <c r="R34" s="245"/>
      <c r="T34" s="245"/>
    </row>
    <row r="35" spans="2:34">
      <c r="D35" s="245"/>
      <c r="W35" s="245"/>
      <c r="AC35" s="245"/>
      <c r="AD35" s="245"/>
      <c r="AE35" s="245"/>
      <c r="AF35" s="245"/>
      <c r="AG35" s="245"/>
      <c r="AH35" s="245"/>
    </row>
    <row r="36" spans="2:34">
      <c r="H36" s="245"/>
      <c r="J36" s="245"/>
      <c r="K36" s="245"/>
      <c r="M36" s="245"/>
      <c r="Y36" s="245"/>
      <c r="Z36" s="245"/>
      <c r="AA36" s="245"/>
      <c r="AB36" s="245"/>
      <c r="AC36" s="245"/>
      <c r="AD36" s="245"/>
      <c r="AE36" s="245"/>
      <c r="AF36" s="245"/>
      <c r="AG36" s="245"/>
      <c r="AH36" s="245"/>
    </row>
    <row r="37" spans="2:34">
      <c r="AH37" s="245"/>
    </row>
    <row r="38" spans="2:34">
      <c r="AG38" s="245"/>
      <c r="AH38" s="245"/>
    </row>
    <row r="39" spans="2:34"/>
    <row r="40" spans="2:34">
      <c r="X40" s="245"/>
    </row>
    <row r="41" spans="2:34">
      <c r="R41" s="245"/>
    </row>
    <row r="42" spans="2:34">
      <c r="W42" s="245"/>
    </row>
    <row r="43" spans="2:34">
      <c r="Y43" s="245"/>
      <c r="Z43" s="245"/>
      <c r="AA43" s="245"/>
      <c r="AB43" s="245"/>
      <c r="AC43" s="245"/>
      <c r="AD43" s="245"/>
      <c r="AE43" s="245"/>
      <c r="AF43" s="245"/>
      <c r="AG43" s="245"/>
      <c r="AH43" s="245"/>
    </row>
    <row r="44" spans="2:34">
      <c r="AH44" s="245"/>
    </row>
    <row r="45" spans="2:34">
      <c r="X45" s="245"/>
    </row>
    <row r="46" spans="2:34"/>
    <row r="47" spans="2:34"/>
    <row r="48" spans="2:34">
      <c r="W48" s="245"/>
      <c r="Y48" s="245"/>
      <c r="Z48" s="245"/>
      <c r="AA48" s="245"/>
      <c r="AB48" s="245"/>
      <c r="AC48" s="245"/>
      <c r="AD48" s="245"/>
      <c r="AE48" s="245"/>
      <c r="AF48" s="245"/>
      <c r="AG48" s="245"/>
      <c r="AH48" s="245"/>
    </row>
    <row r="49" spans="28:34"/>
    <row r="50" spans="28:34">
      <c r="AE50" s="245"/>
      <c r="AF50" s="245"/>
      <c r="AG50" s="245"/>
      <c r="AH50" s="245"/>
    </row>
    <row r="51" spans="28:34">
      <c r="AC51" s="245"/>
      <c r="AD51" s="245"/>
      <c r="AE51" s="245"/>
      <c r="AF51" s="245"/>
      <c r="AG51" s="245"/>
      <c r="AH51" s="245"/>
    </row>
    <row r="52" spans="28:34"/>
    <row r="53" spans="28:34">
      <c r="AF53" s="245"/>
      <c r="AG53" s="245"/>
      <c r="AH53" s="245"/>
    </row>
    <row r="54" spans="28:34">
      <c r="AH54" s="245"/>
    </row>
    <row r="55" spans="28:34"/>
    <row r="56" spans="28:34">
      <c r="AB56" s="245"/>
      <c r="AC56" s="245"/>
      <c r="AD56" s="245"/>
      <c r="AE56" s="245"/>
      <c r="AF56" s="245"/>
      <c r="AG56" s="245"/>
      <c r="AH56" s="245"/>
    </row>
    <row r="57" spans="28:34">
      <c r="AH57" s="245"/>
    </row>
    <row r="58" spans="28:34">
      <c r="AH58" s="245"/>
    </row>
    <row r="59" spans="28:34">
      <c r="AG59" s="245"/>
      <c r="AH59" s="245"/>
    </row>
    <row r="60" spans="28:34"/>
    <row r="61" spans="28:34"/>
    <row r="62" spans="28:34"/>
    <row r="63" spans="28:34">
      <c r="AH63" s="245"/>
    </row>
    <row r="64" spans="28:34">
      <c r="AG64" s="245"/>
      <c r="AH64" s="245"/>
    </row>
    <row r="65" spans="28:34"/>
    <row r="66" spans="28:34"/>
    <row r="67" spans="28:34"/>
    <row r="68" spans="28:34">
      <c r="AB68" s="245"/>
      <c r="AC68" s="245"/>
      <c r="AD68" s="245"/>
      <c r="AE68" s="245"/>
      <c r="AF68" s="245"/>
      <c r="AG68" s="245"/>
      <c r="AH68" s="245"/>
    </row>
    <row r="69" spans="28:34">
      <c r="AF69" s="245"/>
      <c r="AG69" s="245"/>
      <c r="AH69" s="245"/>
    </row>
    <row r="70" spans="28:34"/>
    <row r="71" spans="28:34"/>
    <row r="72" spans="28:34"/>
    <row r="73" spans="28:34"/>
    <row r="74" spans="28:34"/>
    <row r="75" spans="28:34">
      <c r="AH75" s="245"/>
    </row>
    <row r="76" spans="28:34">
      <c r="AF76" s="245"/>
      <c r="AG76" s="245"/>
      <c r="AH76" s="245"/>
    </row>
    <row r="77" spans="28:34">
      <c r="AG77" s="245"/>
      <c r="AH77" s="245"/>
    </row>
    <row r="78" spans="28:34"/>
    <row r="79" spans="28:34"/>
    <row r="80" spans="28:34"/>
    <row r="81" spans="25:34"/>
    <row r="82" spans="25:34">
      <c r="Y82" s="245"/>
    </row>
    <row r="83" spans="25:34">
      <c r="Y83" s="245"/>
      <c r="Z83" s="245"/>
      <c r="AA83" s="245"/>
      <c r="AB83" s="245"/>
      <c r="AC83" s="245"/>
      <c r="AD83" s="245"/>
      <c r="AE83" s="245"/>
      <c r="AF83" s="245"/>
      <c r="AG83" s="245"/>
      <c r="AH83" s="245"/>
    </row>
    <row r="84" spans="25:34"/>
    <row r="85" spans="25:34"/>
    <row r="86" spans="25:34"/>
    <row r="87" spans="25:34"/>
    <row r="88" spans="25:34">
      <c r="AH88" s="245"/>
    </row>
    <row r="89" spans="25:34"/>
    <row r="90" spans="25:34"/>
    <row r="91" spans="25:34"/>
    <row r="92" spans="25:34" ht="13.5" customHeight="1"/>
    <row r="93" spans="25:34" ht="13.5" customHeight="1"/>
    <row r="94" spans="25:34" ht="13.5" customHeight="1">
      <c r="AF94" s="245"/>
      <c r="AG94" s="245"/>
      <c r="AH94" s="245"/>
    </row>
    <row r="95" spans="25:34" ht="13.5" customHeight="1">
      <c r="AH95" s="245"/>
    </row>
    <row r="96" spans="25:34" ht="13.5" customHeight="1"/>
    <row r="97" spans="33:34" ht="13.5" customHeight="1"/>
    <row r="98" spans="33:34" ht="13.5" customHeight="1"/>
    <row r="99" spans="33:34" ht="13.5" customHeight="1"/>
    <row r="100" spans="33:34" ht="13.5" customHeight="1"/>
    <row r="101" spans="33:34" ht="13.5" customHeight="1">
      <c r="AH101" s="245"/>
    </row>
    <row r="102" spans="33:34" ht="13.5" customHeight="1"/>
    <row r="103" spans="33:34" ht="13.5" customHeight="1"/>
    <row r="104" spans="33:34" ht="13.5" customHeight="1">
      <c r="AG104" s="245"/>
      <c r="AH104" s="24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5"/>
    </row>
    <row r="117" spans="34:122" ht="13.5" customHeight="1"/>
    <row r="118" spans="34:122" ht="13.5" customHeight="1"/>
    <row r="119" spans="34:122" ht="13.5" customHeight="1"/>
    <row r="120" spans="34:122" ht="13.5" customHeight="1">
      <c r="AH120" s="245"/>
    </row>
    <row r="121" spans="34:122" ht="13.5" customHeight="1">
      <c r="AH121" s="245"/>
    </row>
    <row r="122" spans="34:122" ht="13.5" customHeight="1"/>
    <row r="123" spans="34:122" ht="13.5" customHeight="1"/>
    <row r="124" spans="34:122" ht="13.5" customHeight="1"/>
    <row r="125" spans="34:122" ht="13.5" customHeight="1">
      <c r="DR125" s="245" t="s">
        <v>511</v>
      </c>
    </row>
  </sheetData>
  <sheetProtection algorithmName="SHA-512" hashValue="DdN8eF+Ms2X4I9Kfn2caJrDfxaU2zz/EKa6DQWdJy4SBP/USznNyCrTJpk8E6KwE0f9rsgEBfoCEuKBiwrwkFw==" saltValue="okya4H+HCRVIur4Jfd7k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561</v>
      </c>
      <c r="G2" s="146"/>
      <c r="H2" s="147"/>
    </row>
    <row r="3" spans="1:8">
      <c r="A3" s="143" t="s">
        <v>554</v>
      </c>
      <c r="B3" s="148"/>
      <c r="C3" s="149"/>
      <c r="D3" s="150">
        <v>365375</v>
      </c>
      <c r="E3" s="151"/>
      <c r="F3" s="152">
        <v>113913</v>
      </c>
      <c r="G3" s="153"/>
      <c r="H3" s="154"/>
    </row>
    <row r="4" spans="1:8">
      <c r="A4" s="155"/>
      <c r="B4" s="156"/>
      <c r="C4" s="157"/>
      <c r="D4" s="158">
        <v>116272</v>
      </c>
      <c r="E4" s="159"/>
      <c r="F4" s="160">
        <v>53160</v>
      </c>
      <c r="G4" s="161"/>
      <c r="H4" s="162"/>
    </row>
    <row r="5" spans="1:8">
      <c r="A5" s="143" t="s">
        <v>556</v>
      </c>
      <c r="B5" s="148"/>
      <c r="C5" s="149"/>
      <c r="D5" s="150">
        <v>368776</v>
      </c>
      <c r="E5" s="151"/>
      <c r="F5" s="152">
        <v>115050</v>
      </c>
      <c r="G5" s="153"/>
      <c r="H5" s="154"/>
    </row>
    <row r="6" spans="1:8">
      <c r="A6" s="155"/>
      <c r="B6" s="156"/>
      <c r="C6" s="157"/>
      <c r="D6" s="158">
        <v>180617</v>
      </c>
      <c r="E6" s="159"/>
      <c r="F6" s="160">
        <v>53792</v>
      </c>
      <c r="G6" s="161"/>
      <c r="H6" s="162"/>
    </row>
    <row r="7" spans="1:8">
      <c r="A7" s="143" t="s">
        <v>557</v>
      </c>
      <c r="B7" s="148"/>
      <c r="C7" s="149"/>
      <c r="D7" s="150">
        <v>342097</v>
      </c>
      <c r="E7" s="151"/>
      <c r="F7" s="152">
        <v>118252</v>
      </c>
      <c r="G7" s="153"/>
      <c r="H7" s="154"/>
    </row>
    <row r="8" spans="1:8">
      <c r="A8" s="155"/>
      <c r="B8" s="156"/>
      <c r="C8" s="157"/>
      <c r="D8" s="158">
        <v>128534</v>
      </c>
      <c r="E8" s="159"/>
      <c r="F8" s="160">
        <v>49994</v>
      </c>
      <c r="G8" s="161"/>
      <c r="H8" s="162"/>
    </row>
    <row r="9" spans="1:8">
      <c r="A9" s="143" t="s">
        <v>558</v>
      </c>
      <c r="B9" s="148"/>
      <c r="C9" s="149"/>
      <c r="D9" s="150">
        <v>332135</v>
      </c>
      <c r="E9" s="151"/>
      <c r="F9" s="152">
        <v>200194</v>
      </c>
      <c r="G9" s="153"/>
      <c r="H9" s="154"/>
    </row>
    <row r="10" spans="1:8">
      <c r="A10" s="155"/>
      <c r="B10" s="156"/>
      <c r="C10" s="157"/>
      <c r="D10" s="158">
        <v>97234</v>
      </c>
      <c r="E10" s="159"/>
      <c r="F10" s="160">
        <v>106422</v>
      </c>
      <c r="G10" s="161"/>
      <c r="H10" s="162"/>
    </row>
    <row r="11" spans="1:8">
      <c r="A11" s="143" t="s">
        <v>559</v>
      </c>
      <c r="B11" s="148"/>
      <c r="C11" s="149"/>
      <c r="D11" s="150">
        <v>227895</v>
      </c>
      <c r="E11" s="151"/>
      <c r="F11" s="152">
        <v>196914</v>
      </c>
      <c r="G11" s="153"/>
      <c r="H11" s="154"/>
    </row>
    <row r="12" spans="1:8">
      <c r="A12" s="155"/>
      <c r="B12" s="156"/>
      <c r="C12" s="163"/>
      <c r="D12" s="158">
        <v>75506</v>
      </c>
      <c r="E12" s="159"/>
      <c r="F12" s="160">
        <v>98966</v>
      </c>
      <c r="G12" s="161"/>
      <c r="H12" s="162"/>
    </row>
    <row r="13" spans="1:8">
      <c r="A13" s="143"/>
      <c r="B13" s="148"/>
      <c r="C13" s="149"/>
      <c r="D13" s="150">
        <v>327256</v>
      </c>
      <c r="E13" s="151"/>
      <c r="F13" s="152">
        <v>148865</v>
      </c>
      <c r="G13" s="164"/>
      <c r="H13" s="154"/>
    </row>
    <row r="14" spans="1:8">
      <c r="A14" s="155"/>
      <c r="B14" s="156"/>
      <c r="C14" s="157"/>
      <c r="D14" s="158">
        <v>119633</v>
      </c>
      <c r="E14" s="159"/>
      <c r="F14" s="160">
        <v>72467</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11.39</v>
      </c>
      <c r="C19" s="165">
        <f>ROUND(VALUE(SUBSTITUTE(実質収支比率等に係る経年分析!G$48,"▲","-")),2)</f>
        <v>9.75</v>
      </c>
      <c r="D19" s="165">
        <f>ROUND(VALUE(SUBSTITUTE(実質収支比率等に係る経年分析!H$48,"▲","-")),2)</f>
        <v>4.32</v>
      </c>
      <c r="E19" s="165">
        <f>ROUND(VALUE(SUBSTITUTE(実質収支比率等に係る経年分析!I$48,"▲","-")),2)</f>
        <v>9.5</v>
      </c>
      <c r="F19" s="165">
        <f>ROUND(VALUE(SUBSTITUTE(実質収支比率等に係る経年分析!J$48,"▲","-")),2)</f>
        <v>11.75</v>
      </c>
    </row>
    <row r="20" spans="1:11">
      <c r="A20" s="165" t="s">
        <v>55</v>
      </c>
      <c r="B20" s="165">
        <f>ROUND(VALUE(SUBSTITUTE(実質収支比率等に係る経年分析!F$47,"▲","-")),2)</f>
        <v>15.89</v>
      </c>
      <c r="C20" s="165">
        <f>ROUND(VALUE(SUBSTITUTE(実質収支比率等に係る経年分析!G$47,"▲","-")),2)</f>
        <v>16.05</v>
      </c>
      <c r="D20" s="165">
        <f>ROUND(VALUE(SUBSTITUTE(実質収支比率等に係る経年分析!H$47,"▲","-")),2)</f>
        <v>10.71</v>
      </c>
      <c r="E20" s="165">
        <f>ROUND(VALUE(SUBSTITUTE(実質収支比率等に係る経年分析!I$47,"▲","-")),2)</f>
        <v>8.85</v>
      </c>
      <c r="F20" s="165">
        <f>ROUND(VALUE(SUBSTITUTE(実質収支比率等に係る経年分析!J$47,"▲","-")),2)</f>
        <v>9.9600000000000009</v>
      </c>
    </row>
    <row r="21" spans="1:11">
      <c r="A21" s="165" t="s">
        <v>56</v>
      </c>
      <c r="B21" s="165">
        <f>IF(ISNUMBER(VALUE(SUBSTITUTE(実質収支比率等に係る経年分析!F$49,"▲","-"))),ROUND(VALUE(SUBSTITUTE(実質収支比率等に係る経年分析!F$49,"▲","-")),2),NA())</f>
        <v>2.44</v>
      </c>
      <c r="C21" s="165">
        <f>IF(ISNUMBER(VALUE(SUBSTITUTE(実質収支比率等に係る経年分析!G$49,"▲","-"))),ROUND(VALUE(SUBSTITUTE(実質収支比率等に係る経年分析!G$49,"▲","-")),2),NA())</f>
        <v>-1.76</v>
      </c>
      <c r="D21" s="165">
        <f>IF(ISNUMBER(VALUE(SUBSTITUTE(実質収支比率等に係る経年分析!H$49,"▲","-"))),ROUND(VALUE(SUBSTITUTE(実質収支比率等に係る経年分析!H$49,"▲","-")),2),NA())</f>
        <v>-10.78</v>
      </c>
      <c r="E21" s="165">
        <f>IF(ISNUMBER(VALUE(SUBSTITUTE(実質収支比率等に係る経年分析!I$49,"▲","-"))),ROUND(VALUE(SUBSTITUTE(実質収支比率等に係る経年分析!I$49,"▲","-")),2),NA())</f>
        <v>3.45</v>
      </c>
      <c r="F21" s="165">
        <f>IF(ISNUMBER(VALUE(SUBSTITUTE(実質収支比率等に係る経年分析!J$49,"▲","-"))),ROUND(VALUE(SUBSTITUTE(実質収支比率等に係る経年分析!J$49,"▲","-")),2),NA())</f>
        <v>4.5</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0.97</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1.08</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2.4</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0.14000000000000001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0.13</v>
      </c>
    </row>
    <row r="28" spans="1:11">
      <c r="A28" s="166" t="str">
        <f>IF(連結実質赤字比率に係る赤字・黒字の構成分析!C$42="",NA(),連結実質赤字比率に係る赤字・黒字の構成分析!C$42)</f>
        <v>その他会計（赤字）</v>
      </c>
      <c r="B28" s="166">
        <f>IF(ROUND(VALUE(SUBSTITUTE(連結実質赤字比率に係る赤字・黒字の構成分析!F$42,"▲", "-")), 2) &lt; 0, ABS(ROUND(VALUE(SUBSTITUTE(連結実質赤字比率に係る赤字・黒字の構成分析!F$42,"▲", "-")), 2)), NA())</f>
        <v>0.02</v>
      </c>
      <c r="C28" s="166" t="e">
        <f>IF(ROUND(VALUE(SUBSTITUTE(連結実質赤字比率に係る赤字・黒字の構成分析!F$42,"▲", "-")), 2) &gt;= 0, ABS(ROUND(VALUE(SUBSTITUTE(連結実質赤字比率に係る赤字・黒字の構成分析!F$42,"▲", "-")), 2)), NA())</f>
        <v>#N/A</v>
      </c>
      <c r="D28" s="166">
        <f>IF(ROUND(VALUE(SUBSTITUTE(連結実質赤字比率に係る赤字・黒字の構成分析!G$42,"▲", "-")), 2) &lt; 0, ABS(ROUND(VALUE(SUBSTITUTE(連結実質赤字比率に係る赤字・黒字の構成分析!G$42,"▲", "-")), 2)), NA())</f>
        <v>0.1</v>
      </c>
      <c r="E28" s="166" t="e">
        <f>IF(ROUND(VALUE(SUBSTITUTE(連結実質赤字比率に係る赤字・黒字の構成分析!G$42,"▲", "-")), 2) &gt;= 0, ABS(ROUND(VALUE(SUBSTITUTE(連結実質赤字比率に係る赤字・黒字の構成分析!G$42,"▲", "-")), 2)), NA())</f>
        <v>#N/A</v>
      </c>
      <c r="F28" s="166">
        <f>IF(ROUND(VALUE(SUBSTITUTE(連結実質赤字比率に係る赤字・黒字の構成分析!H$42,"▲", "-")), 2) &lt; 0, ABS(ROUND(VALUE(SUBSTITUTE(連結実質赤字比率に係る赤字・黒字の構成分析!H$42,"▲", "-")), 2)), NA())</f>
        <v>0.1</v>
      </c>
      <c r="G28" s="166" t="e">
        <f>IF(ROUND(VALUE(SUBSTITUTE(連結実質赤字比率に係る赤字・黒字の構成分析!H$42,"▲", "-")), 2) &gt;= 0, ABS(ROUND(VALUE(SUBSTITUTE(連結実質赤字比率に係る赤字・黒字の構成分析!H$42,"▲", "-")), 2)), NA())</f>
        <v>#N/A</v>
      </c>
      <c r="H28" s="166">
        <f>IF(ROUND(VALUE(SUBSTITUTE(連結実質赤字比率に係る赤字・黒字の構成分析!I$42,"▲", "-")), 2) &lt; 0, ABS(ROUND(VALUE(SUBSTITUTE(連結実質赤字比率に係る赤字・黒字の構成分析!I$42,"▲", "-")), 2)), NA())</f>
        <v>0.35</v>
      </c>
      <c r="I28" s="166" t="e">
        <f>IF(ROUND(VALUE(SUBSTITUTE(連結実質赤字比率に係る赤字・黒字の構成分析!I$42,"▲", "-")), 2) &gt;= 0, ABS(ROUND(VALUE(SUBSTITUTE(連結実質赤字比率に係る赤字・黒字の構成分析!I$42,"▲", "-")), 2)), NA())</f>
        <v>#N/A</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str">
        <f>IF(連結実質赤字比率に係る赤字・黒字の構成分析!C$41="",NA(),連結実質赤字比率に係る赤字・黒字の構成分析!C$41)</f>
        <v>諸浦港埠頭特別会計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0.09</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0.12</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0.05</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0.06</v>
      </c>
    </row>
    <row r="30" spans="1:11">
      <c r="A30" s="166" t="str">
        <f>IF(連結実質赤字比率に係る赤字・黒字の構成分析!C$40="",NA(),連結実質赤字比率に係る赤字・黒字の構成分析!C$40)</f>
        <v>へき地診療施設特別会計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0.14000000000000001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0.27</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0.11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0.05</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0.13</v>
      </c>
    </row>
    <row r="31" spans="1:11">
      <c r="A31" s="166" t="str">
        <f>IF(連結実質赤字比率に係る赤字・黒字の構成分析!C$39="",NA(),連結実質赤字比率に係る赤字・黒字の構成分析!C$39)</f>
        <v>国民健康保険診療施設特別会計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0.05</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0.13</v>
      </c>
    </row>
    <row r="32" spans="1:11">
      <c r="A32" s="166" t="str">
        <f>IF(連結実質赤字比率に係る赤字・黒字の構成分析!C$38="",NA(),連結実質赤字比率に係る赤字・黒字の構成分析!C$38)</f>
        <v>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0.82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0.78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1.17</v>
      </c>
    </row>
    <row r="33" spans="1:16">
      <c r="A33" s="166" t="str">
        <f>IF(連結実質赤字比率に係る赤字・黒字の構成分析!C$37="",NA(),連結実質赤字比率に係る赤字・黒字の構成分析!C$37)</f>
        <v>太陽光発電特別会計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1.36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1.53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1.48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1.29</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1.26</v>
      </c>
    </row>
    <row r="34" spans="1:16">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#VALUE!</v>
      </c>
      <c r="G34" s="166" t="e">
        <f>IF(ROUND(VALUE(SUBSTITUTE(連結実質赤字比率に係る赤字・黒字の構成分析!H$36,"▲", "-")), 2) &gt;= 0, ABS(ROUND(VALUE(SUBSTITUTE(連結実質赤字比率に係る赤字・黒字の構成分析!H$36,"▲", "-")), 2)), NA())</f>
        <v>#VALUE!</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2.44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2.35</v>
      </c>
    </row>
    <row r="35" spans="1:16">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5.28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5.92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3.52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3.33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4.16</v>
      </c>
    </row>
    <row r="36" spans="1:16">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11.16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9.49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4.24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9.7799999999999994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11.61</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1299</v>
      </c>
      <c r="E42" s="167"/>
      <c r="F42" s="167"/>
      <c r="G42" s="167">
        <f>'実質公債費比率（分子）の構造'!L$52</f>
        <v>1326</v>
      </c>
      <c r="H42" s="167"/>
      <c r="I42" s="167"/>
      <c r="J42" s="167">
        <f>'実質公債費比率（分子）の構造'!M$52</f>
        <v>1360</v>
      </c>
      <c r="K42" s="167"/>
      <c r="L42" s="167"/>
      <c r="M42" s="167">
        <f>'実質公債費比率（分子）の構造'!N$52</f>
        <v>1298</v>
      </c>
      <c r="N42" s="167"/>
      <c r="O42" s="167"/>
      <c r="P42" s="167">
        <f>'実質公債費比率（分子）の構造'!O$52</f>
        <v>1379</v>
      </c>
    </row>
    <row r="43" spans="1:16">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c r="A44" s="167" t="s">
        <v>65</v>
      </c>
      <c r="B44" s="167">
        <f>'実質公債費比率（分子）の構造'!K$50</f>
        <v>1</v>
      </c>
      <c r="C44" s="167"/>
      <c r="D44" s="167"/>
      <c r="E44" s="167">
        <f>'実質公債費比率（分子）の構造'!L$50</f>
        <v>1</v>
      </c>
      <c r="F44" s="167"/>
      <c r="G44" s="167"/>
      <c r="H44" s="167">
        <f>'実質公債費比率（分子）の構造'!M$50</f>
        <v>0</v>
      </c>
      <c r="I44" s="167"/>
      <c r="J44" s="167"/>
      <c r="K44" s="167">
        <f>'実質公債費比率（分子）の構造'!N$50</f>
        <v>0</v>
      </c>
      <c r="L44" s="167"/>
      <c r="M44" s="167"/>
      <c r="N44" s="167">
        <f>'実質公債費比率（分子）の構造'!O$50</f>
        <v>0</v>
      </c>
      <c r="O44" s="167"/>
      <c r="P44" s="167"/>
    </row>
    <row r="45" spans="1:16">
      <c r="A45" s="167" t="s">
        <v>66</v>
      </c>
      <c r="B45" s="167">
        <f>'実質公債費比率（分子）の構造'!K$49</f>
        <v>23</v>
      </c>
      <c r="C45" s="167"/>
      <c r="D45" s="167"/>
      <c r="E45" s="167">
        <f>'実質公債費比率（分子）の構造'!L$49</f>
        <v>25</v>
      </c>
      <c r="F45" s="167"/>
      <c r="G45" s="167"/>
      <c r="H45" s="167">
        <f>'実質公債費比率（分子）の構造'!M$49</f>
        <v>24</v>
      </c>
      <c r="I45" s="167"/>
      <c r="J45" s="167"/>
      <c r="K45" s="167">
        <f>'実質公債費比率（分子）の構造'!N$49</f>
        <v>21</v>
      </c>
      <c r="L45" s="167"/>
      <c r="M45" s="167"/>
      <c r="N45" s="167">
        <f>'実質公債費比率（分子）の構造'!O$49</f>
        <v>23</v>
      </c>
      <c r="O45" s="167"/>
      <c r="P45" s="167"/>
    </row>
    <row r="46" spans="1:16">
      <c r="A46" s="167" t="s">
        <v>67</v>
      </c>
      <c r="B46" s="167">
        <f>'実質公債費比率（分子）の構造'!K$48</f>
        <v>90</v>
      </c>
      <c r="C46" s="167"/>
      <c r="D46" s="167"/>
      <c r="E46" s="167">
        <f>'実質公債費比率（分子）の構造'!L$48</f>
        <v>94</v>
      </c>
      <c r="F46" s="167"/>
      <c r="G46" s="167"/>
      <c r="H46" s="167">
        <f>'実質公債費比率（分子）の構造'!M$48</f>
        <v>103</v>
      </c>
      <c r="I46" s="167"/>
      <c r="J46" s="167"/>
      <c r="K46" s="167">
        <f>'実質公債費比率（分子）の構造'!N$48</f>
        <v>117</v>
      </c>
      <c r="L46" s="167"/>
      <c r="M46" s="167"/>
      <c r="N46" s="167">
        <f>'実質公債費比率（分子）の構造'!O$48</f>
        <v>128</v>
      </c>
      <c r="O46" s="167"/>
      <c r="P46" s="167"/>
    </row>
    <row r="47" spans="1:16">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70</v>
      </c>
      <c r="B49" s="167">
        <f>'実質公債費比率（分子）の構造'!K$45</f>
        <v>1510</v>
      </c>
      <c r="C49" s="167"/>
      <c r="D49" s="167"/>
      <c r="E49" s="167">
        <f>'実質公債費比率（分子）の構造'!L$45</f>
        <v>1537</v>
      </c>
      <c r="F49" s="167"/>
      <c r="G49" s="167"/>
      <c r="H49" s="167">
        <f>'実質公債費比率（分子）の構造'!M$45</f>
        <v>1594</v>
      </c>
      <c r="I49" s="167"/>
      <c r="J49" s="167"/>
      <c r="K49" s="167">
        <f>'実質公債費比率（分子）の構造'!N$45</f>
        <v>1514</v>
      </c>
      <c r="L49" s="167"/>
      <c r="M49" s="167"/>
      <c r="N49" s="167">
        <f>'実質公債費比率（分子）の構造'!O$45</f>
        <v>1644</v>
      </c>
      <c r="O49" s="167"/>
      <c r="P49" s="167"/>
    </row>
    <row r="50" spans="1:16">
      <c r="A50" s="167" t="s">
        <v>71</v>
      </c>
      <c r="B50" s="167" t="e">
        <f>NA()</f>
        <v>#N/A</v>
      </c>
      <c r="C50" s="167">
        <f>IF(ISNUMBER('実質公債費比率（分子）の構造'!K$53),'実質公債費比率（分子）の構造'!K$53,NA())</f>
        <v>325</v>
      </c>
      <c r="D50" s="167" t="e">
        <f>NA()</f>
        <v>#N/A</v>
      </c>
      <c r="E50" s="167" t="e">
        <f>NA()</f>
        <v>#N/A</v>
      </c>
      <c r="F50" s="167">
        <f>IF(ISNUMBER('実質公債費比率（分子）の構造'!L$53),'実質公債費比率（分子）の構造'!L$53,NA())</f>
        <v>331</v>
      </c>
      <c r="G50" s="167" t="e">
        <f>NA()</f>
        <v>#N/A</v>
      </c>
      <c r="H50" s="167" t="e">
        <f>NA()</f>
        <v>#N/A</v>
      </c>
      <c r="I50" s="167">
        <f>IF(ISNUMBER('実質公債費比率（分子）の構造'!M$53),'実質公債費比率（分子）の構造'!M$53,NA())</f>
        <v>361</v>
      </c>
      <c r="J50" s="167" t="e">
        <f>NA()</f>
        <v>#N/A</v>
      </c>
      <c r="K50" s="167" t="e">
        <f>NA()</f>
        <v>#N/A</v>
      </c>
      <c r="L50" s="167">
        <f>IF(ISNUMBER('実質公債費比率（分子）の構造'!N$53),'実質公債費比率（分子）の構造'!N$53,NA())</f>
        <v>354</v>
      </c>
      <c r="M50" s="167" t="e">
        <f>NA()</f>
        <v>#N/A</v>
      </c>
      <c r="N50" s="167" t="e">
        <f>NA()</f>
        <v>#N/A</v>
      </c>
      <c r="O50" s="167">
        <f>IF(ISNUMBER('実質公債費比率（分子）の構造'!O$53),'実質公債費比率（分子）の構造'!O$53,NA())</f>
        <v>416</v>
      </c>
      <c r="P50" s="167" t="e">
        <f>NA()</f>
        <v>#N/A</v>
      </c>
    </row>
    <row r="53" spans="1:16">
      <c r="A53" s="139" t="s">
        <v>72</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c r="A56" s="166" t="s">
        <v>43</v>
      </c>
      <c r="B56" s="166"/>
      <c r="C56" s="166"/>
      <c r="D56" s="166">
        <f>'将来負担比率（分子）の構造'!I$52</f>
        <v>12492</v>
      </c>
      <c r="E56" s="166"/>
      <c r="F56" s="166"/>
      <c r="G56" s="166">
        <f>'将来負担比率（分子）の構造'!J$52</f>
        <v>12604</v>
      </c>
      <c r="H56" s="166"/>
      <c r="I56" s="166"/>
      <c r="J56" s="166">
        <f>'将来負担比率（分子）の構造'!K$52</f>
        <v>13015</v>
      </c>
      <c r="K56" s="166"/>
      <c r="L56" s="166"/>
      <c r="M56" s="166">
        <f>'将来負担比率（分子）の構造'!L$52</f>
        <v>13708</v>
      </c>
      <c r="N56" s="166"/>
      <c r="O56" s="166"/>
      <c r="P56" s="166">
        <f>'将来負担比率（分子）の構造'!M$52</f>
        <v>13061</v>
      </c>
    </row>
    <row r="57" spans="1:16">
      <c r="A57" s="166" t="s">
        <v>42</v>
      </c>
      <c r="B57" s="166"/>
      <c r="C57" s="166"/>
      <c r="D57" s="166">
        <f>'将来負担比率（分子）の構造'!I$51</f>
        <v>10</v>
      </c>
      <c r="E57" s="166"/>
      <c r="F57" s="166"/>
      <c r="G57" s="166">
        <f>'将来負担比率（分子）の構造'!J$51</f>
        <v>11</v>
      </c>
      <c r="H57" s="166"/>
      <c r="I57" s="166"/>
      <c r="J57" s="166">
        <f>'将来負担比率（分子）の構造'!K$51</f>
        <v>7</v>
      </c>
      <c r="K57" s="166"/>
      <c r="L57" s="166"/>
      <c r="M57" s="166">
        <f>'将来負担比率（分子）の構造'!L$51</f>
        <v>5</v>
      </c>
      <c r="N57" s="166"/>
      <c r="O57" s="166"/>
      <c r="P57" s="166">
        <f>'将来負担比率（分子）の構造'!M$51</f>
        <v>8</v>
      </c>
    </row>
    <row r="58" spans="1:16">
      <c r="A58" s="166" t="s">
        <v>41</v>
      </c>
      <c r="B58" s="166"/>
      <c r="C58" s="166"/>
      <c r="D58" s="166">
        <f>'将来負担比率（分子）の構造'!I$50</f>
        <v>4421</v>
      </c>
      <c r="E58" s="166"/>
      <c r="F58" s="166"/>
      <c r="G58" s="166">
        <f>'将来負担比率（分子）の構造'!J$50</f>
        <v>4553</v>
      </c>
      <c r="H58" s="166"/>
      <c r="I58" s="166"/>
      <c r="J58" s="166">
        <f>'将来負担比率（分子）の構造'!K$50</f>
        <v>4524</v>
      </c>
      <c r="K58" s="166"/>
      <c r="L58" s="166"/>
      <c r="M58" s="166">
        <f>'将来負担比率（分子）の構造'!L$50</f>
        <v>4929</v>
      </c>
      <c r="N58" s="166"/>
      <c r="O58" s="166"/>
      <c r="P58" s="166">
        <f>'将来負担比率（分子）の構造'!M$50</f>
        <v>5450</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c r="A62" s="166" t="s">
        <v>35</v>
      </c>
      <c r="B62" s="166">
        <f>'将来負担比率（分子）の構造'!I$45</f>
        <v>912</v>
      </c>
      <c r="C62" s="166"/>
      <c r="D62" s="166"/>
      <c r="E62" s="166">
        <f>'将来負担比率（分子）の構造'!J$45</f>
        <v>908</v>
      </c>
      <c r="F62" s="166"/>
      <c r="G62" s="166"/>
      <c r="H62" s="166">
        <f>'将来負担比率（分子）の構造'!K$45</f>
        <v>896</v>
      </c>
      <c r="I62" s="166"/>
      <c r="J62" s="166"/>
      <c r="K62" s="166">
        <f>'将来負担比率（分子）の構造'!L$45</f>
        <v>879</v>
      </c>
      <c r="L62" s="166"/>
      <c r="M62" s="166"/>
      <c r="N62" s="166">
        <f>'将来負担比率（分子）の構造'!M$45</f>
        <v>791</v>
      </c>
      <c r="O62" s="166"/>
      <c r="P62" s="166"/>
    </row>
    <row r="63" spans="1:16">
      <c r="A63" s="166" t="s">
        <v>34</v>
      </c>
      <c r="B63" s="166">
        <f>'将来負担比率（分子）の構造'!I$44</f>
        <v>150</v>
      </c>
      <c r="C63" s="166"/>
      <c r="D63" s="166"/>
      <c r="E63" s="166">
        <f>'将来負担比率（分子）の構造'!J$44</f>
        <v>132</v>
      </c>
      <c r="F63" s="166"/>
      <c r="G63" s="166"/>
      <c r="H63" s="166">
        <f>'将来負担比率（分子）の構造'!K$44</f>
        <v>114</v>
      </c>
      <c r="I63" s="166"/>
      <c r="J63" s="166"/>
      <c r="K63" s="166">
        <f>'将来負担比率（分子）の構造'!L$44</f>
        <v>99</v>
      </c>
      <c r="L63" s="166"/>
      <c r="M63" s="166"/>
      <c r="N63" s="166">
        <f>'将来負担比率（分子）の構造'!M$44</f>
        <v>75</v>
      </c>
      <c r="O63" s="166"/>
      <c r="P63" s="166"/>
    </row>
    <row r="64" spans="1:16">
      <c r="A64" s="166" t="s">
        <v>33</v>
      </c>
      <c r="B64" s="166">
        <f>'将来負担比率（分子）の構造'!I$43</f>
        <v>1184</v>
      </c>
      <c r="C64" s="166"/>
      <c r="D64" s="166"/>
      <c r="E64" s="166">
        <f>'将来負担比率（分子）の構造'!J$43</f>
        <v>1214</v>
      </c>
      <c r="F64" s="166"/>
      <c r="G64" s="166"/>
      <c r="H64" s="166">
        <f>'将来負担比率（分子）の構造'!K$43</f>
        <v>1262</v>
      </c>
      <c r="I64" s="166"/>
      <c r="J64" s="166"/>
      <c r="K64" s="166">
        <f>'将来負担比率（分子）の構造'!L$43</f>
        <v>1174</v>
      </c>
      <c r="L64" s="166"/>
      <c r="M64" s="166"/>
      <c r="N64" s="166">
        <f>'将来負担比率（分子）の構造'!M$43</f>
        <v>1100</v>
      </c>
      <c r="O64" s="166"/>
      <c r="P64" s="166"/>
    </row>
    <row r="65" spans="1:16">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c r="A66" s="166" t="s">
        <v>31</v>
      </c>
      <c r="B66" s="166">
        <f>'将来負担比率（分子）の構造'!I$41</f>
        <v>14705</v>
      </c>
      <c r="C66" s="166"/>
      <c r="D66" s="166"/>
      <c r="E66" s="166">
        <f>'将来負担比率（分子）の構造'!J$41</f>
        <v>15213</v>
      </c>
      <c r="F66" s="166"/>
      <c r="G66" s="166"/>
      <c r="H66" s="166">
        <f>'将来負担比率（分子）の構造'!K$41</f>
        <v>15954</v>
      </c>
      <c r="I66" s="166"/>
      <c r="J66" s="166"/>
      <c r="K66" s="166">
        <f>'将来負担比率（分子）の構造'!L$41</f>
        <v>16672</v>
      </c>
      <c r="L66" s="166"/>
      <c r="M66" s="166"/>
      <c r="N66" s="166">
        <f>'将来負担比率（分子）の構造'!M$41</f>
        <v>16641</v>
      </c>
      <c r="O66" s="166"/>
      <c r="P66" s="166"/>
    </row>
    <row r="67" spans="1:16">
      <c r="A67" s="166" t="s">
        <v>75</v>
      </c>
      <c r="B67" s="166" t="e">
        <f>NA()</f>
        <v>#N/A</v>
      </c>
      <c r="C67" s="166">
        <f>IF(ISNUMBER('将来負担比率（分子）の構造'!I$53), IF('将来負担比率（分子）の構造'!I$53 &lt; 0, 0, '将来負担比率（分子）の構造'!I$53), NA())</f>
        <v>30</v>
      </c>
      <c r="D67" s="166" t="e">
        <f>NA()</f>
        <v>#N/A</v>
      </c>
      <c r="E67" s="166" t="e">
        <f>NA()</f>
        <v>#N/A</v>
      </c>
      <c r="F67" s="166">
        <f>IF(ISNUMBER('将来負担比率（分子）の構造'!J$53), IF('将来負担比率（分子）の構造'!J$53 &lt; 0, 0, '将来負担比率（分子）の構造'!J$53), NA())</f>
        <v>299</v>
      </c>
      <c r="G67" s="166" t="e">
        <f>NA()</f>
        <v>#N/A</v>
      </c>
      <c r="H67" s="166" t="e">
        <f>NA()</f>
        <v>#N/A</v>
      </c>
      <c r="I67" s="166">
        <f>IF(ISNUMBER('将来負担比率（分子）の構造'!K$53), IF('将来負担比率（分子）の構造'!K$53 &lt; 0, 0, '将来負担比率（分子）の構造'!K$53), NA())</f>
        <v>681</v>
      </c>
      <c r="J67" s="166" t="e">
        <f>NA()</f>
        <v>#N/A</v>
      </c>
      <c r="K67" s="166" t="e">
        <f>NA()</f>
        <v>#N/A</v>
      </c>
      <c r="L67" s="166">
        <f>IF(ISNUMBER('将来負担比率（分子）の構造'!L$53), IF('将来負担比率（分子）の構造'!L$53 &lt; 0, 0, '将来負担比率（分子）の構造'!L$53), NA())</f>
        <v>181</v>
      </c>
      <c r="M67" s="166" t="e">
        <f>NA()</f>
        <v>#N/A</v>
      </c>
      <c r="N67" s="166" t="e">
        <f>NA()</f>
        <v>#N/A</v>
      </c>
      <c r="O67" s="166">
        <f>IF(ISNUMBER('将来負担比率（分子）の構造'!M$53), IF('将来負担比率（分子）の構造'!M$53 &lt; 0, 0, '将来負担比率（分子）の構造'!M$53), NA())</f>
        <v>88</v>
      </c>
      <c r="P67" s="166" t="e">
        <f>NA()</f>
        <v>#N/A</v>
      </c>
    </row>
    <row r="70" spans="1:16">
      <c r="A70" s="168" t="s">
        <v>76</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77</v>
      </c>
      <c r="B72" s="170">
        <f>基金残高に係る経年分析!F55</f>
        <v>600</v>
      </c>
      <c r="C72" s="170">
        <f>基金残高に係る経年分析!G55</f>
        <v>500</v>
      </c>
      <c r="D72" s="170">
        <f>基金残高に係る経年分析!H55</f>
        <v>600</v>
      </c>
    </row>
    <row r="73" spans="1:16">
      <c r="A73" s="169" t="s">
        <v>78</v>
      </c>
      <c r="B73" s="170">
        <f>基金残高に係る経年分析!F56</f>
        <v>1000</v>
      </c>
      <c r="C73" s="170">
        <f>基金残高に係る経年分析!G56</f>
        <v>951</v>
      </c>
      <c r="D73" s="170">
        <f>基金残高に係る経年分析!H56</f>
        <v>992</v>
      </c>
    </row>
    <row r="74" spans="1:16">
      <c r="A74" s="169" t="s">
        <v>79</v>
      </c>
      <c r="B74" s="170">
        <f>基金残高に係る経年分析!F57</f>
        <v>3664</v>
      </c>
      <c r="C74" s="170">
        <f>基金残高に係る経年分析!G57</f>
        <v>3741</v>
      </c>
      <c r="D74" s="170">
        <f>基金残高に係る経年分析!H57</f>
        <v>4258</v>
      </c>
    </row>
  </sheetData>
  <sheetProtection algorithmName="SHA-512" hashValue="d4UmMQcqzqostP1hUpUyykhh/7L2Et07FHg44oE6d2LiQJCpsIy6Rk+7zNl7sbBSoL6C1bTQulPIUGMcEbNe6g==" saltValue="W8c72NhQjfkKFTYCWbN1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3" t="s">
        <v>215</v>
      </c>
      <c r="DI1" s="614"/>
      <c r="DJ1" s="614"/>
      <c r="DK1" s="614"/>
      <c r="DL1" s="614"/>
      <c r="DM1" s="614"/>
      <c r="DN1" s="615"/>
      <c r="DO1" s="205"/>
      <c r="DP1" s="613" t="s">
        <v>216</v>
      </c>
      <c r="DQ1" s="614"/>
      <c r="DR1" s="614"/>
      <c r="DS1" s="614"/>
      <c r="DT1" s="614"/>
      <c r="DU1" s="614"/>
      <c r="DV1" s="614"/>
      <c r="DW1" s="614"/>
      <c r="DX1" s="614"/>
      <c r="DY1" s="614"/>
      <c r="DZ1" s="614"/>
      <c r="EA1" s="614"/>
      <c r="EB1" s="614"/>
      <c r="EC1" s="615"/>
      <c r="ED1" s="204"/>
      <c r="EE1" s="204"/>
      <c r="EF1" s="204"/>
      <c r="EG1" s="204"/>
      <c r="EH1" s="204"/>
      <c r="EI1" s="204"/>
      <c r="EJ1" s="204"/>
      <c r="EK1" s="204"/>
      <c r="EL1" s="204"/>
      <c r="EM1" s="204"/>
    </row>
    <row r="2" spans="2:143" ht="22.5" customHeight="1">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16" t="s">
        <v>218</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219</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220</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c r="B4" s="616" t="s">
        <v>1</v>
      </c>
      <c r="C4" s="617"/>
      <c r="D4" s="617"/>
      <c r="E4" s="617"/>
      <c r="F4" s="617"/>
      <c r="G4" s="617"/>
      <c r="H4" s="617"/>
      <c r="I4" s="617"/>
      <c r="J4" s="617"/>
      <c r="K4" s="617"/>
      <c r="L4" s="617"/>
      <c r="M4" s="617"/>
      <c r="N4" s="617"/>
      <c r="O4" s="617"/>
      <c r="P4" s="617"/>
      <c r="Q4" s="618"/>
      <c r="R4" s="616" t="s">
        <v>221</v>
      </c>
      <c r="S4" s="617"/>
      <c r="T4" s="617"/>
      <c r="U4" s="617"/>
      <c r="V4" s="617"/>
      <c r="W4" s="617"/>
      <c r="X4" s="617"/>
      <c r="Y4" s="618"/>
      <c r="Z4" s="616" t="s">
        <v>222</v>
      </c>
      <c r="AA4" s="617"/>
      <c r="AB4" s="617"/>
      <c r="AC4" s="618"/>
      <c r="AD4" s="616" t="s">
        <v>223</v>
      </c>
      <c r="AE4" s="617"/>
      <c r="AF4" s="617"/>
      <c r="AG4" s="617"/>
      <c r="AH4" s="617"/>
      <c r="AI4" s="617"/>
      <c r="AJ4" s="617"/>
      <c r="AK4" s="618"/>
      <c r="AL4" s="616" t="s">
        <v>222</v>
      </c>
      <c r="AM4" s="617"/>
      <c r="AN4" s="617"/>
      <c r="AO4" s="618"/>
      <c r="AP4" s="619" t="s">
        <v>224</v>
      </c>
      <c r="AQ4" s="619"/>
      <c r="AR4" s="619"/>
      <c r="AS4" s="619"/>
      <c r="AT4" s="619"/>
      <c r="AU4" s="619"/>
      <c r="AV4" s="619"/>
      <c r="AW4" s="619"/>
      <c r="AX4" s="619"/>
      <c r="AY4" s="619"/>
      <c r="AZ4" s="619"/>
      <c r="BA4" s="619"/>
      <c r="BB4" s="619"/>
      <c r="BC4" s="619"/>
      <c r="BD4" s="619"/>
      <c r="BE4" s="619"/>
      <c r="BF4" s="619"/>
      <c r="BG4" s="619" t="s">
        <v>225</v>
      </c>
      <c r="BH4" s="619"/>
      <c r="BI4" s="619"/>
      <c r="BJ4" s="619"/>
      <c r="BK4" s="619"/>
      <c r="BL4" s="619"/>
      <c r="BM4" s="619"/>
      <c r="BN4" s="619"/>
      <c r="BO4" s="619" t="s">
        <v>222</v>
      </c>
      <c r="BP4" s="619"/>
      <c r="BQ4" s="619"/>
      <c r="BR4" s="619"/>
      <c r="BS4" s="619" t="s">
        <v>226</v>
      </c>
      <c r="BT4" s="619"/>
      <c r="BU4" s="619"/>
      <c r="BV4" s="619"/>
      <c r="BW4" s="619"/>
      <c r="BX4" s="619"/>
      <c r="BY4" s="619"/>
      <c r="BZ4" s="619"/>
      <c r="CA4" s="619"/>
      <c r="CB4" s="619"/>
      <c r="CD4" s="616" t="s">
        <v>227</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c r="B5" s="620" t="s">
        <v>228</v>
      </c>
      <c r="C5" s="621"/>
      <c r="D5" s="621"/>
      <c r="E5" s="621"/>
      <c r="F5" s="621"/>
      <c r="G5" s="621"/>
      <c r="H5" s="621"/>
      <c r="I5" s="621"/>
      <c r="J5" s="621"/>
      <c r="K5" s="621"/>
      <c r="L5" s="621"/>
      <c r="M5" s="621"/>
      <c r="N5" s="621"/>
      <c r="O5" s="621"/>
      <c r="P5" s="621"/>
      <c r="Q5" s="622"/>
      <c r="R5" s="623">
        <v>931749</v>
      </c>
      <c r="S5" s="624"/>
      <c r="T5" s="624"/>
      <c r="U5" s="624"/>
      <c r="V5" s="624"/>
      <c r="W5" s="624"/>
      <c r="X5" s="624"/>
      <c r="Y5" s="625"/>
      <c r="Z5" s="626">
        <v>7.1</v>
      </c>
      <c r="AA5" s="626"/>
      <c r="AB5" s="626"/>
      <c r="AC5" s="626"/>
      <c r="AD5" s="627">
        <v>931749</v>
      </c>
      <c r="AE5" s="627"/>
      <c r="AF5" s="627"/>
      <c r="AG5" s="627"/>
      <c r="AH5" s="627"/>
      <c r="AI5" s="627"/>
      <c r="AJ5" s="627"/>
      <c r="AK5" s="627"/>
      <c r="AL5" s="628">
        <v>15.6</v>
      </c>
      <c r="AM5" s="629"/>
      <c r="AN5" s="629"/>
      <c r="AO5" s="630"/>
      <c r="AP5" s="620" t="s">
        <v>229</v>
      </c>
      <c r="AQ5" s="621"/>
      <c r="AR5" s="621"/>
      <c r="AS5" s="621"/>
      <c r="AT5" s="621"/>
      <c r="AU5" s="621"/>
      <c r="AV5" s="621"/>
      <c r="AW5" s="621"/>
      <c r="AX5" s="621"/>
      <c r="AY5" s="621"/>
      <c r="AZ5" s="621"/>
      <c r="BA5" s="621"/>
      <c r="BB5" s="621"/>
      <c r="BC5" s="621"/>
      <c r="BD5" s="621"/>
      <c r="BE5" s="621"/>
      <c r="BF5" s="622"/>
      <c r="BG5" s="631">
        <v>931419</v>
      </c>
      <c r="BH5" s="632"/>
      <c r="BI5" s="632"/>
      <c r="BJ5" s="632"/>
      <c r="BK5" s="632"/>
      <c r="BL5" s="632"/>
      <c r="BM5" s="632"/>
      <c r="BN5" s="633"/>
      <c r="BO5" s="634">
        <v>100</v>
      </c>
      <c r="BP5" s="634"/>
      <c r="BQ5" s="634"/>
      <c r="BR5" s="634"/>
      <c r="BS5" s="635" t="s">
        <v>130</v>
      </c>
      <c r="BT5" s="635"/>
      <c r="BU5" s="635"/>
      <c r="BV5" s="635"/>
      <c r="BW5" s="635"/>
      <c r="BX5" s="635"/>
      <c r="BY5" s="635"/>
      <c r="BZ5" s="635"/>
      <c r="CA5" s="635"/>
      <c r="CB5" s="636"/>
      <c r="CD5" s="616" t="s">
        <v>224</v>
      </c>
      <c r="CE5" s="617"/>
      <c r="CF5" s="617"/>
      <c r="CG5" s="617"/>
      <c r="CH5" s="617"/>
      <c r="CI5" s="617"/>
      <c r="CJ5" s="617"/>
      <c r="CK5" s="617"/>
      <c r="CL5" s="617"/>
      <c r="CM5" s="617"/>
      <c r="CN5" s="617"/>
      <c r="CO5" s="617"/>
      <c r="CP5" s="617"/>
      <c r="CQ5" s="618"/>
      <c r="CR5" s="616" t="s">
        <v>230</v>
      </c>
      <c r="CS5" s="617"/>
      <c r="CT5" s="617"/>
      <c r="CU5" s="617"/>
      <c r="CV5" s="617"/>
      <c r="CW5" s="617"/>
      <c r="CX5" s="617"/>
      <c r="CY5" s="618"/>
      <c r="CZ5" s="616" t="s">
        <v>222</v>
      </c>
      <c r="DA5" s="617"/>
      <c r="DB5" s="617"/>
      <c r="DC5" s="618"/>
      <c r="DD5" s="616" t="s">
        <v>231</v>
      </c>
      <c r="DE5" s="617"/>
      <c r="DF5" s="617"/>
      <c r="DG5" s="617"/>
      <c r="DH5" s="617"/>
      <c r="DI5" s="617"/>
      <c r="DJ5" s="617"/>
      <c r="DK5" s="617"/>
      <c r="DL5" s="617"/>
      <c r="DM5" s="617"/>
      <c r="DN5" s="617"/>
      <c r="DO5" s="617"/>
      <c r="DP5" s="618"/>
      <c r="DQ5" s="616" t="s">
        <v>232</v>
      </c>
      <c r="DR5" s="617"/>
      <c r="DS5" s="617"/>
      <c r="DT5" s="617"/>
      <c r="DU5" s="617"/>
      <c r="DV5" s="617"/>
      <c r="DW5" s="617"/>
      <c r="DX5" s="617"/>
      <c r="DY5" s="617"/>
      <c r="DZ5" s="617"/>
      <c r="EA5" s="617"/>
      <c r="EB5" s="617"/>
      <c r="EC5" s="618"/>
    </row>
    <row r="6" spans="2:143" ht="11.25" customHeight="1">
      <c r="B6" s="637" t="s">
        <v>233</v>
      </c>
      <c r="C6" s="638"/>
      <c r="D6" s="638"/>
      <c r="E6" s="638"/>
      <c r="F6" s="638"/>
      <c r="G6" s="638"/>
      <c r="H6" s="638"/>
      <c r="I6" s="638"/>
      <c r="J6" s="638"/>
      <c r="K6" s="638"/>
      <c r="L6" s="638"/>
      <c r="M6" s="638"/>
      <c r="N6" s="638"/>
      <c r="O6" s="638"/>
      <c r="P6" s="638"/>
      <c r="Q6" s="639"/>
      <c r="R6" s="631">
        <v>75257</v>
      </c>
      <c r="S6" s="632"/>
      <c r="T6" s="632"/>
      <c r="U6" s="632"/>
      <c r="V6" s="632"/>
      <c r="W6" s="632"/>
      <c r="X6" s="632"/>
      <c r="Y6" s="633"/>
      <c r="Z6" s="634">
        <v>0.6</v>
      </c>
      <c r="AA6" s="634"/>
      <c r="AB6" s="634"/>
      <c r="AC6" s="634"/>
      <c r="AD6" s="635">
        <v>75257</v>
      </c>
      <c r="AE6" s="635"/>
      <c r="AF6" s="635"/>
      <c r="AG6" s="635"/>
      <c r="AH6" s="635"/>
      <c r="AI6" s="635"/>
      <c r="AJ6" s="635"/>
      <c r="AK6" s="635"/>
      <c r="AL6" s="640">
        <v>1.3</v>
      </c>
      <c r="AM6" s="641"/>
      <c r="AN6" s="641"/>
      <c r="AO6" s="642"/>
      <c r="AP6" s="637" t="s">
        <v>234</v>
      </c>
      <c r="AQ6" s="638"/>
      <c r="AR6" s="638"/>
      <c r="AS6" s="638"/>
      <c r="AT6" s="638"/>
      <c r="AU6" s="638"/>
      <c r="AV6" s="638"/>
      <c r="AW6" s="638"/>
      <c r="AX6" s="638"/>
      <c r="AY6" s="638"/>
      <c r="AZ6" s="638"/>
      <c r="BA6" s="638"/>
      <c r="BB6" s="638"/>
      <c r="BC6" s="638"/>
      <c r="BD6" s="638"/>
      <c r="BE6" s="638"/>
      <c r="BF6" s="639"/>
      <c r="BG6" s="631">
        <v>931419</v>
      </c>
      <c r="BH6" s="632"/>
      <c r="BI6" s="632"/>
      <c r="BJ6" s="632"/>
      <c r="BK6" s="632"/>
      <c r="BL6" s="632"/>
      <c r="BM6" s="632"/>
      <c r="BN6" s="633"/>
      <c r="BO6" s="634">
        <v>100</v>
      </c>
      <c r="BP6" s="634"/>
      <c r="BQ6" s="634"/>
      <c r="BR6" s="634"/>
      <c r="BS6" s="635" t="s">
        <v>130</v>
      </c>
      <c r="BT6" s="635"/>
      <c r="BU6" s="635"/>
      <c r="BV6" s="635"/>
      <c r="BW6" s="635"/>
      <c r="BX6" s="635"/>
      <c r="BY6" s="635"/>
      <c r="BZ6" s="635"/>
      <c r="CA6" s="635"/>
      <c r="CB6" s="636"/>
      <c r="CD6" s="620" t="s">
        <v>235</v>
      </c>
      <c r="CE6" s="621"/>
      <c r="CF6" s="621"/>
      <c r="CG6" s="621"/>
      <c r="CH6" s="621"/>
      <c r="CI6" s="621"/>
      <c r="CJ6" s="621"/>
      <c r="CK6" s="621"/>
      <c r="CL6" s="621"/>
      <c r="CM6" s="621"/>
      <c r="CN6" s="621"/>
      <c r="CO6" s="621"/>
      <c r="CP6" s="621"/>
      <c r="CQ6" s="622"/>
      <c r="CR6" s="631">
        <v>98451</v>
      </c>
      <c r="CS6" s="632"/>
      <c r="CT6" s="632"/>
      <c r="CU6" s="632"/>
      <c r="CV6" s="632"/>
      <c r="CW6" s="632"/>
      <c r="CX6" s="632"/>
      <c r="CY6" s="633"/>
      <c r="CZ6" s="628">
        <v>0.8</v>
      </c>
      <c r="DA6" s="629"/>
      <c r="DB6" s="629"/>
      <c r="DC6" s="643"/>
      <c r="DD6" s="644" t="s">
        <v>130</v>
      </c>
      <c r="DE6" s="632"/>
      <c r="DF6" s="632"/>
      <c r="DG6" s="632"/>
      <c r="DH6" s="632"/>
      <c r="DI6" s="632"/>
      <c r="DJ6" s="632"/>
      <c r="DK6" s="632"/>
      <c r="DL6" s="632"/>
      <c r="DM6" s="632"/>
      <c r="DN6" s="632"/>
      <c r="DO6" s="632"/>
      <c r="DP6" s="633"/>
      <c r="DQ6" s="644">
        <v>98451</v>
      </c>
      <c r="DR6" s="632"/>
      <c r="DS6" s="632"/>
      <c r="DT6" s="632"/>
      <c r="DU6" s="632"/>
      <c r="DV6" s="632"/>
      <c r="DW6" s="632"/>
      <c r="DX6" s="632"/>
      <c r="DY6" s="632"/>
      <c r="DZ6" s="632"/>
      <c r="EA6" s="632"/>
      <c r="EB6" s="632"/>
      <c r="EC6" s="645"/>
    </row>
    <row r="7" spans="2:143" ht="11.25" customHeight="1">
      <c r="B7" s="637" t="s">
        <v>236</v>
      </c>
      <c r="C7" s="638"/>
      <c r="D7" s="638"/>
      <c r="E7" s="638"/>
      <c r="F7" s="638"/>
      <c r="G7" s="638"/>
      <c r="H7" s="638"/>
      <c r="I7" s="638"/>
      <c r="J7" s="638"/>
      <c r="K7" s="638"/>
      <c r="L7" s="638"/>
      <c r="M7" s="638"/>
      <c r="N7" s="638"/>
      <c r="O7" s="638"/>
      <c r="P7" s="638"/>
      <c r="Q7" s="639"/>
      <c r="R7" s="631">
        <v>499</v>
      </c>
      <c r="S7" s="632"/>
      <c r="T7" s="632"/>
      <c r="U7" s="632"/>
      <c r="V7" s="632"/>
      <c r="W7" s="632"/>
      <c r="X7" s="632"/>
      <c r="Y7" s="633"/>
      <c r="Z7" s="634">
        <v>0</v>
      </c>
      <c r="AA7" s="634"/>
      <c r="AB7" s="634"/>
      <c r="AC7" s="634"/>
      <c r="AD7" s="635">
        <v>499</v>
      </c>
      <c r="AE7" s="635"/>
      <c r="AF7" s="635"/>
      <c r="AG7" s="635"/>
      <c r="AH7" s="635"/>
      <c r="AI7" s="635"/>
      <c r="AJ7" s="635"/>
      <c r="AK7" s="635"/>
      <c r="AL7" s="640">
        <v>0</v>
      </c>
      <c r="AM7" s="641"/>
      <c r="AN7" s="641"/>
      <c r="AO7" s="642"/>
      <c r="AP7" s="637" t="s">
        <v>237</v>
      </c>
      <c r="AQ7" s="638"/>
      <c r="AR7" s="638"/>
      <c r="AS7" s="638"/>
      <c r="AT7" s="638"/>
      <c r="AU7" s="638"/>
      <c r="AV7" s="638"/>
      <c r="AW7" s="638"/>
      <c r="AX7" s="638"/>
      <c r="AY7" s="638"/>
      <c r="AZ7" s="638"/>
      <c r="BA7" s="638"/>
      <c r="BB7" s="638"/>
      <c r="BC7" s="638"/>
      <c r="BD7" s="638"/>
      <c r="BE7" s="638"/>
      <c r="BF7" s="639"/>
      <c r="BG7" s="631">
        <v>362489</v>
      </c>
      <c r="BH7" s="632"/>
      <c r="BI7" s="632"/>
      <c r="BJ7" s="632"/>
      <c r="BK7" s="632"/>
      <c r="BL7" s="632"/>
      <c r="BM7" s="632"/>
      <c r="BN7" s="633"/>
      <c r="BO7" s="634">
        <v>38.9</v>
      </c>
      <c r="BP7" s="634"/>
      <c r="BQ7" s="634"/>
      <c r="BR7" s="634"/>
      <c r="BS7" s="635" t="s">
        <v>130</v>
      </c>
      <c r="BT7" s="635"/>
      <c r="BU7" s="635"/>
      <c r="BV7" s="635"/>
      <c r="BW7" s="635"/>
      <c r="BX7" s="635"/>
      <c r="BY7" s="635"/>
      <c r="BZ7" s="635"/>
      <c r="CA7" s="635"/>
      <c r="CB7" s="636"/>
      <c r="CD7" s="637" t="s">
        <v>238</v>
      </c>
      <c r="CE7" s="638"/>
      <c r="CF7" s="638"/>
      <c r="CG7" s="638"/>
      <c r="CH7" s="638"/>
      <c r="CI7" s="638"/>
      <c r="CJ7" s="638"/>
      <c r="CK7" s="638"/>
      <c r="CL7" s="638"/>
      <c r="CM7" s="638"/>
      <c r="CN7" s="638"/>
      <c r="CO7" s="638"/>
      <c r="CP7" s="638"/>
      <c r="CQ7" s="639"/>
      <c r="CR7" s="631">
        <v>2167439</v>
      </c>
      <c r="CS7" s="632"/>
      <c r="CT7" s="632"/>
      <c r="CU7" s="632"/>
      <c r="CV7" s="632"/>
      <c r="CW7" s="632"/>
      <c r="CX7" s="632"/>
      <c r="CY7" s="633"/>
      <c r="CZ7" s="634">
        <v>17.5</v>
      </c>
      <c r="DA7" s="634"/>
      <c r="DB7" s="634"/>
      <c r="DC7" s="634"/>
      <c r="DD7" s="644">
        <v>227714</v>
      </c>
      <c r="DE7" s="632"/>
      <c r="DF7" s="632"/>
      <c r="DG7" s="632"/>
      <c r="DH7" s="632"/>
      <c r="DI7" s="632"/>
      <c r="DJ7" s="632"/>
      <c r="DK7" s="632"/>
      <c r="DL7" s="632"/>
      <c r="DM7" s="632"/>
      <c r="DN7" s="632"/>
      <c r="DO7" s="632"/>
      <c r="DP7" s="633"/>
      <c r="DQ7" s="644">
        <v>1733788</v>
      </c>
      <c r="DR7" s="632"/>
      <c r="DS7" s="632"/>
      <c r="DT7" s="632"/>
      <c r="DU7" s="632"/>
      <c r="DV7" s="632"/>
      <c r="DW7" s="632"/>
      <c r="DX7" s="632"/>
      <c r="DY7" s="632"/>
      <c r="DZ7" s="632"/>
      <c r="EA7" s="632"/>
      <c r="EB7" s="632"/>
      <c r="EC7" s="645"/>
    </row>
    <row r="8" spans="2:143" ht="11.25" customHeight="1">
      <c r="B8" s="637" t="s">
        <v>239</v>
      </c>
      <c r="C8" s="638"/>
      <c r="D8" s="638"/>
      <c r="E8" s="638"/>
      <c r="F8" s="638"/>
      <c r="G8" s="638"/>
      <c r="H8" s="638"/>
      <c r="I8" s="638"/>
      <c r="J8" s="638"/>
      <c r="K8" s="638"/>
      <c r="L8" s="638"/>
      <c r="M8" s="638"/>
      <c r="N8" s="638"/>
      <c r="O8" s="638"/>
      <c r="P8" s="638"/>
      <c r="Q8" s="639"/>
      <c r="R8" s="631">
        <v>2079</v>
      </c>
      <c r="S8" s="632"/>
      <c r="T8" s="632"/>
      <c r="U8" s="632"/>
      <c r="V8" s="632"/>
      <c r="W8" s="632"/>
      <c r="X8" s="632"/>
      <c r="Y8" s="633"/>
      <c r="Z8" s="634">
        <v>0</v>
      </c>
      <c r="AA8" s="634"/>
      <c r="AB8" s="634"/>
      <c r="AC8" s="634"/>
      <c r="AD8" s="635">
        <v>2079</v>
      </c>
      <c r="AE8" s="635"/>
      <c r="AF8" s="635"/>
      <c r="AG8" s="635"/>
      <c r="AH8" s="635"/>
      <c r="AI8" s="635"/>
      <c r="AJ8" s="635"/>
      <c r="AK8" s="635"/>
      <c r="AL8" s="640">
        <v>0</v>
      </c>
      <c r="AM8" s="641"/>
      <c r="AN8" s="641"/>
      <c r="AO8" s="642"/>
      <c r="AP8" s="637" t="s">
        <v>240</v>
      </c>
      <c r="AQ8" s="638"/>
      <c r="AR8" s="638"/>
      <c r="AS8" s="638"/>
      <c r="AT8" s="638"/>
      <c r="AU8" s="638"/>
      <c r="AV8" s="638"/>
      <c r="AW8" s="638"/>
      <c r="AX8" s="638"/>
      <c r="AY8" s="638"/>
      <c r="AZ8" s="638"/>
      <c r="BA8" s="638"/>
      <c r="BB8" s="638"/>
      <c r="BC8" s="638"/>
      <c r="BD8" s="638"/>
      <c r="BE8" s="638"/>
      <c r="BF8" s="639"/>
      <c r="BG8" s="631">
        <v>15000</v>
      </c>
      <c r="BH8" s="632"/>
      <c r="BI8" s="632"/>
      <c r="BJ8" s="632"/>
      <c r="BK8" s="632"/>
      <c r="BL8" s="632"/>
      <c r="BM8" s="632"/>
      <c r="BN8" s="633"/>
      <c r="BO8" s="634">
        <v>1.6</v>
      </c>
      <c r="BP8" s="634"/>
      <c r="BQ8" s="634"/>
      <c r="BR8" s="634"/>
      <c r="BS8" s="635" t="s">
        <v>130</v>
      </c>
      <c r="BT8" s="635"/>
      <c r="BU8" s="635"/>
      <c r="BV8" s="635"/>
      <c r="BW8" s="635"/>
      <c r="BX8" s="635"/>
      <c r="BY8" s="635"/>
      <c r="BZ8" s="635"/>
      <c r="CA8" s="635"/>
      <c r="CB8" s="636"/>
      <c r="CD8" s="637" t="s">
        <v>241</v>
      </c>
      <c r="CE8" s="638"/>
      <c r="CF8" s="638"/>
      <c r="CG8" s="638"/>
      <c r="CH8" s="638"/>
      <c r="CI8" s="638"/>
      <c r="CJ8" s="638"/>
      <c r="CK8" s="638"/>
      <c r="CL8" s="638"/>
      <c r="CM8" s="638"/>
      <c r="CN8" s="638"/>
      <c r="CO8" s="638"/>
      <c r="CP8" s="638"/>
      <c r="CQ8" s="639"/>
      <c r="CR8" s="631">
        <v>2919880</v>
      </c>
      <c r="CS8" s="632"/>
      <c r="CT8" s="632"/>
      <c r="CU8" s="632"/>
      <c r="CV8" s="632"/>
      <c r="CW8" s="632"/>
      <c r="CX8" s="632"/>
      <c r="CY8" s="633"/>
      <c r="CZ8" s="634">
        <v>23.6</v>
      </c>
      <c r="DA8" s="634"/>
      <c r="DB8" s="634"/>
      <c r="DC8" s="634"/>
      <c r="DD8" s="644">
        <v>56440</v>
      </c>
      <c r="DE8" s="632"/>
      <c r="DF8" s="632"/>
      <c r="DG8" s="632"/>
      <c r="DH8" s="632"/>
      <c r="DI8" s="632"/>
      <c r="DJ8" s="632"/>
      <c r="DK8" s="632"/>
      <c r="DL8" s="632"/>
      <c r="DM8" s="632"/>
      <c r="DN8" s="632"/>
      <c r="DO8" s="632"/>
      <c r="DP8" s="633"/>
      <c r="DQ8" s="644">
        <v>1223798</v>
      </c>
      <c r="DR8" s="632"/>
      <c r="DS8" s="632"/>
      <c r="DT8" s="632"/>
      <c r="DU8" s="632"/>
      <c r="DV8" s="632"/>
      <c r="DW8" s="632"/>
      <c r="DX8" s="632"/>
      <c r="DY8" s="632"/>
      <c r="DZ8" s="632"/>
      <c r="EA8" s="632"/>
      <c r="EB8" s="632"/>
      <c r="EC8" s="645"/>
    </row>
    <row r="9" spans="2:143" ht="11.25" customHeight="1">
      <c r="B9" s="637" t="s">
        <v>242</v>
      </c>
      <c r="C9" s="638"/>
      <c r="D9" s="638"/>
      <c r="E9" s="638"/>
      <c r="F9" s="638"/>
      <c r="G9" s="638"/>
      <c r="H9" s="638"/>
      <c r="I9" s="638"/>
      <c r="J9" s="638"/>
      <c r="K9" s="638"/>
      <c r="L9" s="638"/>
      <c r="M9" s="638"/>
      <c r="N9" s="638"/>
      <c r="O9" s="638"/>
      <c r="P9" s="638"/>
      <c r="Q9" s="639"/>
      <c r="R9" s="631">
        <v>2884</v>
      </c>
      <c r="S9" s="632"/>
      <c r="T9" s="632"/>
      <c r="U9" s="632"/>
      <c r="V9" s="632"/>
      <c r="W9" s="632"/>
      <c r="X9" s="632"/>
      <c r="Y9" s="633"/>
      <c r="Z9" s="634">
        <v>0</v>
      </c>
      <c r="AA9" s="634"/>
      <c r="AB9" s="634"/>
      <c r="AC9" s="634"/>
      <c r="AD9" s="635">
        <v>2884</v>
      </c>
      <c r="AE9" s="635"/>
      <c r="AF9" s="635"/>
      <c r="AG9" s="635"/>
      <c r="AH9" s="635"/>
      <c r="AI9" s="635"/>
      <c r="AJ9" s="635"/>
      <c r="AK9" s="635"/>
      <c r="AL9" s="640">
        <v>0</v>
      </c>
      <c r="AM9" s="641"/>
      <c r="AN9" s="641"/>
      <c r="AO9" s="642"/>
      <c r="AP9" s="637" t="s">
        <v>243</v>
      </c>
      <c r="AQ9" s="638"/>
      <c r="AR9" s="638"/>
      <c r="AS9" s="638"/>
      <c r="AT9" s="638"/>
      <c r="AU9" s="638"/>
      <c r="AV9" s="638"/>
      <c r="AW9" s="638"/>
      <c r="AX9" s="638"/>
      <c r="AY9" s="638"/>
      <c r="AZ9" s="638"/>
      <c r="BA9" s="638"/>
      <c r="BB9" s="638"/>
      <c r="BC9" s="638"/>
      <c r="BD9" s="638"/>
      <c r="BE9" s="638"/>
      <c r="BF9" s="639"/>
      <c r="BG9" s="631">
        <v>307452</v>
      </c>
      <c r="BH9" s="632"/>
      <c r="BI9" s="632"/>
      <c r="BJ9" s="632"/>
      <c r="BK9" s="632"/>
      <c r="BL9" s="632"/>
      <c r="BM9" s="632"/>
      <c r="BN9" s="633"/>
      <c r="BO9" s="634">
        <v>33</v>
      </c>
      <c r="BP9" s="634"/>
      <c r="BQ9" s="634"/>
      <c r="BR9" s="634"/>
      <c r="BS9" s="635" t="s">
        <v>130</v>
      </c>
      <c r="BT9" s="635"/>
      <c r="BU9" s="635"/>
      <c r="BV9" s="635"/>
      <c r="BW9" s="635"/>
      <c r="BX9" s="635"/>
      <c r="BY9" s="635"/>
      <c r="BZ9" s="635"/>
      <c r="CA9" s="635"/>
      <c r="CB9" s="636"/>
      <c r="CD9" s="637" t="s">
        <v>244</v>
      </c>
      <c r="CE9" s="638"/>
      <c r="CF9" s="638"/>
      <c r="CG9" s="638"/>
      <c r="CH9" s="638"/>
      <c r="CI9" s="638"/>
      <c r="CJ9" s="638"/>
      <c r="CK9" s="638"/>
      <c r="CL9" s="638"/>
      <c r="CM9" s="638"/>
      <c r="CN9" s="638"/>
      <c r="CO9" s="638"/>
      <c r="CP9" s="638"/>
      <c r="CQ9" s="639"/>
      <c r="CR9" s="631">
        <v>733749</v>
      </c>
      <c r="CS9" s="632"/>
      <c r="CT9" s="632"/>
      <c r="CU9" s="632"/>
      <c r="CV9" s="632"/>
      <c r="CW9" s="632"/>
      <c r="CX9" s="632"/>
      <c r="CY9" s="633"/>
      <c r="CZ9" s="634">
        <v>5.9</v>
      </c>
      <c r="DA9" s="634"/>
      <c r="DB9" s="634"/>
      <c r="DC9" s="634"/>
      <c r="DD9" s="644">
        <v>71673</v>
      </c>
      <c r="DE9" s="632"/>
      <c r="DF9" s="632"/>
      <c r="DG9" s="632"/>
      <c r="DH9" s="632"/>
      <c r="DI9" s="632"/>
      <c r="DJ9" s="632"/>
      <c r="DK9" s="632"/>
      <c r="DL9" s="632"/>
      <c r="DM9" s="632"/>
      <c r="DN9" s="632"/>
      <c r="DO9" s="632"/>
      <c r="DP9" s="633"/>
      <c r="DQ9" s="644">
        <v>532917</v>
      </c>
      <c r="DR9" s="632"/>
      <c r="DS9" s="632"/>
      <c r="DT9" s="632"/>
      <c r="DU9" s="632"/>
      <c r="DV9" s="632"/>
      <c r="DW9" s="632"/>
      <c r="DX9" s="632"/>
      <c r="DY9" s="632"/>
      <c r="DZ9" s="632"/>
      <c r="EA9" s="632"/>
      <c r="EB9" s="632"/>
      <c r="EC9" s="645"/>
    </row>
    <row r="10" spans="2:143" ht="11.25" customHeight="1">
      <c r="B10" s="637" t="s">
        <v>245</v>
      </c>
      <c r="C10" s="638"/>
      <c r="D10" s="638"/>
      <c r="E10" s="638"/>
      <c r="F10" s="638"/>
      <c r="G10" s="638"/>
      <c r="H10" s="638"/>
      <c r="I10" s="638"/>
      <c r="J10" s="638"/>
      <c r="K10" s="638"/>
      <c r="L10" s="638"/>
      <c r="M10" s="638"/>
      <c r="N10" s="638"/>
      <c r="O10" s="638"/>
      <c r="P10" s="638"/>
      <c r="Q10" s="639"/>
      <c r="R10" s="631" t="s">
        <v>130</v>
      </c>
      <c r="S10" s="632"/>
      <c r="T10" s="632"/>
      <c r="U10" s="632"/>
      <c r="V10" s="632"/>
      <c r="W10" s="632"/>
      <c r="X10" s="632"/>
      <c r="Y10" s="633"/>
      <c r="Z10" s="634" t="s">
        <v>130</v>
      </c>
      <c r="AA10" s="634"/>
      <c r="AB10" s="634"/>
      <c r="AC10" s="634"/>
      <c r="AD10" s="635" t="s">
        <v>130</v>
      </c>
      <c r="AE10" s="635"/>
      <c r="AF10" s="635"/>
      <c r="AG10" s="635"/>
      <c r="AH10" s="635"/>
      <c r="AI10" s="635"/>
      <c r="AJ10" s="635"/>
      <c r="AK10" s="635"/>
      <c r="AL10" s="640" t="s">
        <v>130</v>
      </c>
      <c r="AM10" s="641"/>
      <c r="AN10" s="641"/>
      <c r="AO10" s="642"/>
      <c r="AP10" s="637" t="s">
        <v>246</v>
      </c>
      <c r="AQ10" s="638"/>
      <c r="AR10" s="638"/>
      <c r="AS10" s="638"/>
      <c r="AT10" s="638"/>
      <c r="AU10" s="638"/>
      <c r="AV10" s="638"/>
      <c r="AW10" s="638"/>
      <c r="AX10" s="638"/>
      <c r="AY10" s="638"/>
      <c r="AZ10" s="638"/>
      <c r="BA10" s="638"/>
      <c r="BB10" s="638"/>
      <c r="BC10" s="638"/>
      <c r="BD10" s="638"/>
      <c r="BE10" s="638"/>
      <c r="BF10" s="639"/>
      <c r="BG10" s="631">
        <v>20255</v>
      </c>
      <c r="BH10" s="632"/>
      <c r="BI10" s="632"/>
      <c r="BJ10" s="632"/>
      <c r="BK10" s="632"/>
      <c r="BL10" s="632"/>
      <c r="BM10" s="632"/>
      <c r="BN10" s="633"/>
      <c r="BO10" s="634">
        <v>2.2000000000000002</v>
      </c>
      <c r="BP10" s="634"/>
      <c r="BQ10" s="634"/>
      <c r="BR10" s="634"/>
      <c r="BS10" s="635" t="s">
        <v>130</v>
      </c>
      <c r="BT10" s="635"/>
      <c r="BU10" s="635"/>
      <c r="BV10" s="635"/>
      <c r="BW10" s="635"/>
      <c r="BX10" s="635"/>
      <c r="BY10" s="635"/>
      <c r="BZ10" s="635"/>
      <c r="CA10" s="635"/>
      <c r="CB10" s="636"/>
      <c r="CD10" s="637" t="s">
        <v>247</v>
      </c>
      <c r="CE10" s="638"/>
      <c r="CF10" s="638"/>
      <c r="CG10" s="638"/>
      <c r="CH10" s="638"/>
      <c r="CI10" s="638"/>
      <c r="CJ10" s="638"/>
      <c r="CK10" s="638"/>
      <c r="CL10" s="638"/>
      <c r="CM10" s="638"/>
      <c r="CN10" s="638"/>
      <c r="CO10" s="638"/>
      <c r="CP10" s="638"/>
      <c r="CQ10" s="639"/>
      <c r="CR10" s="631" t="s">
        <v>130</v>
      </c>
      <c r="CS10" s="632"/>
      <c r="CT10" s="632"/>
      <c r="CU10" s="632"/>
      <c r="CV10" s="632"/>
      <c r="CW10" s="632"/>
      <c r="CX10" s="632"/>
      <c r="CY10" s="633"/>
      <c r="CZ10" s="634" t="s">
        <v>130</v>
      </c>
      <c r="DA10" s="634"/>
      <c r="DB10" s="634"/>
      <c r="DC10" s="634"/>
      <c r="DD10" s="644" t="s">
        <v>130</v>
      </c>
      <c r="DE10" s="632"/>
      <c r="DF10" s="632"/>
      <c r="DG10" s="632"/>
      <c r="DH10" s="632"/>
      <c r="DI10" s="632"/>
      <c r="DJ10" s="632"/>
      <c r="DK10" s="632"/>
      <c r="DL10" s="632"/>
      <c r="DM10" s="632"/>
      <c r="DN10" s="632"/>
      <c r="DO10" s="632"/>
      <c r="DP10" s="633"/>
      <c r="DQ10" s="644" t="s">
        <v>130</v>
      </c>
      <c r="DR10" s="632"/>
      <c r="DS10" s="632"/>
      <c r="DT10" s="632"/>
      <c r="DU10" s="632"/>
      <c r="DV10" s="632"/>
      <c r="DW10" s="632"/>
      <c r="DX10" s="632"/>
      <c r="DY10" s="632"/>
      <c r="DZ10" s="632"/>
      <c r="EA10" s="632"/>
      <c r="EB10" s="632"/>
      <c r="EC10" s="645"/>
    </row>
    <row r="11" spans="2:143" ht="11.25" customHeight="1">
      <c r="B11" s="637" t="s">
        <v>248</v>
      </c>
      <c r="C11" s="638"/>
      <c r="D11" s="638"/>
      <c r="E11" s="638"/>
      <c r="F11" s="638"/>
      <c r="G11" s="638"/>
      <c r="H11" s="638"/>
      <c r="I11" s="638"/>
      <c r="J11" s="638"/>
      <c r="K11" s="638"/>
      <c r="L11" s="638"/>
      <c r="M11" s="638"/>
      <c r="N11" s="638"/>
      <c r="O11" s="638"/>
      <c r="P11" s="638"/>
      <c r="Q11" s="639"/>
      <c r="R11" s="631">
        <v>226187</v>
      </c>
      <c r="S11" s="632"/>
      <c r="T11" s="632"/>
      <c r="U11" s="632"/>
      <c r="V11" s="632"/>
      <c r="W11" s="632"/>
      <c r="X11" s="632"/>
      <c r="Y11" s="633"/>
      <c r="Z11" s="640">
        <v>1.7</v>
      </c>
      <c r="AA11" s="641"/>
      <c r="AB11" s="641"/>
      <c r="AC11" s="646"/>
      <c r="AD11" s="644">
        <v>226187</v>
      </c>
      <c r="AE11" s="632"/>
      <c r="AF11" s="632"/>
      <c r="AG11" s="632"/>
      <c r="AH11" s="632"/>
      <c r="AI11" s="632"/>
      <c r="AJ11" s="632"/>
      <c r="AK11" s="633"/>
      <c r="AL11" s="640">
        <v>3.8</v>
      </c>
      <c r="AM11" s="641"/>
      <c r="AN11" s="641"/>
      <c r="AO11" s="642"/>
      <c r="AP11" s="637" t="s">
        <v>249</v>
      </c>
      <c r="AQ11" s="638"/>
      <c r="AR11" s="638"/>
      <c r="AS11" s="638"/>
      <c r="AT11" s="638"/>
      <c r="AU11" s="638"/>
      <c r="AV11" s="638"/>
      <c r="AW11" s="638"/>
      <c r="AX11" s="638"/>
      <c r="AY11" s="638"/>
      <c r="AZ11" s="638"/>
      <c r="BA11" s="638"/>
      <c r="BB11" s="638"/>
      <c r="BC11" s="638"/>
      <c r="BD11" s="638"/>
      <c r="BE11" s="638"/>
      <c r="BF11" s="639"/>
      <c r="BG11" s="631">
        <v>19782</v>
      </c>
      <c r="BH11" s="632"/>
      <c r="BI11" s="632"/>
      <c r="BJ11" s="632"/>
      <c r="BK11" s="632"/>
      <c r="BL11" s="632"/>
      <c r="BM11" s="632"/>
      <c r="BN11" s="633"/>
      <c r="BO11" s="634">
        <v>2.1</v>
      </c>
      <c r="BP11" s="634"/>
      <c r="BQ11" s="634"/>
      <c r="BR11" s="634"/>
      <c r="BS11" s="635" t="s">
        <v>130</v>
      </c>
      <c r="BT11" s="635"/>
      <c r="BU11" s="635"/>
      <c r="BV11" s="635"/>
      <c r="BW11" s="635"/>
      <c r="BX11" s="635"/>
      <c r="BY11" s="635"/>
      <c r="BZ11" s="635"/>
      <c r="CA11" s="635"/>
      <c r="CB11" s="636"/>
      <c r="CD11" s="637" t="s">
        <v>250</v>
      </c>
      <c r="CE11" s="638"/>
      <c r="CF11" s="638"/>
      <c r="CG11" s="638"/>
      <c r="CH11" s="638"/>
      <c r="CI11" s="638"/>
      <c r="CJ11" s="638"/>
      <c r="CK11" s="638"/>
      <c r="CL11" s="638"/>
      <c r="CM11" s="638"/>
      <c r="CN11" s="638"/>
      <c r="CO11" s="638"/>
      <c r="CP11" s="638"/>
      <c r="CQ11" s="639"/>
      <c r="CR11" s="631">
        <v>1228325</v>
      </c>
      <c r="CS11" s="632"/>
      <c r="CT11" s="632"/>
      <c r="CU11" s="632"/>
      <c r="CV11" s="632"/>
      <c r="CW11" s="632"/>
      <c r="CX11" s="632"/>
      <c r="CY11" s="633"/>
      <c r="CZ11" s="634">
        <v>9.9</v>
      </c>
      <c r="DA11" s="634"/>
      <c r="DB11" s="634"/>
      <c r="DC11" s="634"/>
      <c r="DD11" s="644">
        <v>688570</v>
      </c>
      <c r="DE11" s="632"/>
      <c r="DF11" s="632"/>
      <c r="DG11" s="632"/>
      <c r="DH11" s="632"/>
      <c r="DI11" s="632"/>
      <c r="DJ11" s="632"/>
      <c r="DK11" s="632"/>
      <c r="DL11" s="632"/>
      <c r="DM11" s="632"/>
      <c r="DN11" s="632"/>
      <c r="DO11" s="632"/>
      <c r="DP11" s="633"/>
      <c r="DQ11" s="644">
        <v>519311</v>
      </c>
      <c r="DR11" s="632"/>
      <c r="DS11" s="632"/>
      <c r="DT11" s="632"/>
      <c r="DU11" s="632"/>
      <c r="DV11" s="632"/>
      <c r="DW11" s="632"/>
      <c r="DX11" s="632"/>
      <c r="DY11" s="632"/>
      <c r="DZ11" s="632"/>
      <c r="EA11" s="632"/>
      <c r="EB11" s="632"/>
      <c r="EC11" s="645"/>
    </row>
    <row r="12" spans="2:143" ht="11.25" customHeight="1">
      <c r="B12" s="637" t="s">
        <v>251</v>
      </c>
      <c r="C12" s="638"/>
      <c r="D12" s="638"/>
      <c r="E12" s="638"/>
      <c r="F12" s="638"/>
      <c r="G12" s="638"/>
      <c r="H12" s="638"/>
      <c r="I12" s="638"/>
      <c r="J12" s="638"/>
      <c r="K12" s="638"/>
      <c r="L12" s="638"/>
      <c r="M12" s="638"/>
      <c r="N12" s="638"/>
      <c r="O12" s="638"/>
      <c r="P12" s="638"/>
      <c r="Q12" s="639"/>
      <c r="R12" s="631" t="s">
        <v>130</v>
      </c>
      <c r="S12" s="632"/>
      <c r="T12" s="632"/>
      <c r="U12" s="632"/>
      <c r="V12" s="632"/>
      <c r="W12" s="632"/>
      <c r="X12" s="632"/>
      <c r="Y12" s="633"/>
      <c r="Z12" s="634" t="s">
        <v>130</v>
      </c>
      <c r="AA12" s="634"/>
      <c r="AB12" s="634"/>
      <c r="AC12" s="634"/>
      <c r="AD12" s="635" t="s">
        <v>130</v>
      </c>
      <c r="AE12" s="635"/>
      <c r="AF12" s="635"/>
      <c r="AG12" s="635"/>
      <c r="AH12" s="635"/>
      <c r="AI12" s="635"/>
      <c r="AJ12" s="635"/>
      <c r="AK12" s="635"/>
      <c r="AL12" s="640" t="s">
        <v>130</v>
      </c>
      <c r="AM12" s="641"/>
      <c r="AN12" s="641"/>
      <c r="AO12" s="642"/>
      <c r="AP12" s="637" t="s">
        <v>252</v>
      </c>
      <c r="AQ12" s="638"/>
      <c r="AR12" s="638"/>
      <c r="AS12" s="638"/>
      <c r="AT12" s="638"/>
      <c r="AU12" s="638"/>
      <c r="AV12" s="638"/>
      <c r="AW12" s="638"/>
      <c r="AX12" s="638"/>
      <c r="AY12" s="638"/>
      <c r="AZ12" s="638"/>
      <c r="BA12" s="638"/>
      <c r="BB12" s="638"/>
      <c r="BC12" s="638"/>
      <c r="BD12" s="638"/>
      <c r="BE12" s="638"/>
      <c r="BF12" s="639"/>
      <c r="BG12" s="631">
        <v>456178</v>
      </c>
      <c r="BH12" s="632"/>
      <c r="BI12" s="632"/>
      <c r="BJ12" s="632"/>
      <c r="BK12" s="632"/>
      <c r="BL12" s="632"/>
      <c r="BM12" s="632"/>
      <c r="BN12" s="633"/>
      <c r="BO12" s="634">
        <v>49</v>
      </c>
      <c r="BP12" s="634"/>
      <c r="BQ12" s="634"/>
      <c r="BR12" s="634"/>
      <c r="BS12" s="635" t="s">
        <v>130</v>
      </c>
      <c r="BT12" s="635"/>
      <c r="BU12" s="635"/>
      <c r="BV12" s="635"/>
      <c r="BW12" s="635"/>
      <c r="BX12" s="635"/>
      <c r="BY12" s="635"/>
      <c r="BZ12" s="635"/>
      <c r="CA12" s="635"/>
      <c r="CB12" s="636"/>
      <c r="CD12" s="637" t="s">
        <v>253</v>
      </c>
      <c r="CE12" s="638"/>
      <c r="CF12" s="638"/>
      <c r="CG12" s="638"/>
      <c r="CH12" s="638"/>
      <c r="CI12" s="638"/>
      <c r="CJ12" s="638"/>
      <c r="CK12" s="638"/>
      <c r="CL12" s="638"/>
      <c r="CM12" s="638"/>
      <c r="CN12" s="638"/>
      <c r="CO12" s="638"/>
      <c r="CP12" s="638"/>
      <c r="CQ12" s="639"/>
      <c r="CR12" s="631">
        <v>359659</v>
      </c>
      <c r="CS12" s="632"/>
      <c r="CT12" s="632"/>
      <c r="CU12" s="632"/>
      <c r="CV12" s="632"/>
      <c r="CW12" s="632"/>
      <c r="CX12" s="632"/>
      <c r="CY12" s="633"/>
      <c r="CZ12" s="634">
        <v>2.9</v>
      </c>
      <c r="DA12" s="634"/>
      <c r="DB12" s="634"/>
      <c r="DC12" s="634"/>
      <c r="DD12" s="644">
        <v>92579</v>
      </c>
      <c r="DE12" s="632"/>
      <c r="DF12" s="632"/>
      <c r="DG12" s="632"/>
      <c r="DH12" s="632"/>
      <c r="DI12" s="632"/>
      <c r="DJ12" s="632"/>
      <c r="DK12" s="632"/>
      <c r="DL12" s="632"/>
      <c r="DM12" s="632"/>
      <c r="DN12" s="632"/>
      <c r="DO12" s="632"/>
      <c r="DP12" s="633"/>
      <c r="DQ12" s="644">
        <v>216482</v>
      </c>
      <c r="DR12" s="632"/>
      <c r="DS12" s="632"/>
      <c r="DT12" s="632"/>
      <c r="DU12" s="632"/>
      <c r="DV12" s="632"/>
      <c r="DW12" s="632"/>
      <c r="DX12" s="632"/>
      <c r="DY12" s="632"/>
      <c r="DZ12" s="632"/>
      <c r="EA12" s="632"/>
      <c r="EB12" s="632"/>
      <c r="EC12" s="645"/>
    </row>
    <row r="13" spans="2:143" ht="11.25" customHeight="1">
      <c r="B13" s="637" t="s">
        <v>254</v>
      </c>
      <c r="C13" s="638"/>
      <c r="D13" s="638"/>
      <c r="E13" s="638"/>
      <c r="F13" s="638"/>
      <c r="G13" s="638"/>
      <c r="H13" s="638"/>
      <c r="I13" s="638"/>
      <c r="J13" s="638"/>
      <c r="K13" s="638"/>
      <c r="L13" s="638"/>
      <c r="M13" s="638"/>
      <c r="N13" s="638"/>
      <c r="O13" s="638"/>
      <c r="P13" s="638"/>
      <c r="Q13" s="639"/>
      <c r="R13" s="631" t="s">
        <v>130</v>
      </c>
      <c r="S13" s="632"/>
      <c r="T13" s="632"/>
      <c r="U13" s="632"/>
      <c r="V13" s="632"/>
      <c r="W13" s="632"/>
      <c r="X13" s="632"/>
      <c r="Y13" s="633"/>
      <c r="Z13" s="634" t="s">
        <v>130</v>
      </c>
      <c r="AA13" s="634"/>
      <c r="AB13" s="634"/>
      <c r="AC13" s="634"/>
      <c r="AD13" s="635" t="s">
        <v>130</v>
      </c>
      <c r="AE13" s="635"/>
      <c r="AF13" s="635"/>
      <c r="AG13" s="635"/>
      <c r="AH13" s="635"/>
      <c r="AI13" s="635"/>
      <c r="AJ13" s="635"/>
      <c r="AK13" s="635"/>
      <c r="AL13" s="640" t="s">
        <v>130</v>
      </c>
      <c r="AM13" s="641"/>
      <c r="AN13" s="641"/>
      <c r="AO13" s="642"/>
      <c r="AP13" s="637" t="s">
        <v>255</v>
      </c>
      <c r="AQ13" s="638"/>
      <c r="AR13" s="638"/>
      <c r="AS13" s="638"/>
      <c r="AT13" s="638"/>
      <c r="AU13" s="638"/>
      <c r="AV13" s="638"/>
      <c r="AW13" s="638"/>
      <c r="AX13" s="638"/>
      <c r="AY13" s="638"/>
      <c r="AZ13" s="638"/>
      <c r="BA13" s="638"/>
      <c r="BB13" s="638"/>
      <c r="BC13" s="638"/>
      <c r="BD13" s="638"/>
      <c r="BE13" s="638"/>
      <c r="BF13" s="639"/>
      <c r="BG13" s="631">
        <v>455871</v>
      </c>
      <c r="BH13" s="632"/>
      <c r="BI13" s="632"/>
      <c r="BJ13" s="632"/>
      <c r="BK13" s="632"/>
      <c r="BL13" s="632"/>
      <c r="BM13" s="632"/>
      <c r="BN13" s="633"/>
      <c r="BO13" s="634">
        <v>48.9</v>
      </c>
      <c r="BP13" s="634"/>
      <c r="BQ13" s="634"/>
      <c r="BR13" s="634"/>
      <c r="BS13" s="635" t="s">
        <v>130</v>
      </c>
      <c r="BT13" s="635"/>
      <c r="BU13" s="635"/>
      <c r="BV13" s="635"/>
      <c r="BW13" s="635"/>
      <c r="BX13" s="635"/>
      <c r="BY13" s="635"/>
      <c r="BZ13" s="635"/>
      <c r="CA13" s="635"/>
      <c r="CB13" s="636"/>
      <c r="CD13" s="637" t="s">
        <v>256</v>
      </c>
      <c r="CE13" s="638"/>
      <c r="CF13" s="638"/>
      <c r="CG13" s="638"/>
      <c r="CH13" s="638"/>
      <c r="CI13" s="638"/>
      <c r="CJ13" s="638"/>
      <c r="CK13" s="638"/>
      <c r="CL13" s="638"/>
      <c r="CM13" s="638"/>
      <c r="CN13" s="638"/>
      <c r="CO13" s="638"/>
      <c r="CP13" s="638"/>
      <c r="CQ13" s="639"/>
      <c r="CR13" s="631">
        <v>1284312</v>
      </c>
      <c r="CS13" s="632"/>
      <c r="CT13" s="632"/>
      <c r="CU13" s="632"/>
      <c r="CV13" s="632"/>
      <c r="CW13" s="632"/>
      <c r="CX13" s="632"/>
      <c r="CY13" s="633"/>
      <c r="CZ13" s="634">
        <v>10.4</v>
      </c>
      <c r="DA13" s="634"/>
      <c r="DB13" s="634"/>
      <c r="DC13" s="634"/>
      <c r="DD13" s="644">
        <v>1033414</v>
      </c>
      <c r="DE13" s="632"/>
      <c r="DF13" s="632"/>
      <c r="DG13" s="632"/>
      <c r="DH13" s="632"/>
      <c r="DI13" s="632"/>
      <c r="DJ13" s="632"/>
      <c r="DK13" s="632"/>
      <c r="DL13" s="632"/>
      <c r="DM13" s="632"/>
      <c r="DN13" s="632"/>
      <c r="DO13" s="632"/>
      <c r="DP13" s="633"/>
      <c r="DQ13" s="644">
        <v>205714</v>
      </c>
      <c r="DR13" s="632"/>
      <c r="DS13" s="632"/>
      <c r="DT13" s="632"/>
      <c r="DU13" s="632"/>
      <c r="DV13" s="632"/>
      <c r="DW13" s="632"/>
      <c r="DX13" s="632"/>
      <c r="DY13" s="632"/>
      <c r="DZ13" s="632"/>
      <c r="EA13" s="632"/>
      <c r="EB13" s="632"/>
      <c r="EC13" s="645"/>
    </row>
    <row r="14" spans="2:143" ht="11.25" customHeight="1">
      <c r="B14" s="637" t="s">
        <v>257</v>
      </c>
      <c r="C14" s="638"/>
      <c r="D14" s="638"/>
      <c r="E14" s="638"/>
      <c r="F14" s="638"/>
      <c r="G14" s="638"/>
      <c r="H14" s="638"/>
      <c r="I14" s="638"/>
      <c r="J14" s="638"/>
      <c r="K14" s="638"/>
      <c r="L14" s="638"/>
      <c r="M14" s="638"/>
      <c r="N14" s="638"/>
      <c r="O14" s="638"/>
      <c r="P14" s="638"/>
      <c r="Q14" s="639"/>
      <c r="R14" s="631" t="s">
        <v>130</v>
      </c>
      <c r="S14" s="632"/>
      <c r="T14" s="632"/>
      <c r="U14" s="632"/>
      <c r="V14" s="632"/>
      <c r="W14" s="632"/>
      <c r="X14" s="632"/>
      <c r="Y14" s="633"/>
      <c r="Z14" s="634" t="s">
        <v>130</v>
      </c>
      <c r="AA14" s="634"/>
      <c r="AB14" s="634"/>
      <c r="AC14" s="634"/>
      <c r="AD14" s="635" t="s">
        <v>130</v>
      </c>
      <c r="AE14" s="635"/>
      <c r="AF14" s="635"/>
      <c r="AG14" s="635"/>
      <c r="AH14" s="635"/>
      <c r="AI14" s="635"/>
      <c r="AJ14" s="635"/>
      <c r="AK14" s="635"/>
      <c r="AL14" s="640" t="s">
        <v>130</v>
      </c>
      <c r="AM14" s="641"/>
      <c r="AN14" s="641"/>
      <c r="AO14" s="642"/>
      <c r="AP14" s="637" t="s">
        <v>258</v>
      </c>
      <c r="AQ14" s="638"/>
      <c r="AR14" s="638"/>
      <c r="AS14" s="638"/>
      <c r="AT14" s="638"/>
      <c r="AU14" s="638"/>
      <c r="AV14" s="638"/>
      <c r="AW14" s="638"/>
      <c r="AX14" s="638"/>
      <c r="AY14" s="638"/>
      <c r="AZ14" s="638"/>
      <c r="BA14" s="638"/>
      <c r="BB14" s="638"/>
      <c r="BC14" s="638"/>
      <c r="BD14" s="638"/>
      <c r="BE14" s="638"/>
      <c r="BF14" s="639"/>
      <c r="BG14" s="631">
        <v>51058</v>
      </c>
      <c r="BH14" s="632"/>
      <c r="BI14" s="632"/>
      <c r="BJ14" s="632"/>
      <c r="BK14" s="632"/>
      <c r="BL14" s="632"/>
      <c r="BM14" s="632"/>
      <c r="BN14" s="633"/>
      <c r="BO14" s="634">
        <v>5.5</v>
      </c>
      <c r="BP14" s="634"/>
      <c r="BQ14" s="634"/>
      <c r="BR14" s="634"/>
      <c r="BS14" s="635" t="s">
        <v>130</v>
      </c>
      <c r="BT14" s="635"/>
      <c r="BU14" s="635"/>
      <c r="BV14" s="635"/>
      <c r="BW14" s="635"/>
      <c r="BX14" s="635"/>
      <c r="BY14" s="635"/>
      <c r="BZ14" s="635"/>
      <c r="CA14" s="635"/>
      <c r="CB14" s="636"/>
      <c r="CD14" s="637" t="s">
        <v>259</v>
      </c>
      <c r="CE14" s="638"/>
      <c r="CF14" s="638"/>
      <c r="CG14" s="638"/>
      <c r="CH14" s="638"/>
      <c r="CI14" s="638"/>
      <c r="CJ14" s="638"/>
      <c r="CK14" s="638"/>
      <c r="CL14" s="638"/>
      <c r="CM14" s="638"/>
      <c r="CN14" s="638"/>
      <c r="CO14" s="638"/>
      <c r="CP14" s="638"/>
      <c r="CQ14" s="639"/>
      <c r="CR14" s="631">
        <v>357553</v>
      </c>
      <c r="CS14" s="632"/>
      <c r="CT14" s="632"/>
      <c r="CU14" s="632"/>
      <c r="CV14" s="632"/>
      <c r="CW14" s="632"/>
      <c r="CX14" s="632"/>
      <c r="CY14" s="633"/>
      <c r="CZ14" s="634">
        <v>2.9</v>
      </c>
      <c r="DA14" s="634"/>
      <c r="DB14" s="634"/>
      <c r="DC14" s="634"/>
      <c r="DD14" s="644">
        <v>42543</v>
      </c>
      <c r="DE14" s="632"/>
      <c r="DF14" s="632"/>
      <c r="DG14" s="632"/>
      <c r="DH14" s="632"/>
      <c r="DI14" s="632"/>
      <c r="DJ14" s="632"/>
      <c r="DK14" s="632"/>
      <c r="DL14" s="632"/>
      <c r="DM14" s="632"/>
      <c r="DN14" s="632"/>
      <c r="DO14" s="632"/>
      <c r="DP14" s="633"/>
      <c r="DQ14" s="644">
        <v>318556</v>
      </c>
      <c r="DR14" s="632"/>
      <c r="DS14" s="632"/>
      <c r="DT14" s="632"/>
      <c r="DU14" s="632"/>
      <c r="DV14" s="632"/>
      <c r="DW14" s="632"/>
      <c r="DX14" s="632"/>
      <c r="DY14" s="632"/>
      <c r="DZ14" s="632"/>
      <c r="EA14" s="632"/>
      <c r="EB14" s="632"/>
      <c r="EC14" s="645"/>
    </row>
    <row r="15" spans="2:143" ht="11.25" customHeight="1">
      <c r="B15" s="637" t="s">
        <v>260</v>
      </c>
      <c r="C15" s="638"/>
      <c r="D15" s="638"/>
      <c r="E15" s="638"/>
      <c r="F15" s="638"/>
      <c r="G15" s="638"/>
      <c r="H15" s="638"/>
      <c r="I15" s="638"/>
      <c r="J15" s="638"/>
      <c r="K15" s="638"/>
      <c r="L15" s="638"/>
      <c r="M15" s="638"/>
      <c r="N15" s="638"/>
      <c r="O15" s="638"/>
      <c r="P15" s="638"/>
      <c r="Q15" s="639"/>
      <c r="R15" s="631" t="s">
        <v>130</v>
      </c>
      <c r="S15" s="632"/>
      <c r="T15" s="632"/>
      <c r="U15" s="632"/>
      <c r="V15" s="632"/>
      <c r="W15" s="632"/>
      <c r="X15" s="632"/>
      <c r="Y15" s="633"/>
      <c r="Z15" s="634" t="s">
        <v>130</v>
      </c>
      <c r="AA15" s="634"/>
      <c r="AB15" s="634"/>
      <c r="AC15" s="634"/>
      <c r="AD15" s="635" t="s">
        <v>130</v>
      </c>
      <c r="AE15" s="635"/>
      <c r="AF15" s="635"/>
      <c r="AG15" s="635"/>
      <c r="AH15" s="635"/>
      <c r="AI15" s="635"/>
      <c r="AJ15" s="635"/>
      <c r="AK15" s="635"/>
      <c r="AL15" s="640" t="s">
        <v>130</v>
      </c>
      <c r="AM15" s="641"/>
      <c r="AN15" s="641"/>
      <c r="AO15" s="642"/>
      <c r="AP15" s="637" t="s">
        <v>261</v>
      </c>
      <c r="AQ15" s="638"/>
      <c r="AR15" s="638"/>
      <c r="AS15" s="638"/>
      <c r="AT15" s="638"/>
      <c r="AU15" s="638"/>
      <c r="AV15" s="638"/>
      <c r="AW15" s="638"/>
      <c r="AX15" s="638"/>
      <c r="AY15" s="638"/>
      <c r="AZ15" s="638"/>
      <c r="BA15" s="638"/>
      <c r="BB15" s="638"/>
      <c r="BC15" s="638"/>
      <c r="BD15" s="638"/>
      <c r="BE15" s="638"/>
      <c r="BF15" s="639"/>
      <c r="BG15" s="631">
        <v>61694</v>
      </c>
      <c r="BH15" s="632"/>
      <c r="BI15" s="632"/>
      <c r="BJ15" s="632"/>
      <c r="BK15" s="632"/>
      <c r="BL15" s="632"/>
      <c r="BM15" s="632"/>
      <c r="BN15" s="633"/>
      <c r="BO15" s="634">
        <v>6.6</v>
      </c>
      <c r="BP15" s="634"/>
      <c r="BQ15" s="634"/>
      <c r="BR15" s="634"/>
      <c r="BS15" s="635" t="s">
        <v>130</v>
      </c>
      <c r="BT15" s="635"/>
      <c r="BU15" s="635"/>
      <c r="BV15" s="635"/>
      <c r="BW15" s="635"/>
      <c r="BX15" s="635"/>
      <c r="BY15" s="635"/>
      <c r="BZ15" s="635"/>
      <c r="CA15" s="635"/>
      <c r="CB15" s="636"/>
      <c r="CD15" s="637" t="s">
        <v>262</v>
      </c>
      <c r="CE15" s="638"/>
      <c r="CF15" s="638"/>
      <c r="CG15" s="638"/>
      <c r="CH15" s="638"/>
      <c r="CI15" s="638"/>
      <c r="CJ15" s="638"/>
      <c r="CK15" s="638"/>
      <c r="CL15" s="638"/>
      <c r="CM15" s="638"/>
      <c r="CN15" s="638"/>
      <c r="CO15" s="638"/>
      <c r="CP15" s="638"/>
      <c r="CQ15" s="639"/>
      <c r="CR15" s="631">
        <v>663428</v>
      </c>
      <c r="CS15" s="632"/>
      <c r="CT15" s="632"/>
      <c r="CU15" s="632"/>
      <c r="CV15" s="632"/>
      <c r="CW15" s="632"/>
      <c r="CX15" s="632"/>
      <c r="CY15" s="633"/>
      <c r="CZ15" s="634">
        <v>5.4</v>
      </c>
      <c r="DA15" s="634"/>
      <c r="DB15" s="634"/>
      <c r="DC15" s="634"/>
      <c r="DD15" s="644">
        <v>69894</v>
      </c>
      <c r="DE15" s="632"/>
      <c r="DF15" s="632"/>
      <c r="DG15" s="632"/>
      <c r="DH15" s="632"/>
      <c r="DI15" s="632"/>
      <c r="DJ15" s="632"/>
      <c r="DK15" s="632"/>
      <c r="DL15" s="632"/>
      <c r="DM15" s="632"/>
      <c r="DN15" s="632"/>
      <c r="DO15" s="632"/>
      <c r="DP15" s="633"/>
      <c r="DQ15" s="644">
        <v>587412</v>
      </c>
      <c r="DR15" s="632"/>
      <c r="DS15" s="632"/>
      <c r="DT15" s="632"/>
      <c r="DU15" s="632"/>
      <c r="DV15" s="632"/>
      <c r="DW15" s="632"/>
      <c r="DX15" s="632"/>
      <c r="DY15" s="632"/>
      <c r="DZ15" s="632"/>
      <c r="EA15" s="632"/>
      <c r="EB15" s="632"/>
      <c r="EC15" s="645"/>
    </row>
    <row r="16" spans="2:143" ht="11.25" customHeight="1">
      <c r="B16" s="637" t="s">
        <v>263</v>
      </c>
      <c r="C16" s="638"/>
      <c r="D16" s="638"/>
      <c r="E16" s="638"/>
      <c r="F16" s="638"/>
      <c r="G16" s="638"/>
      <c r="H16" s="638"/>
      <c r="I16" s="638"/>
      <c r="J16" s="638"/>
      <c r="K16" s="638"/>
      <c r="L16" s="638"/>
      <c r="M16" s="638"/>
      <c r="N16" s="638"/>
      <c r="O16" s="638"/>
      <c r="P16" s="638"/>
      <c r="Q16" s="639"/>
      <c r="R16" s="631">
        <v>3770</v>
      </c>
      <c r="S16" s="632"/>
      <c r="T16" s="632"/>
      <c r="U16" s="632"/>
      <c r="V16" s="632"/>
      <c r="W16" s="632"/>
      <c r="X16" s="632"/>
      <c r="Y16" s="633"/>
      <c r="Z16" s="634">
        <v>0</v>
      </c>
      <c r="AA16" s="634"/>
      <c r="AB16" s="634"/>
      <c r="AC16" s="634"/>
      <c r="AD16" s="635">
        <v>3770</v>
      </c>
      <c r="AE16" s="635"/>
      <c r="AF16" s="635"/>
      <c r="AG16" s="635"/>
      <c r="AH16" s="635"/>
      <c r="AI16" s="635"/>
      <c r="AJ16" s="635"/>
      <c r="AK16" s="635"/>
      <c r="AL16" s="640">
        <v>0.1</v>
      </c>
      <c r="AM16" s="641"/>
      <c r="AN16" s="641"/>
      <c r="AO16" s="642"/>
      <c r="AP16" s="637" t="s">
        <v>264</v>
      </c>
      <c r="AQ16" s="638"/>
      <c r="AR16" s="638"/>
      <c r="AS16" s="638"/>
      <c r="AT16" s="638"/>
      <c r="AU16" s="638"/>
      <c r="AV16" s="638"/>
      <c r="AW16" s="638"/>
      <c r="AX16" s="638"/>
      <c r="AY16" s="638"/>
      <c r="AZ16" s="638"/>
      <c r="BA16" s="638"/>
      <c r="BB16" s="638"/>
      <c r="BC16" s="638"/>
      <c r="BD16" s="638"/>
      <c r="BE16" s="638"/>
      <c r="BF16" s="639"/>
      <c r="BG16" s="631" t="s">
        <v>130</v>
      </c>
      <c r="BH16" s="632"/>
      <c r="BI16" s="632"/>
      <c r="BJ16" s="632"/>
      <c r="BK16" s="632"/>
      <c r="BL16" s="632"/>
      <c r="BM16" s="632"/>
      <c r="BN16" s="633"/>
      <c r="BO16" s="634" t="s">
        <v>130</v>
      </c>
      <c r="BP16" s="634"/>
      <c r="BQ16" s="634"/>
      <c r="BR16" s="634"/>
      <c r="BS16" s="635" t="s">
        <v>130</v>
      </c>
      <c r="BT16" s="635"/>
      <c r="BU16" s="635"/>
      <c r="BV16" s="635"/>
      <c r="BW16" s="635"/>
      <c r="BX16" s="635"/>
      <c r="BY16" s="635"/>
      <c r="BZ16" s="635"/>
      <c r="CA16" s="635"/>
      <c r="CB16" s="636"/>
      <c r="CD16" s="637" t="s">
        <v>265</v>
      </c>
      <c r="CE16" s="638"/>
      <c r="CF16" s="638"/>
      <c r="CG16" s="638"/>
      <c r="CH16" s="638"/>
      <c r="CI16" s="638"/>
      <c r="CJ16" s="638"/>
      <c r="CK16" s="638"/>
      <c r="CL16" s="638"/>
      <c r="CM16" s="638"/>
      <c r="CN16" s="638"/>
      <c r="CO16" s="638"/>
      <c r="CP16" s="638"/>
      <c r="CQ16" s="639"/>
      <c r="CR16" s="631">
        <v>904762</v>
      </c>
      <c r="CS16" s="632"/>
      <c r="CT16" s="632"/>
      <c r="CU16" s="632"/>
      <c r="CV16" s="632"/>
      <c r="CW16" s="632"/>
      <c r="CX16" s="632"/>
      <c r="CY16" s="633"/>
      <c r="CZ16" s="634">
        <v>7.3</v>
      </c>
      <c r="DA16" s="634"/>
      <c r="DB16" s="634"/>
      <c r="DC16" s="634"/>
      <c r="DD16" s="644" t="s">
        <v>130</v>
      </c>
      <c r="DE16" s="632"/>
      <c r="DF16" s="632"/>
      <c r="DG16" s="632"/>
      <c r="DH16" s="632"/>
      <c r="DI16" s="632"/>
      <c r="DJ16" s="632"/>
      <c r="DK16" s="632"/>
      <c r="DL16" s="632"/>
      <c r="DM16" s="632"/>
      <c r="DN16" s="632"/>
      <c r="DO16" s="632"/>
      <c r="DP16" s="633"/>
      <c r="DQ16" s="644">
        <v>84893</v>
      </c>
      <c r="DR16" s="632"/>
      <c r="DS16" s="632"/>
      <c r="DT16" s="632"/>
      <c r="DU16" s="632"/>
      <c r="DV16" s="632"/>
      <c r="DW16" s="632"/>
      <c r="DX16" s="632"/>
      <c r="DY16" s="632"/>
      <c r="DZ16" s="632"/>
      <c r="EA16" s="632"/>
      <c r="EB16" s="632"/>
      <c r="EC16" s="645"/>
    </row>
    <row r="17" spans="2:133" ht="11.25" customHeight="1">
      <c r="B17" s="637" t="s">
        <v>266</v>
      </c>
      <c r="C17" s="638"/>
      <c r="D17" s="638"/>
      <c r="E17" s="638"/>
      <c r="F17" s="638"/>
      <c r="G17" s="638"/>
      <c r="H17" s="638"/>
      <c r="I17" s="638"/>
      <c r="J17" s="638"/>
      <c r="K17" s="638"/>
      <c r="L17" s="638"/>
      <c r="M17" s="638"/>
      <c r="N17" s="638"/>
      <c r="O17" s="638"/>
      <c r="P17" s="638"/>
      <c r="Q17" s="639"/>
      <c r="R17" s="631">
        <v>9284</v>
      </c>
      <c r="S17" s="632"/>
      <c r="T17" s="632"/>
      <c r="U17" s="632"/>
      <c r="V17" s="632"/>
      <c r="W17" s="632"/>
      <c r="X17" s="632"/>
      <c r="Y17" s="633"/>
      <c r="Z17" s="634">
        <v>0.1</v>
      </c>
      <c r="AA17" s="634"/>
      <c r="AB17" s="634"/>
      <c r="AC17" s="634"/>
      <c r="AD17" s="635">
        <v>9284</v>
      </c>
      <c r="AE17" s="635"/>
      <c r="AF17" s="635"/>
      <c r="AG17" s="635"/>
      <c r="AH17" s="635"/>
      <c r="AI17" s="635"/>
      <c r="AJ17" s="635"/>
      <c r="AK17" s="635"/>
      <c r="AL17" s="640">
        <v>0.2</v>
      </c>
      <c r="AM17" s="641"/>
      <c r="AN17" s="641"/>
      <c r="AO17" s="642"/>
      <c r="AP17" s="637" t="s">
        <v>267</v>
      </c>
      <c r="AQ17" s="638"/>
      <c r="AR17" s="638"/>
      <c r="AS17" s="638"/>
      <c r="AT17" s="638"/>
      <c r="AU17" s="638"/>
      <c r="AV17" s="638"/>
      <c r="AW17" s="638"/>
      <c r="AX17" s="638"/>
      <c r="AY17" s="638"/>
      <c r="AZ17" s="638"/>
      <c r="BA17" s="638"/>
      <c r="BB17" s="638"/>
      <c r="BC17" s="638"/>
      <c r="BD17" s="638"/>
      <c r="BE17" s="638"/>
      <c r="BF17" s="639"/>
      <c r="BG17" s="631" t="s">
        <v>130</v>
      </c>
      <c r="BH17" s="632"/>
      <c r="BI17" s="632"/>
      <c r="BJ17" s="632"/>
      <c r="BK17" s="632"/>
      <c r="BL17" s="632"/>
      <c r="BM17" s="632"/>
      <c r="BN17" s="633"/>
      <c r="BO17" s="634" t="s">
        <v>130</v>
      </c>
      <c r="BP17" s="634"/>
      <c r="BQ17" s="634"/>
      <c r="BR17" s="634"/>
      <c r="BS17" s="635" t="s">
        <v>130</v>
      </c>
      <c r="BT17" s="635"/>
      <c r="BU17" s="635"/>
      <c r="BV17" s="635"/>
      <c r="BW17" s="635"/>
      <c r="BX17" s="635"/>
      <c r="BY17" s="635"/>
      <c r="BZ17" s="635"/>
      <c r="CA17" s="635"/>
      <c r="CB17" s="636"/>
      <c r="CD17" s="637" t="s">
        <v>268</v>
      </c>
      <c r="CE17" s="638"/>
      <c r="CF17" s="638"/>
      <c r="CG17" s="638"/>
      <c r="CH17" s="638"/>
      <c r="CI17" s="638"/>
      <c r="CJ17" s="638"/>
      <c r="CK17" s="638"/>
      <c r="CL17" s="638"/>
      <c r="CM17" s="638"/>
      <c r="CN17" s="638"/>
      <c r="CO17" s="638"/>
      <c r="CP17" s="638"/>
      <c r="CQ17" s="639"/>
      <c r="CR17" s="631">
        <v>1643768</v>
      </c>
      <c r="CS17" s="632"/>
      <c r="CT17" s="632"/>
      <c r="CU17" s="632"/>
      <c r="CV17" s="632"/>
      <c r="CW17" s="632"/>
      <c r="CX17" s="632"/>
      <c r="CY17" s="633"/>
      <c r="CZ17" s="634">
        <v>13.3</v>
      </c>
      <c r="DA17" s="634"/>
      <c r="DB17" s="634"/>
      <c r="DC17" s="634"/>
      <c r="DD17" s="644" t="s">
        <v>130</v>
      </c>
      <c r="DE17" s="632"/>
      <c r="DF17" s="632"/>
      <c r="DG17" s="632"/>
      <c r="DH17" s="632"/>
      <c r="DI17" s="632"/>
      <c r="DJ17" s="632"/>
      <c r="DK17" s="632"/>
      <c r="DL17" s="632"/>
      <c r="DM17" s="632"/>
      <c r="DN17" s="632"/>
      <c r="DO17" s="632"/>
      <c r="DP17" s="633"/>
      <c r="DQ17" s="644">
        <v>1642351</v>
      </c>
      <c r="DR17" s="632"/>
      <c r="DS17" s="632"/>
      <c r="DT17" s="632"/>
      <c r="DU17" s="632"/>
      <c r="DV17" s="632"/>
      <c r="DW17" s="632"/>
      <c r="DX17" s="632"/>
      <c r="DY17" s="632"/>
      <c r="DZ17" s="632"/>
      <c r="EA17" s="632"/>
      <c r="EB17" s="632"/>
      <c r="EC17" s="645"/>
    </row>
    <row r="18" spans="2:133" ht="11.25" customHeight="1">
      <c r="B18" s="637" t="s">
        <v>269</v>
      </c>
      <c r="C18" s="638"/>
      <c r="D18" s="638"/>
      <c r="E18" s="638"/>
      <c r="F18" s="638"/>
      <c r="G18" s="638"/>
      <c r="H18" s="638"/>
      <c r="I18" s="638"/>
      <c r="J18" s="638"/>
      <c r="K18" s="638"/>
      <c r="L18" s="638"/>
      <c r="M18" s="638"/>
      <c r="N18" s="638"/>
      <c r="O18" s="638"/>
      <c r="P18" s="638"/>
      <c r="Q18" s="639"/>
      <c r="R18" s="631">
        <v>21535</v>
      </c>
      <c r="S18" s="632"/>
      <c r="T18" s="632"/>
      <c r="U18" s="632"/>
      <c r="V18" s="632"/>
      <c r="W18" s="632"/>
      <c r="X18" s="632"/>
      <c r="Y18" s="633"/>
      <c r="Z18" s="634">
        <v>0.2</v>
      </c>
      <c r="AA18" s="634"/>
      <c r="AB18" s="634"/>
      <c r="AC18" s="634"/>
      <c r="AD18" s="635">
        <v>21535</v>
      </c>
      <c r="AE18" s="635"/>
      <c r="AF18" s="635"/>
      <c r="AG18" s="635"/>
      <c r="AH18" s="635"/>
      <c r="AI18" s="635"/>
      <c r="AJ18" s="635"/>
      <c r="AK18" s="635"/>
      <c r="AL18" s="640">
        <v>0.40000000596046448</v>
      </c>
      <c r="AM18" s="641"/>
      <c r="AN18" s="641"/>
      <c r="AO18" s="642"/>
      <c r="AP18" s="637" t="s">
        <v>270</v>
      </c>
      <c r="AQ18" s="638"/>
      <c r="AR18" s="638"/>
      <c r="AS18" s="638"/>
      <c r="AT18" s="638"/>
      <c r="AU18" s="638"/>
      <c r="AV18" s="638"/>
      <c r="AW18" s="638"/>
      <c r="AX18" s="638"/>
      <c r="AY18" s="638"/>
      <c r="AZ18" s="638"/>
      <c r="BA18" s="638"/>
      <c r="BB18" s="638"/>
      <c r="BC18" s="638"/>
      <c r="BD18" s="638"/>
      <c r="BE18" s="638"/>
      <c r="BF18" s="639"/>
      <c r="BG18" s="631" t="s">
        <v>130</v>
      </c>
      <c r="BH18" s="632"/>
      <c r="BI18" s="632"/>
      <c r="BJ18" s="632"/>
      <c r="BK18" s="632"/>
      <c r="BL18" s="632"/>
      <c r="BM18" s="632"/>
      <c r="BN18" s="633"/>
      <c r="BO18" s="634" t="s">
        <v>130</v>
      </c>
      <c r="BP18" s="634"/>
      <c r="BQ18" s="634"/>
      <c r="BR18" s="634"/>
      <c r="BS18" s="635" t="s">
        <v>130</v>
      </c>
      <c r="BT18" s="635"/>
      <c r="BU18" s="635"/>
      <c r="BV18" s="635"/>
      <c r="BW18" s="635"/>
      <c r="BX18" s="635"/>
      <c r="BY18" s="635"/>
      <c r="BZ18" s="635"/>
      <c r="CA18" s="635"/>
      <c r="CB18" s="636"/>
      <c r="CD18" s="637" t="s">
        <v>271</v>
      </c>
      <c r="CE18" s="638"/>
      <c r="CF18" s="638"/>
      <c r="CG18" s="638"/>
      <c r="CH18" s="638"/>
      <c r="CI18" s="638"/>
      <c r="CJ18" s="638"/>
      <c r="CK18" s="638"/>
      <c r="CL18" s="638"/>
      <c r="CM18" s="638"/>
      <c r="CN18" s="638"/>
      <c r="CO18" s="638"/>
      <c r="CP18" s="638"/>
      <c r="CQ18" s="639"/>
      <c r="CR18" s="631" t="s">
        <v>130</v>
      </c>
      <c r="CS18" s="632"/>
      <c r="CT18" s="632"/>
      <c r="CU18" s="632"/>
      <c r="CV18" s="632"/>
      <c r="CW18" s="632"/>
      <c r="CX18" s="632"/>
      <c r="CY18" s="633"/>
      <c r="CZ18" s="634" t="s">
        <v>130</v>
      </c>
      <c r="DA18" s="634"/>
      <c r="DB18" s="634"/>
      <c r="DC18" s="634"/>
      <c r="DD18" s="644" t="s">
        <v>130</v>
      </c>
      <c r="DE18" s="632"/>
      <c r="DF18" s="632"/>
      <c r="DG18" s="632"/>
      <c r="DH18" s="632"/>
      <c r="DI18" s="632"/>
      <c r="DJ18" s="632"/>
      <c r="DK18" s="632"/>
      <c r="DL18" s="632"/>
      <c r="DM18" s="632"/>
      <c r="DN18" s="632"/>
      <c r="DO18" s="632"/>
      <c r="DP18" s="633"/>
      <c r="DQ18" s="644" t="s">
        <v>130</v>
      </c>
      <c r="DR18" s="632"/>
      <c r="DS18" s="632"/>
      <c r="DT18" s="632"/>
      <c r="DU18" s="632"/>
      <c r="DV18" s="632"/>
      <c r="DW18" s="632"/>
      <c r="DX18" s="632"/>
      <c r="DY18" s="632"/>
      <c r="DZ18" s="632"/>
      <c r="EA18" s="632"/>
      <c r="EB18" s="632"/>
      <c r="EC18" s="645"/>
    </row>
    <row r="19" spans="2:133" ht="11.25" customHeight="1">
      <c r="B19" s="637" t="s">
        <v>272</v>
      </c>
      <c r="C19" s="638"/>
      <c r="D19" s="638"/>
      <c r="E19" s="638"/>
      <c r="F19" s="638"/>
      <c r="G19" s="638"/>
      <c r="H19" s="638"/>
      <c r="I19" s="638"/>
      <c r="J19" s="638"/>
      <c r="K19" s="638"/>
      <c r="L19" s="638"/>
      <c r="M19" s="638"/>
      <c r="N19" s="638"/>
      <c r="O19" s="638"/>
      <c r="P19" s="638"/>
      <c r="Q19" s="639"/>
      <c r="R19" s="631">
        <v>4708</v>
      </c>
      <c r="S19" s="632"/>
      <c r="T19" s="632"/>
      <c r="U19" s="632"/>
      <c r="V19" s="632"/>
      <c r="W19" s="632"/>
      <c r="X19" s="632"/>
      <c r="Y19" s="633"/>
      <c r="Z19" s="634">
        <v>0</v>
      </c>
      <c r="AA19" s="634"/>
      <c r="AB19" s="634"/>
      <c r="AC19" s="634"/>
      <c r="AD19" s="635">
        <v>4708</v>
      </c>
      <c r="AE19" s="635"/>
      <c r="AF19" s="635"/>
      <c r="AG19" s="635"/>
      <c r="AH19" s="635"/>
      <c r="AI19" s="635"/>
      <c r="AJ19" s="635"/>
      <c r="AK19" s="635"/>
      <c r="AL19" s="640">
        <v>0.1</v>
      </c>
      <c r="AM19" s="641"/>
      <c r="AN19" s="641"/>
      <c r="AO19" s="642"/>
      <c r="AP19" s="637" t="s">
        <v>273</v>
      </c>
      <c r="AQ19" s="638"/>
      <c r="AR19" s="638"/>
      <c r="AS19" s="638"/>
      <c r="AT19" s="638"/>
      <c r="AU19" s="638"/>
      <c r="AV19" s="638"/>
      <c r="AW19" s="638"/>
      <c r="AX19" s="638"/>
      <c r="AY19" s="638"/>
      <c r="AZ19" s="638"/>
      <c r="BA19" s="638"/>
      <c r="BB19" s="638"/>
      <c r="BC19" s="638"/>
      <c r="BD19" s="638"/>
      <c r="BE19" s="638"/>
      <c r="BF19" s="639"/>
      <c r="BG19" s="631">
        <v>330</v>
      </c>
      <c r="BH19" s="632"/>
      <c r="BI19" s="632"/>
      <c r="BJ19" s="632"/>
      <c r="BK19" s="632"/>
      <c r="BL19" s="632"/>
      <c r="BM19" s="632"/>
      <c r="BN19" s="633"/>
      <c r="BO19" s="634">
        <v>0</v>
      </c>
      <c r="BP19" s="634"/>
      <c r="BQ19" s="634"/>
      <c r="BR19" s="634"/>
      <c r="BS19" s="635" t="s">
        <v>130</v>
      </c>
      <c r="BT19" s="635"/>
      <c r="BU19" s="635"/>
      <c r="BV19" s="635"/>
      <c r="BW19" s="635"/>
      <c r="BX19" s="635"/>
      <c r="BY19" s="635"/>
      <c r="BZ19" s="635"/>
      <c r="CA19" s="635"/>
      <c r="CB19" s="636"/>
      <c r="CD19" s="637" t="s">
        <v>274</v>
      </c>
      <c r="CE19" s="638"/>
      <c r="CF19" s="638"/>
      <c r="CG19" s="638"/>
      <c r="CH19" s="638"/>
      <c r="CI19" s="638"/>
      <c r="CJ19" s="638"/>
      <c r="CK19" s="638"/>
      <c r="CL19" s="638"/>
      <c r="CM19" s="638"/>
      <c r="CN19" s="638"/>
      <c r="CO19" s="638"/>
      <c r="CP19" s="638"/>
      <c r="CQ19" s="639"/>
      <c r="CR19" s="631" t="s">
        <v>130</v>
      </c>
      <c r="CS19" s="632"/>
      <c r="CT19" s="632"/>
      <c r="CU19" s="632"/>
      <c r="CV19" s="632"/>
      <c r="CW19" s="632"/>
      <c r="CX19" s="632"/>
      <c r="CY19" s="633"/>
      <c r="CZ19" s="634" t="s">
        <v>130</v>
      </c>
      <c r="DA19" s="634"/>
      <c r="DB19" s="634"/>
      <c r="DC19" s="634"/>
      <c r="DD19" s="644" t="s">
        <v>130</v>
      </c>
      <c r="DE19" s="632"/>
      <c r="DF19" s="632"/>
      <c r="DG19" s="632"/>
      <c r="DH19" s="632"/>
      <c r="DI19" s="632"/>
      <c r="DJ19" s="632"/>
      <c r="DK19" s="632"/>
      <c r="DL19" s="632"/>
      <c r="DM19" s="632"/>
      <c r="DN19" s="632"/>
      <c r="DO19" s="632"/>
      <c r="DP19" s="633"/>
      <c r="DQ19" s="644" t="s">
        <v>130</v>
      </c>
      <c r="DR19" s="632"/>
      <c r="DS19" s="632"/>
      <c r="DT19" s="632"/>
      <c r="DU19" s="632"/>
      <c r="DV19" s="632"/>
      <c r="DW19" s="632"/>
      <c r="DX19" s="632"/>
      <c r="DY19" s="632"/>
      <c r="DZ19" s="632"/>
      <c r="EA19" s="632"/>
      <c r="EB19" s="632"/>
      <c r="EC19" s="645"/>
    </row>
    <row r="20" spans="2:133" ht="11.25" customHeight="1">
      <c r="B20" s="637" t="s">
        <v>275</v>
      </c>
      <c r="C20" s="638"/>
      <c r="D20" s="638"/>
      <c r="E20" s="638"/>
      <c r="F20" s="638"/>
      <c r="G20" s="638"/>
      <c r="H20" s="638"/>
      <c r="I20" s="638"/>
      <c r="J20" s="638"/>
      <c r="K20" s="638"/>
      <c r="L20" s="638"/>
      <c r="M20" s="638"/>
      <c r="N20" s="638"/>
      <c r="O20" s="638"/>
      <c r="P20" s="638"/>
      <c r="Q20" s="639"/>
      <c r="R20" s="631">
        <v>1057</v>
      </c>
      <c r="S20" s="632"/>
      <c r="T20" s="632"/>
      <c r="U20" s="632"/>
      <c r="V20" s="632"/>
      <c r="W20" s="632"/>
      <c r="X20" s="632"/>
      <c r="Y20" s="633"/>
      <c r="Z20" s="634">
        <v>0</v>
      </c>
      <c r="AA20" s="634"/>
      <c r="AB20" s="634"/>
      <c r="AC20" s="634"/>
      <c r="AD20" s="635">
        <v>1057</v>
      </c>
      <c r="AE20" s="635"/>
      <c r="AF20" s="635"/>
      <c r="AG20" s="635"/>
      <c r="AH20" s="635"/>
      <c r="AI20" s="635"/>
      <c r="AJ20" s="635"/>
      <c r="AK20" s="635"/>
      <c r="AL20" s="640">
        <v>0</v>
      </c>
      <c r="AM20" s="641"/>
      <c r="AN20" s="641"/>
      <c r="AO20" s="642"/>
      <c r="AP20" s="637" t="s">
        <v>276</v>
      </c>
      <c r="AQ20" s="638"/>
      <c r="AR20" s="638"/>
      <c r="AS20" s="638"/>
      <c r="AT20" s="638"/>
      <c r="AU20" s="638"/>
      <c r="AV20" s="638"/>
      <c r="AW20" s="638"/>
      <c r="AX20" s="638"/>
      <c r="AY20" s="638"/>
      <c r="AZ20" s="638"/>
      <c r="BA20" s="638"/>
      <c r="BB20" s="638"/>
      <c r="BC20" s="638"/>
      <c r="BD20" s="638"/>
      <c r="BE20" s="638"/>
      <c r="BF20" s="639"/>
      <c r="BG20" s="631">
        <v>330</v>
      </c>
      <c r="BH20" s="632"/>
      <c r="BI20" s="632"/>
      <c r="BJ20" s="632"/>
      <c r="BK20" s="632"/>
      <c r="BL20" s="632"/>
      <c r="BM20" s="632"/>
      <c r="BN20" s="633"/>
      <c r="BO20" s="634">
        <v>0</v>
      </c>
      <c r="BP20" s="634"/>
      <c r="BQ20" s="634"/>
      <c r="BR20" s="634"/>
      <c r="BS20" s="635" t="s">
        <v>130</v>
      </c>
      <c r="BT20" s="635"/>
      <c r="BU20" s="635"/>
      <c r="BV20" s="635"/>
      <c r="BW20" s="635"/>
      <c r="BX20" s="635"/>
      <c r="BY20" s="635"/>
      <c r="BZ20" s="635"/>
      <c r="CA20" s="635"/>
      <c r="CB20" s="636"/>
      <c r="CD20" s="637" t="s">
        <v>277</v>
      </c>
      <c r="CE20" s="638"/>
      <c r="CF20" s="638"/>
      <c r="CG20" s="638"/>
      <c r="CH20" s="638"/>
      <c r="CI20" s="638"/>
      <c r="CJ20" s="638"/>
      <c r="CK20" s="638"/>
      <c r="CL20" s="638"/>
      <c r="CM20" s="638"/>
      <c r="CN20" s="638"/>
      <c r="CO20" s="638"/>
      <c r="CP20" s="638"/>
      <c r="CQ20" s="639"/>
      <c r="CR20" s="631">
        <v>12361326</v>
      </c>
      <c r="CS20" s="632"/>
      <c r="CT20" s="632"/>
      <c r="CU20" s="632"/>
      <c r="CV20" s="632"/>
      <c r="CW20" s="632"/>
      <c r="CX20" s="632"/>
      <c r="CY20" s="633"/>
      <c r="CZ20" s="634">
        <v>100</v>
      </c>
      <c r="DA20" s="634"/>
      <c r="DB20" s="634"/>
      <c r="DC20" s="634"/>
      <c r="DD20" s="644">
        <v>2282827</v>
      </c>
      <c r="DE20" s="632"/>
      <c r="DF20" s="632"/>
      <c r="DG20" s="632"/>
      <c r="DH20" s="632"/>
      <c r="DI20" s="632"/>
      <c r="DJ20" s="632"/>
      <c r="DK20" s="632"/>
      <c r="DL20" s="632"/>
      <c r="DM20" s="632"/>
      <c r="DN20" s="632"/>
      <c r="DO20" s="632"/>
      <c r="DP20" s="633"/>
      <c r="DQ20" s="644">
        <v>7163673</v>
      </c>
      <c r="DR20" s="632"/>
      <c r="DS20" s="632"/>
      <c r="DT20" s="632"/>
      <c r="DU20" s="632"/>
      <c r="DV20" s="632"/>
      <c r="DW20" s="632"/>
      <c r="DX20" s="632"/>
      <c r="DY20" s="632"/>
      <c r="DZ20" s="632"/>
      <c r="EA20" s="632"/>
      <c r="EB20" s="632"/>
      <c r="EC20" s="645"/>
    </row>
    <row r="21" spans="2:133" ht="11.25" customHeight="1">
      <c r="B21" s="637" t="s">
        <v>278</v>
      </c>
      <c r="C21" s="638"/>
      <c r="D21" s="638"/>
      <c r="E21" s="638"/>
      <c r="F21" s="638"/>
      <c r="G21" s="638"/>
      <c r="H21" s="638"/>
      <c r="I21" s="638"/>
      <c r="J21" s="638"/>
      <c r="K21" s="638"/>
      <c r="L21" s="638"/>
      <c r="M21" s="638"/>
      <c r="N21" s="638"/>
      <c r="O21" s="638"/>
      <c r="P21" s="638"/>
      <c r="Q21" s="639"/>
      <c r="R21" s="631">
        <v>389</v>
      </c>
      <c r="S21" s="632"/>
      <c r="T21" s="632"/>
      <c r="U21" s="632"/>
      <c r="V21" s="632"/>
      <c r="W21" s="632"/>
      <c r="X21" s="632"/>
      <c r="Y21" s="633"/>
      <c r="Z21" s="634">
        <v>0</v>
      </c>
      <c r="AA21" s="634"/>
      <c r="AB21" s="634"/>
      <c r="AC21" s="634"/>
      <c r="AD21" s="635">
        <v>389</v>
      </c>
      <c r="AE21" s="635"/>
      <c r="AF21" s="635"/>
      <c r="AG21" s="635"/>
      <c r="AH21" s="635"/>
      <c r="AI21" s="635"/>
      <c r="AJ21" s="635"/>
      <c r="AK21" s="635"/>
      <c r="AL21" s="640">
        <v>0</v>
      </c>
      <c r="AM21" s="641"/>
      <c r="AN21" s="641"/>
      <c r="AO21" s="642"/>
      <c r="AP21" s="637" t="s">
        <v>279</v>
      </c>
      <c r="AQ21" s="647"/>
      <c r="AR21" s="647"/>
      <c r="AS21" s="647"/>
      <c r="AT21" s="647"/>
      <c r="AU21" s="647"/>
      <c r="AV21" s="647"/>
      <c r="AW21" s="647"/>
      <c r="AX21" s="647"/>
      <c r="AY21" s="647"/>
      <c r="AZ21" s="647"/>
      <c r="BA21" s="647"/>
      <c r="BB21" s="647"/>
      <c r="BC21" s="647"/>
      <c r="BD21" s="647"/>
      <c r="BE21" s="647"/>
      <c r="BF21" s="648"/>
      <c r="BG21" s="631">
        <v>330</v>
      </c>
      <c r="BH21" s="632"/>
      <c r="BI21" s="632"/>
      <c r="BJ21" s="632"/>
      <c r="BK21" s="632"/>
      <c r="BL21" s="632"/>
      <c r="BM21" s="632"/>
      <c r="BN21" s="633"/>
      <c r="BO21" s="634">
        <v>0</v>
      </c>
      <c r="BP21" s="634"/>
      <c r="BQ21" s="634"/>
      <c r="BR21" s="634"/>
      <c r="BS21" s="635" t="s">
        <v>130</v>
      </c>
      <c r="BT21" s="635"/>
      <c r="BU21" s="635"/>
      <c r="BV21" s="635"/>
      <c r="BW21" s="635"/>
      <c r="BX21" s="635"/>
      <c r="BY21" s="635"/>
      <c r="BZ21" s="635"/>
      <c r="CA21" s="635"/>
      <c r="CB21" s="636"/>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c r="B22" s="658" t="s">
        <v>280</v>
      </c>
      <c r="C22" s="659"/>
      <c r="D22" s="659"/>
      <c r="E22" s="659"/>
      <c r="F22" s="659"/>
      <c r="G22" s="659"/>
      <c r="H22" s="659"/>
      <c r="I22" s="659"/>
      <c r="J22" s="659"/>
      <c r="K22" s="659"/>
      <c r="L22" s="659"/>
      <c r="M22" s="659"/>
      <c r="N22" s="659"/>
      <c r="O22" s="659"/>
      <c r="P22" s="659"/>
      <c r="Q22" s="660"/>
      <c r="R22" s="631">
        <v>15381</v>
      </c>
      <c r="S22" s="632"/>
      <c r="T22" s="632"/>
      <c r="U22" s="632"/>
      <c r="V22" s="632"/>
      <c r="W22" s="632"/>
      <c r="X22" s="632"/>
      <c r="Y22" s="633"/>
      <c r="Z22" s="634">
        <v>0.1</v>
      </c>
      <c r="AA22" s="634"/>
      <c r="AB22" s="634"/>
      <c r="AC22" s="634"/>
      <c r="AD22" s="635">
        <v>15381</v>
      </c>
      <c r="AE22" s="635"/>
      <c r="AF22" s="635"/>
      <c r="AG22" s="635"/>
      <c r="AH22" s="635"/>
      <c r="AI22" s="635"/>
      <c r="AJ22" s="635"/>
      <c r="AK22" s="635"/>
      <c r="AL22" s="640">
        <v>0.30000001192092896</v>
      </c>
      <c r="AM22" s="641"/>
      <c r="AN22" s="641"/>
      <c r="AO22" s="642"/>
      <c r="AP22" s="637" t="s">
        <v>281</v>
      </c>
      <c r="AQ22" s="647"/>
      <c r="AR22" s="647"/>
      <c r="AS22" s="647"/>
      <c r="AT22" s="647"/>
      <c r="AU22" s="647"/>
      <c r="AV22" s="647"/>
      <c r="AW22" s="647"/>
      <c r="AX22" s="647"/>
      <c r="AY22" s="647"/>
      <c r="AZ22" s="647"/>
      <c r="BA22" s="647"/>
      <c r="BB22" s="647"/>
      <c r="BC22" s="647"/>
      <c r="BD22" s="647"/>
      <c r="BE22" s="647"/>
      <c r="BF22" s="648"/>
      <c r="BG22" s="631" t="s">
        <v>130</v>
      </c>
      <c r="BH22" s="632"/>
      <c r="BI22" s="632"/>
      <c r="BJ22" s="632"/>
      <c r="BK22" s="632"/>
      <c r="BL22" s="632"/>
      <c r="BM22" s="632"/>
      <c r="BN22" s="633"/>
      <c r="BO22" s="634" t="s">
        <v>130</v>
      </c>
      <c r="BP22" s="634"/>
      <c r="BQ22" s="634"/>
      <c r="BR22" s="634"/>
      <c r="BS22" s="635" t="s">
        <v>130</v>
      </c>
      <c r="BT22" s="635"/>
      <c r="BU22" s="635"/>
      <c r="BV22" s="635"/>
      <c r="BW22" s="635"/>
      <c r="BX22" s="635"/>
      <c r="BY22" s="635"/>
      <c r="BZ22" s="635"/>
      <c r="CA22" s="635"/>
      <c r="CB22" s="636"/>
      <c r="CD22" s="616" t="s">
        <v>282</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c r="B23" s="637" t="s">
        <v>283</v>
      </c>
      <c r="C23" s="638"/>
      <c r="D23" s="638"/>
      <c r="E23" s="638"/>
      <c r="F23" s="638"/>
      <c r="G23" s="638"/>
      <c r="H23" s="638"/>
      <c r="I23" s="638"/>
      <c r="J23" s="638"/>
      <c r="K23" s="638"/>
      <c r="L23" s="638"/>
      <c r="M23" s="638"/>
      <c r="N23" s="638"/>
      <c r="O23" s="638"/>
      <c r="P23" s="638"/>
      <c r="Q23" s="639"/>
      <c r="R23" s="631">
        <v>5046959</v>
      </c>
      <c r="S23" s="632"/>
      <c r="T23" s="632"/>
      <c r="U23" s="632"/>
      <c r="V23" s="632"/>
      <c r="W23" s="632"/>
      <c r="X23" s="632"/>
      <c r="Y23" s="633"/>
      <c r="Z23" s="634">
        <v>38.5</v>
      </c>
      <c r="AA23" s="634"/>
      <c r="AB23" s="634"/>
      <c r="AC23" s="634"/>
      <c r="AD23" s="635">
        <v>4641493</v>
      </c>
      <c r="AE23" s="635"/>
      <c r="AF23" s="635"/>
      <c r="AG23" s="635"/>
      <c r="AH23" s="635"/>
      <c r="AI23" s="635"/>
      <c r="AJ23" s="635"/>
      <c r="AK23" s="635"/>
      <c r="AL23" s="640">
        <v>77.900000000000006</v>
      </c>
      <c r="AM23" s="641"/>
      <c r="AN23" s="641"/>
      <c r="AO23" s="642"/>
      <c r="AP23" s="637" t="s">
        <v>284</v>
      </c>
      <c r="AQ23" s="647"/>
      <c r="AR23" s="647"/>
      <c r="AS23" s="647"/>
      <c r="AT23" s="647"/>
      <c r="AU23" s="647"/>
      <c r="AV23" s="647"/>
      <c r="AW23" s="647"/>
      <c r="AX23" s="647"/>
      <c r="AY23" s="647"/>
      <c r="AZ23" s="647"/>
      <c r="BA23" s="647"/>
      <c r="BB23" s="647"/>
      <c r="BC23" s="647"/>
      <c r="BD23" s="647"/>
      <c r="BE23" s="647"/>
      <c r="BF23" s="648"/>
      <c r="BG23" s="631" t="s">
        <v>130</v>
      </c>
      <c r="BH23" s="632"/>
      <c r="BI23" s="632"/>
      <c r="BJ23" s="632"/>
      <c r="BK23" s="632"/>
      <c r="BL23" s="632"/>
      <c r="BM23" s="632"/>
      <c r="BN23" s="633"/>
      <c r="BO23" s="634" t="s">
        <v>130</v>
      </c>
      <c r="BP23" s="634"/>
      <c r="BQ23" s="634"/>
      <c r="BR23" s="634"/>
      <c r="BS23" s="635" t="s">
        <v>130</v>
      </c>
      <c r="BT23" s="635"/>
      <c r="BU23" s="635"/>
      <c r="BV23" s="635"/>
      <c r="BW23" s="635"/>
      <c r="BX23" s="635"/>
      <c r="BY23" s="635"/>
      <c r="BZ23" s="635"/>
      <c r="CA23" s="635"/>
      <c r="CB23" s="636"/>
      <c r="CD23" s="616" t="s">
        <v>224</v>
      </c>
      <c r="CE23" s="617"/>
      <c r="CF23" s="617"/>
      <c r="CG23" s="617"/>
      <c r="CH23" s="617"/>
      <c r="CI23" s="617"/>
      <c r="CJ23" s="617"/>
      <c r="CK23" s="617"/>
      <c r="CL23" s="617"/>
      <c r="CM23" s="617"/>
      <c r="CN23" s="617"/>
      <c r="CO23" s="617"/>
      <c r="CP23" s="617"/>
      <c r="CQ23" s="618"/>
      <c r="CR23" s="616" t="s">
        <v>285</v>
      </c>
      <c r="CS23" s="617"/>
      <c r="CT23" s="617"/>
      <c r="CU23" s="617"/>
      <c r="CV23" s="617"/>
      <c r="CW23" s="617"/>
      <c r="CX23" s="617"/>
      <c r="CY23" s="618"/>
      <c r="CZ23" s="616" t="s">
        <v>286</v>
      </c>
      <c r="DA23" s="617"/>
      <c r="DB23" s="617"/>
      <c r="DC23" s="618"/>
      <c r="DD23" s="616" t="s">
        <v>287</v>
      </c>
      <c r="DE23" s="617"/>
      <c r="DF23" s="617"/>
      <c r="DG23" s="617"/>
      <c r="DH23" s="617"/>
      <c r="DI23" s="617"/>
      <c r="DJ23" s="617"/>
      <c r="DK23" s="618"/>
      <c r="DL23" s="665" t="s">
        <v>288</v>
      </c>
      <c r="DM23" s="666"/>
      <c r="DN23" s="666"/>
      <c r="DO23" s="666"/>
      <c r="DP23" s="666"/>
      <c r="DQ23" s="666"/>
      <c r="DR23" s="666"/>
      <c r="DS23" s="666"/>
      <c r="DT23" s="666"/>
      <c r="DU23" s="666"/>
      <c r="DV23" s="667"/>
      <c r="DW23" s="616" t="s">
        <v>289</v>
      </c>
      <c r="DX23" s="617"/>
      <c r="DY23" s="617"/>
      <c r="DZ23" s="617"/>
      <c r="EA23" s="617"/>
      <c r="EB23" s="617"/>
      <c r="EC23" s="618"/>
    </row>
    <row r="24" spans="2:133" ht="11.25" customHeight="1">
      <c r="B24" s="637" t="s">
        <v>290</v>
      </c>
      <c r="C24" s="638"/>
      <c r="D24" s="638"/>
      <c r="E24" s="638"/>
      <c r="F24" s="638"/>
      <c r="G24" s="638"/>
      <c r="H24" s="638"/>
      <c r="I24" s="638"/>
      <c r="J24" s="638"/>
      <c r="K24" s="638"/>
      <c r="L24" s="638"/>
      <c r="M24" s="638"/>
      <c r="N24" s="638"/>
      <c r="O24" s="638"/>
      <c r="P24" s="638"/>
      <c r="Q24" s="639"/>
      <c r="R24" s="631">
        <v>4641493</v>
      </c>
      <c r="S24" s="632"/>
      <c r="T24" s="632"/>
      <c r="U24" s="632"/>
      <c r="V24" s="632"/>
      <c r="W24" s="632"/>
      <c r="X24" s="632"/>
      <c r="Y24" s="633"/>
      <c r="Z24" s="634">
        <v>35.4</v>
      </c>
      <c r="AA24" s="634"/>
      <c r="AB24" s="634"/>
      <c r="AC24" s="634"/>
      <c r="AD24" s="635">
        <v>4641493</v>
      </c>
      <c r="AE24" s="635"/>
      <c r="AF24" s="635"/>
      <c r="AG24" s="635"/>
      <c r="AH24" s="635"/>
      <c r="AI24" s="635"/>
      <c r="AJ24" s="635"/>
      <c r="AK24" s="635"/>
      <c r="AL24" s="640">
        <v>77.900000000000006</v>
      </c>
      <c r="AM24" s="641"/>
      <c r="AN24" s="641"/>
      <c r="AO24" s="642"/>
      <c r="AP24" s="637" t="s">
        <v>291</v>
      </c>
      <c r="AQ24" s="647"/>
      <c r="AR24" s="647"/>
      <c r="AS24" s="647"/>
      <c r="AT24" s="647"/>
      <c r="AU24" s="647"/>
      <c r="AV24" s="647"/>
      <c r="AW24" s="647"/>
      <c r="AX24" s="647"/>
      <c r="AY24" s="647"/>
      <c r="AZ24" s="647"/>
      <c r="BA24" s="647"/>
      <c r="BB24" s="647"/>
      <c r="BC24" s="647"/>
      <c r="BD24" s="647"/>
      <c r="BE24" s="647"/>
      <c r="BF24" s="648"/>
      <c r="BG24" s="631" t="s">
        <v>130</v>
      </c>
      <c r="BH24" s="632"/>
      <c r="BI24" s="632"/>
      <c r="BJ24" s="632"/>
      <c r="BK24" s="632"/>
      <c r="BL24" s="632"/>
      <c r="BM24" s="632"/>
      <c r="BN24" s="633"/>
      <c r="BO24" s="634" t="s">
        <v>130</v>
      </c>
      <c r="BP24" s="634"/>
      <c r="BQ24" s="634"/>
      <c r="BR24" s="634"/>
      <c r="BS24" s="635" t="s">
        <v>130</v>
      </c>
      <c r="BT24" s="635"/>
      <c r="BU24" s="635"/>
      <c r="BV24" s="635"/>
      <c r="BW24" s="635"/>
      <c r="BX24" s="635"/>
      <c r="BY24" s="635"/>
      <c r="BZ24" s="635"/>
      <c r="CA24" s="635"/>
      <c r="CB24" s="636"/>
      <c r="CD24" s="620" t="s">
        <v>292</v>
      </c>
      <c r="CE24" s="621"/>
      <c r="CF24" s="621"/>
      <c r="CG24" s="621"/>
      <c r="CH24" s="621"/>
      <c r="CI24" s="621"/>
      <c r="CJ24" s="621"/>
      <c r="CK24" s="621"/>
      <c r="CL24" s="621"/>
      <c r="CM24" s="621"/>
      <c r="CN24" s="621"/>
      <c r="CO24" s="621"/>
      <c r="CP24" s="621"/>
      <c r="CQ24" s="622"/>
      <c r="CR24" s="623">
        <v>5044324</v>
      </c>
      <c r="CS24" s="624"/>
      <c r="CT24" s="624"/>
      <c r="CU24" s="624"/>
      <c r="CV24" s="624"/>
      <c r="CW24" s="624"/>
      <c r="CX24" s="624"/>
      <c r="CY24" s="625"/>
      <c r="CZ24" s="628">
        <v>40.799999999999997</v>
      </c>
      <c r="DA24" s="629"/>
      <c r="DB24" s="629"/>
      <c r="DC24" s="643"/>
      <c r="DD24" s="668">
        <v>3460578</v>
      </c>
      <c r="DE24" s="624"/>
      <c r="DF24" s="624"/>
      <c r="DG24" s="624"/>
      <c r="DH24" s="624"/>
      <c r="DI24" s="624"/>
      <c r="DJ24" s="624"/>
      <c r="DK24" s="625"/>
      <c r="DL24" s="668">
        <v>3375932</v>
      </c>
      <c r="DM24" s="624"/>
      <c r="DN24" s="624"/>
      <c r="DO24" s="624"/>
      <c r="DP24" s="624"/>
      <c r="DQ24" s="624"/>
      <c r="DR24" s="624"/>
      <c r="DS24" s="624"/>
      <c r="DT24" s="624"/>
      <c r="DU24" s="624"/>
      <c r="DV24" s="625"/>
      <c r="DW24" s="628">
        <v>54.9</v>
      </c>
      <c r="DX24" s="629"/>
      <c r="DY24" s="629"/>
      <c r="DZ24" s="629"/>
      <c r="EA24" s="629"/>
      <c r="EB24" s="629"/>
      <c r="EC24" s="630"/>
    </row>
    <row r="25" spans="2:133" ht="11.25" customHeight="1">
      <c r="B25" s="637" t="s">
        <v>293</v>
      </c>
      <c r="C25" s="638"/>
      <c r="D25" s="638"/>
      <c r="E25" s="638"/>
      <c r="F25" s="638"/>
      <c r="G25" s="638"/>
      <c r="H25" s="638"/>
      <c r="I25" s="638"/>
      <c r="J25" s="638"/>
      <c r="K25" s="638"/>
      <c r="L25" s="638"/>
      <c r="M25" s="638"/>
      <c r="N25" s="638"/>
      <c r="O25" s="638"/>
      <c r="P25" s="638"/>
      <c r="Q25" s="639"/>
      <c r="R25" s="631">
        <v>405466</v>
      </c>
      <c r="S25" s="632"/>
      <c r="T25" s="632"/>
      <c r="U25" s="632"/>
      <c r="V25" s="632"/>
      <c r="W25" s="632"/>
      <c r="X25" s="632"/>
      <c r="Y25" s="633"/>
      <c r="Z25" s="634">
        <v>3.1</v>
      </c>
      <c r="AA25" s="634"/>
      <c r="AB25" s="634"/>
      <c r="AC25" s="634"/>
      <c r="AD25" s="635" t="s">
        <v>130</v>
      </c>
      <c r="AE25" s="635"/>
      <c r="AF25" s="635"/>
      <c r="AG25" s="635"/>
      <c r="AH25" s="635"/>
      <c r="AI25" s="635"/>
      <c r="AJ25" s="635"/>
      <c r="AK25" s="635"/>
      <c r="AL25" s="640" t="s">
        <v>130</v>
      </c>
      <c r="AM25" s="641"/>
      <c r="AN25" s="641"/>
      <c r="AO25" s="642"/>
      <c r="AP25" s="637" t="s">
        <v>294</v>
      </c>
      <c r="AQ25" s="647"/>
      <c r="AR25" s="647"/>
      <c r="AS25" s="647"/>
      <c r="AT25" s="647"/>
      <c r="AU25" s="647"/>
      <c r="AV25" s="647"/>
      <c r="AW25" s="647"/>
      <c r="AX25" s="647"/>
      <c r="AY25" s="647"/>
      <c r="AZ25" s="647"/>
      <c r="BA25" s="647"/>
      <c r="BB25" s="647"/>
      <c r="BC25" s="647"/>
      <c r="BD25" s="647"/>
      <c r="BE25" s="647"/>
      <c r="BF25" s="648"/>
      <c r="BG25" s="631" t="s">
        <v>130</v>
      </c>
      <c r="BH25" s="632"/>
      <c r="BI25" s="632"/>
      <c r="BJ25" s="632"/>
      <c r="BK25" s="632"/>
      <c r="BL25" s="632"/>
      <c r="BM25" s="632"/>
      <c r="BN25" s="633"/>
      <c r="BO25" s="634" t="s">
        <v>130</v>
      </c>
      <c r="BP25" s="634"/>
      <c r="BQ25" s="634"/>
      <c r="BR25" s="634"/>
      <c r="BS25" s="635" t="s">
        <v>130</v>
      </c>
      <c r="BT25" s="635"/>
      <c r="BU25" s="635"/>
      <c r="BV25" s="635"/>
      <c r="BW25" s="635"/>
      <c r="BX25" s="635"/>
      <c r="BY25" s="635"/>
      <c r="BZ25" s="635"/>
      <c r="CA25" s="635"/>
      <c r="CB25" s="636"/>
      <c r="CD25" s="637" t="s">
        <v>295</v>
      </c>
      <c r="CE25" s="638"/>
      <c r="CF25" s="638"/>
      <c r="CG25" s="638"/>
      <c r="CH25" s="638"/>
      <c r="CI25" s="638"/>
      <c r="CJ25" s="638"/>
      <c r="CK25" s="638"/>
      <c r="CL25" s="638"/>
      <c r="CM25" s="638"/>
      <c r="CN25" s="638"/>
      <c r="CO25" s="638"/>
      <c r="CP25" s="638"/>
      <c r="CQ25" s="639"/>
      <c r="CR25" s="631">
        <v>1503959</v>
      </c>
      <c r="CS25" s="661"/>
      <c r="CT25" s="661"/>
      <c r="CU25" s="661"/>
      <c r="CV25" s="661"/>
      <c r="CW25" s="661"/>
      <c r="CX25" s="661"/>
      <c r="CY25" s="662"/>
      <c r="CZ25" s="640">
        <v>12.2</v>
      </c>
      <c r="DA25" s="663"/>
      <c r="DB25" s="663"/>
      <c r="DC25" s="669"/>
      <c r="DD25" s="644">
        <v>1337352</v>
      </c>
      <c r="DE25" s="661"/>
      <c r="DF25" s="661"/>
      <c r="DG25" s="661"/>
      <c r="DH25" s="661"/>
      <c r="DI25" s="661"/>
      <c r="DJ25" s="661"/>
      <c r="DK25" s="662"/>
      <c r="DL25" s="644">
        <v>1287342</v>
      </c>
      <c r="DM25" s="661"/>
      <c r="DN25" s="661"/>
      <c r="DO25" s="661"/>
      <c r="DP25" s="661"/>
      <c r="DQ25" s="661"/>
      <c r="DR25" s="661"/>
      <c r="DS25" s="661"/>
      <c r="DT25" s="661"/>
      <c r="DU25" s="661"/>
      <c r="DV25" s="662"/>
      <c r="DW25" s="640">
        <v>20.9</v>
      </c>
      <c r="DX25" s="663"/>
      <c r="DY25" s="663"/>
      <c r="DZ25" s="663"/>
      <c r="EA25" s="663"/>
      <c r="EB25" s="663"/>
      <c r="EC25" s="664"/>
    </row>
    <row r="26" spans="2:133" ht="11.25" customHeight="1">
      <c r="B26" s="637" t="s">
        <v>296</v>
      </c>
      <c r="C26" s="638"/>
      <c r="D26" s="638"/>
      <c r="E26" s="638"/>
      <c r="F26" s="638"/>
      <c r="G26" s="638"/>
      <c r="H26" s="638"/>
      <c r="I26" s="638"/>
      <c r="J26" s="638"/>
      <c r="K26" s="638"/>
      <c r="L26" s="638"/>
      <c r="M26" s="638"/>
      <c r="N26" s="638"/>
      <c r="O26" s="638"/>
      <c r="P26" s="638"/>
      <c r="Q26" s="639"/>
      <c r="R26" s="631" t="s">
        <v>130</v>
      </c>
      <c r="S26" s="632"/>
      <c r="T26" s="632"/>
      <c r="U26" s="632"/>
      <c r="V26" s="632"/>
      <c r="W26" s="632"/>
      <c r="X26" s="632"/>
      <c r="Y26" s="633"/>
      <c r="Z26" s="634" t="s">
        <v>130</v>
      </c>
      <c r="AA26" s="634"/>
      <c r="AB26" s="634"/>
      <c r="AC26" s="634"/>
      <c r="AD26" s="635" t="s">
        <v>130</v>
      </c>
      <c r="AE26" s="635"/>
      <c r="AF26" s="635"/>
      <c r="AG26" s="635"/>
      <c r="AH26" s="635"/>
      <c r="AI26" s="635"/>
      <c r="AJ26" s="635"/>
      <c r="AK26" s="635"/>
      <c r="AL26" s="640" t="s">
        <v>130</v>
      </c>
      <c r="AM26" s="641"/>
      <c r="AN26" s="641"/>
      <c r="AO26" s="642"/>
      <c r="AP26" s="637" t="s">
        <v>297</v>
      </c>
      <c r="AQ26" s="647"/>
      <c r="AR26" s="647"/>
      <c r="AS26" s="647"/>
      <c r="AT26" s="647"/>
      <c r="AU26" s="647"/>
      <c r="AV26" s="647"/>
      <c r="AW26" s="647"/>
      <c r="AX26" s="647"/>
      <c r="AY26" s="647"/>
      <c r="AZ26" s="647"/>
      <c r="BA26" s="647"/>
      <c r="BB26" s="647"/>
      <c r="BC26" s="647"/>
      <c r="BD26" s="647"/>
      <c r="BE26" s="647"/>
      <c r="BF26" s="648"/>
      <c r="BG26" s="631" t="s">
        <v>130</v>
      </c>
      <c r="BH26" s="632"/>
      <c r="BI26" s="632"/>
      <c r="BJ26" s="632"/>
      <c r="BK26" s="632"/>
      <c r="BL26" s="632"/>
      <c r="BM26" s="632"/>
      <c r="BN26" s="633"/>
      <c r="BO26" s="634" t="s">
        <v>130</v>
      </c>
      <c r="BP26" s="634"/>
      <c r="BQ26" s="634"/>
      <c r="BR26" s="634"/>
      <c r="BS26" s="635" t="s">
        <v>130</v>
      </c>
      <c r="BT26" s="635"/>
      <c r="BU26" s="635"/>
      <c r="BV26" s="635"/>
      <c r="BW26" s="635"/>
      <c r="BX26" s="635"/>
      <c r="BY26" s="635"/>
      <c r="BZ26" s="635"/>
      <c r="CA26" s="635"/>
      <c r="CB26" s="636"/>
      <c r="CD26" s="637" t="s">
        <v>298</v>
      </c>
      <c r="CE26" s="638"/>
      <c r="CF26" s="638"/>
      <c r="CG26" s="638"/>
      <c r="CH26" s="638"/>
      <c r="CI26" s="638"/>
      <c r="CJ26" s="638"/>
      <c r="CK26" s="638"/>
      <c r="CL26" s="638"/>
      <c r="CM26" s="638"/>
      <c r="CN26" s="638"/>
      <c r="CO26" s="638"/>
      <c r="CP26" s="638"/>
      <c r="CQ26" s="639"/>
      <c r="CR26" s="631">
        <v>787167</v>
      </c>
      <c r="CS26" s="632"/>
      <c r="CT26" s="632"/>
      <c r="CU26" s="632"/>
      <c r="CV26" s="632"/>
      <c r="CW26" s="632"/>
      <c r="CX26" s="632"/>
      <c r="CY26" s="633"/>
      <c r="CZ26" s="640">
        <v>6.4</v>
      </c>
      <c r="DA26" s="663"/>
      <c r="DB26" s="663"/>
      <c r="DC26" s="669"/>
      <c r="DD26" s="644">
        <v>759724</v>
      </c>
      <c r="DE26" s="632"/>
      <c r="DF26" s="632"/>
      <c r="DG26" s="632"/>
      <c r="DH26" s="632"/>
      <c r="DI26" s="632"/>
      <c r="DJ26" s="632"/>
      <c r="DK26" s="633"/>
      <c r="DL26" s="644" t="s">
        <v>130</v>
      </c>
      <c r="DM26" s="632"/>
      <c r="DN26" s="632"/>
      <c r="DO26" s="632"/>
      <c r="DP26" s="632"/>
      <c r="DQ26" s="632"/>
      <c r="DR26" s="632"/>
      <c r="DS26" s="632"/>
      <c r="DT26" s="632"/>
      <c r="DU26" s="632"/>
      <c r="DV26" s="633"/>
      <c r="DW26" s="640" t="s">
        <v>130</v>
      </c>
      <c r="DX26" s="663"/>
      <c r="DY26" s="663"/>
      <c r="DZ26" s="663"/>
      <c r="EA26" s="663"/>
      <c r="EB26" s="663"/>
      <c r="EC26" s="664"/>
    </row>
    <row r="27" spans="2:133" ht="11.25" customHeight="1">
      <c r="B27" s="637" t="s">
        <v>299</v>
      </c>
      <c r="C27" s="638"/>
      <c r="D27" s="638"/>
      <c r="E27" s="638"/>
      <c r="F27" s="638"/>
      <c r="G27" s="638"/>
      <c r="H27" s="638"/>
      <c r="I27" s="638"/>
      <c r="J27" s="638"/>
      <c r="K27" s="638"/>
      <c r="L27" s="638"/>
      <c r="M27" s="638"/>
      <c r="N27" s="638"/>
      <c r="O27" s="638"/>
      <c r="P27" s="638"/>
      <c r="Q27" s="639"/>
      <c r="R27" s="631">
        <v>6320203</v>
      </c>
      <c r="S27" s="632"/>
      <c r="T27" s="632"/>
      <c r="U27" s="632"/>
      <c r="V27" s="632"/>
      <c r="W27" s="632"/>
      <c r="X27" s="632"/>
      <c r="Y27" s="633"/>
      <c r="Z27" s="634">
        <v>48.2</v>
      </c>
      <c r="AA27" s="634"/>
      <c r="AB27" s="634"/>
      <c r="AC27" s="634"/>
      <c r="AD27" s="635">
        <v>5914737</v>
      </c>
      <c r="AE27" s="635"/>
      <c r="AF27" s="635"/>
      <c r="AG27" s="635"/>
      <c r="AH27" s="635"/>
      <c r="AI27" s="635"/>
      <c r="AJ27" s="635"/>
      <c r="AK27" s="635"/>
      <c r="AL27" s="640">
        <v>99.300003051757813</v>
      </c>
      <c r="AM27" s="641"/>
      <c r="AN27" s="641"/>
      <c r="AO27" s="642"/>
      <c r="AP27" s="637" t="s">
        <v>300</v>
      </c>
      <c r="AQ27" s="638"/>
      <c r="AR27" s="638"/>
      <c r="AS27" s="638"/>
      <c r="AT27" s="638"/>
      <c r="AU27" s="638"/>
      <c r="AV27" s="638"/>
      <c r="AW27" s="638"/>
      <c r="AX27" s="638"/>
      <c r="AY27" s="638"/>
      <c r="AZ27" s="638"/>
      <c r="BA27" s="638"/>
      <c r="BB27" s="638"/>
      <c r="BC27" s="638"/>
      <c r="BD27" s="638"/>
      <c r="BE27" s="638"/>
      <c r="BF27" s="639"/>
      <c r="BG27" s="631">
        <v>931749</v>
      </c>
      <c r="BH27" s="632"/>
      <c r="BI27" s="632"/>
      <c r="BJ27" s="632"/>
      <c r="BK27" s="632"/>
      <c r="BL27" s="632"/>
      <c r="BM27" s="632"/>
      <c r="BN27" s="633"/>
      <c r="BO27" s="634">
        <v>100</v>
      </c>
      <c r="BP27" s="634"/>
      <c r="BQ27" s="634"/>
      <c r="BR27" s="634"/>
      <c r="BS27" s="635" t="s">
        <v>130</v>
      </c>
      <c r="BT27" s="635"/>
      <c r="BU27" s="635"/>
      <c r="BV27" s="635"/>
      <c r="BW27" s="635"/>
      <c r="BX27" s="635"/>
      <c r="BY27" s="635"/>
      <c r="BZ27" s="635"/>
      <c r="CA27" s="635"/>
      <c r="CB27" s="636"/>
      <c r="CD27" s="637" t="s">
        <v>301</v>
      </c>
      <c r="CE27" s="638"/>
      <c r="CF27" s="638"/>
      <c r="CG27" s="638"/>
      <c r="CH27" s="638"/>
      <c r="CI27" s="638"/>
      <c r="CJ27" s="638"/>
      <c r="CK27" s="638"/>
      <c r="CL27" s="638"/>
      <c r="CM27" s="638"/>
      <c r="CN27" s="638"/>
      <c r="CO27" s="638"/>
      <c r="CP27" s="638"/>
      <c r="CQ27" s="639"/>
      <c r="CR27" s="631">
        <v>1896597</v>
      </c>
      <c r="CS27" s="661"/>
      <c r="CT27" s="661"/>
      <c r="CU27" s="661"/>
      <c r="CV27" s="661"/>
      <c r="CW27" s="661"/>
      <c r="CX27" s="661"/>
      <c r="CY27" s="662"/>
      <c r="CZ27" s="640">
        <v>15.3</v>
      </c>
      <c r="DA27" s="663"/>
      <c r="DB27" s="663"/>
      <c r="DC27" s="669"/>
      <c r="DD27" s="644">
        <v>480875</v>
      </c>
      <c r="DE27" s="661"/>
      <c r="DF27" s="661"/>
      <c r="DG27" s="661"/>
      <c r="DH27" s="661"/>
      <c r="DI27" s="661"/>
      <c r="DJ27" s="661"/>
      <c r="DK27" s="662"/>
      <c r="DL27" s="644">
        <v>446239</v>
      </c>
      <c r="DM27" s="661"/>
      <c r="DN27" s="661"/>
      <c r="DO27" s="661"/>
      <c r="DP27" s="661"/>
      <c r="DQ27" s="661"/>
      <c r="DR27" s="661"/>
      <c r="DS27" s="661"/>
      <c r="DT27" s="661"/>
      <c r="DU27" s="661"/>
      <c r="DV27" s="662"/>
      <c r="DW27" s="640">
        <v>7.3</v>
      </c>
      <c r="DX27" s="663"/>
      <c r="DY27" s="663"/>
      <c r="DZ27" s="663"/>
      <c r="EA27" s="663"/>
      <c r="EB27" s="663"/>
      <c r="EC27" s="664"/>
    </row>
    <row r="28" spans="2:133" ht="11.25" customHeight="1">
      <c r="B28" s="637" t="s">
        <v>302</v>
      </c>
      <c r="C28" s="638"/>
      <c r="D28" s="638"/>
      <c r="E28" s="638"/>
      <c r="F28" s="638"/>
      <c r="G28" s="638"/>
      <c r="H28" s="638"/>
      <c r="I28" s="638"/>
      <c r="J28" s="638"/>
      <c r="K28" s="638"/>
      <c r="L28" s="638"/>
      <c r="M28" s="638"/>
      <c r="N28" s="638"/>
      <c r="O28" s="638"/>
      <c r="P28" s="638"/>
      <c r="Q28" s="639"/>
      <c r="R28" s="631">
        <v>1227</v>
      </c>
      <c r="S28" s="632"/>
      <c r="T28" s="632"/>
      <c r="U28" s="632"/>
      <c r="V28" s="632"/>
      <c r="W28" s="632"/>
      <c r="X28" s="632"/>
      <c r="Y28" s="633"/>
      <c r="Z28" s="634">
        <v>0</v>
      </c>
      <c r="AA28" s="634"/>
      <c r="AB28" s="634"/>
      <c r="AC28" s="634"/>
      <c r="AD28" s="635">
        <v>1227</v>
      </c>
      <c r="AE28" s="635"/>
      <c r="AF28" s="635"/>
      <c r="AG28" s="635"/>
      <c r="AH28" s="635"/>
      <c r="AI28" s="635"/>
      <c r="AJ28" s="635"/>
      <c r="AK28" s="635"/>
      <c r="AL28" s="640">
        <v>0</v>
      </c>
      <c r="AM28" s="641"/>
      <c r="AN28" s="641"/>
      <c r="AO28" s="642"/>
      <c r="AP28" s="637"/>
      <c r="AQ28" s="638"/>
      <c r="AR28" s="638"/>
      <c r="AS28" s="638"/>
      <c r="AT28" s="638"/>
      <c r="AU28" s="638"/>
      <c r="AV28" s="638"/>
      <c r="AW28" s="638"/>
      <c r="AX28" s="638"/>
      <c r="AY28" s="638"/>
      <c r="AZ28" s="638"/>
      <c r="BA28" s="638"/>
      <c r="BB28" s="638"/>
      <c r="BC28" s="638"/>
      <c r="BD28" s="638"/>
      <c r="BE28" s="638"/>
      <c r="BF28" s="639"/>
      <c r="BG28" s="631"/>
      <c r="BH28" s="632"/>
      <c r="BI28" s="632"/>
      <c r="BJ28" s="632"/>
      <c r="BK28" s="632"/>
      <c r="BL28" s="632"/>
      <c r="BM28" s="632"/>
      <c r="BN28" s="633"/>
      <c r="BO28" s="634"/>
      <c r="BP28" s="634"/>
      <c r="BQ28" s="634"/>
      <c r="BR28" s="634"/>
      <c r="BS28" s="644"/>
      <c r="BT28" s="632"/>
      <c r="BU28" s="632"/>
      <c r="BV28" s="632"/>
      <c r="BW28" s="632"/>
      <c r="BX28" s="632"/>
      <c r="BY28" s="632"/>
      <c r="BZ28" s="632"/>
      <c r="CA28" s="632"/>
      <c r="CB28" s="645"/>
      <c r="CD28" s="637" t="s">
        <v>303</v>
      </c>
      <c r="CE28" s="638"/>
      <c r="CF28" s="638"/>
      <c r="CG28" s="638"/>
      <c r="CH28" s="638"/>
      <c r="CI28" s="638"/>
      <c r="CJ28" s="638"/>
      <c r="CK28" s="638"/>
      <c r="CL28" s="638"/>
      <c r="CM28" s="638"/>
      <c r="CN28" s="638"/>
      <c r="CO28" s="638"/>
      <c r="CP28" s="638"/>
      <c r="CQ28" s="639"/>
      <c r="CR28" s="631">
        <v>1643768</v>
      </c>
      <c r="CS28" s="632"/>
      <c r="CT28" s="632"/>
      <c r="CU28" s="632"/>
      <c r="CV28" s="632"/>
      <c r="CW28" s="632"/>
      <c r="CX28" s="632"/>
      <c r="CY28" s="633"/>
      <c r="CZ28" s="640">
        <v>13.3</v>
      </c>
      <c r="DA28" s="663"/>
      <c r="DB28" s="663"/>
      <c r="DC28" s="669"/>
      <c r="DD28" s="644">
        <v>1642351</v>
      </c>
      <c r="DE28" s="632"/>
      <c r="DF28" s="632"/>
      <c r="DG28" s="632"/>
      <c r="DH28" s="632"/>
      <c r="DI28" s="632"/>
      <c r="DJ28" s="632"/>
      <c r="DK28" s="633"/>
      <c r="DL28" s="644">
        <v>1642351</v>
      </c>
      <c r="DM28" s="632"/>
      <c r="DN28" s="632"/>
      <c r="DO28" s="632"/>
      <c r="DP28" s="632"/>
      <c r="DQ28" s="632"/>
      <c r="DR28" s="632"/>
      <c r="DS28" s="632"/>
      <c r="DT28" s="632"/>
      <c r="DU28" s="632"/>
      <c r="DV28" s="633"/>
      <c r="DW28" s="640">
        <v>26.7</v>
      </c>
      <c r="DX28" s="663"/>
      <c r="DY28" s="663"/>
      <c r="DZ28" s="663"/>
      <c r="EA28" s="663"/>
      <c r="EB28" s="663"/>
      <c r="EC28" s="664"/>
    </row>
    <row r="29" spans="2:133" ht="11.25" customHeight="1">
      <c r="B29" s="637" t="s">
        <v>304</v>
      </c>
      <c r="C29" s="638"/>
      <c r="D29" s="638"/>
      <c r="E29" s="638"/>
      <c r="F29" s="638"/>
      <c r="G29" s="638"/>
      <c r="H29" s="638"/>
      <c r="I29" s="638"/>
      <c r="J29" s="638"/>
      <c r="K29" s="638"/>
      <c r="L29" s="638"/>
      <c r="M29" s="638"/>
      <c r="N29" s="638"/>
      <c r="O29" s="638"/>
      <c r="P29" s="638"/>
      <c r="Q29" s="639"/>
      <c r="R29" s="631">
        <v>149928</v>
      </c>
      <c r="S29" s="632"/>
      <c r="T29" s="632"/>
      <c r="U29" s="632"/>
      <c r="V29" s="632"/>
      <c r="W29" s="632"/>
      <c r="X29" s="632"/>
      <c r="Y29" s="633"/>
      <c r="Z29" s="634">
        <v>1.1000000000000001</v>
      </c>
      <c r="AA29" s="634"/>
      <c r="AB29" s="634"/>
      <c r="AC29" s="634"/>
      <c r="AD29" s="635" t="s">
        <v>130</v>
      </c>
      <c r="AE29" s="635"/>
      <c r="AF29" s="635"/>
      <c r="AG29" s="635"/>
      <c r="AH29" s="635"/>
      <c r="AI29" s="635"/>
      <c r="AJ29" s="635"/>
      <c r="AK29" s="635"/>
      <c r="AL29" s="640" t="s">
        <v>130</v>
      </c>
      <c r="AM29" s="641"/>
      <c r="AN29" s="641"/>
      <c r="AO29" s="642"/>
      <c r="AP29" s="652"/>
      <c r="AQ29" s="653"/>
      <c r="AR29" s="653"/>
      <c r="AS29" s="653"/>
      <c r="AT29" s="653"/>
      <c r="AU29" s="653"/>
      <c r="AV29" s="653"/>
      <c r="AW29" s="653"/>
      <c r="AX29" s="653"/>
      <c r="AY29" s="653"/>
      <c r="AZ29" s="653"/>
      <c r="BA29" s="653"/>
      <c r="BB29" s="653"/>
      <c r="BC29" s="653"/>
      <c r="BD29" s="653"/>
      <c r="BE29" s="653"/>
      <c r="BF29" s="654"/>
      <c r="BG29" s="631"/>
      <c r="BH29" s="632"/>
      <c r="BI29" s="632"/>
      <c r="BJ29" s="632"/>
      <c r="BK29" s="632"/>
      <c r="BL29" s="632"/>
      <c r="BM29" s="632"/>
      <c r="BN29" s="633"/>
      <c r="BO29" s="634"/>
      <c r="BP29" s="634"/>
      <c r="BQ29" s="634"/>
      <c r="BR29" s="634"/>
      <c r="BS29" s="635"/>
      <c r="BT29" s="635"/>
      <c r="BU29" s="635"/>
      <c r="BV29" s="635"/>
      <c r="BW29" s="635"/>
      <c r="BX29" s="635"/>
      <c r="BY29" s="635"/>
      <c r="BZ29" s="635"/>
      <c r="CA29" s="635"/>
      <c r="CB29" s="636"/>
      <c r="CD29" s="672" t="s">
        <v>305</v>
      </c>
      <c r="CE29" s="673"/>
      <c r="CF29" s="637" t="s">
        <v>70</v>
      </c>
      <c r="CG29" s="638"/>
      <c r="CH29" s="638"/>
      <c r="CI29" s="638"/>
      <c r="CJ29" s="638"/>
      <c r="CK29" s="638"/>
      <c r="CL29" s="638"/>
      <c r="CM29" s="638"/>
      <c r="CN29" s="638"/>
      <c r="CO29" s="638"/>
      <c r="CP29" s="638"/>
      <c r="CQ29" s="639"/>
      <c r="CR29" s="631">
        <v>1643731</v>
      </c>
      <c r="CS29" s="661"/>
      <c r="CT29" s="661"/>
      <c r="CU29" s="661"/>
      <c r="CV29" s="661"/>
      <c r="CW29" s="661"/>
      <c r="CX29" s="661"/>
      <c r="CY29" s="662"/>
      <c r="CZ29" s="640">
        <v>13.3</v>
      </c>
      <c r="DA29" s="663"/>
      <c r="DB29" s="663"/>
      <c r="DC29" s="669"/>
      <c r="DD29" s="644">
        <v>1642314</v>
      </c>
      <c r="DE29" s="661"/>
      <c r="DF29" s="661"/>
      <c r="DG29" s="661"/>
      <c r="DH29" s="661"/>
      <c r="DI29" s="661"/>
      <c r="DJ29" s="661"/>
      <c r="DK29" s="662"/>
      <c r="DL29" s="644">
        <v>1642314</v>
      </c>
      <c r="DM29" s="661"/>
      <c r="DN29" s="661"/>
      <c r="DO29" s="661"/>
      <c r="DP29" s="661"/>
      <c r="DQ29" s="661"/>
      <c r="DR29" s="661"/>
      <c r="DS29" s="661"/>
      <c r="DT29" s="661"/>
      <c r="DU29" s="661"/>
      <c r="DV29" s="662"/>
      <c r="DW29" s="640">
        <v>26.7</v>
      </c>
      <c r="DX29" s="663"/>
      <c r="DY29" s="663"/>
      <c r="DZ29" s="663"/>
      <c r="EA29" s="663"/>
      <c r="EB29" s="663"/>
      <c r="EC29" s="664"/>
    </row>
    <row r="30" spans="2:133" ht="11.25" customHeight="1">
      <c r="B30" s="637" t="s">
        <v>306</v>
      </c>
      <c r="C30" s="638"/>
      <c r="D30" s="638"/>
      <c r="E30" s="638"/>
      <c r="F30" s="638"/>
      <c r="G30" s="638"/>
      <c r="H30" s="638"/>
      <c r="I30" s="638"/>
      <c r="J30" s="638"/>
      <c r="K30" s="638"/>
      <c r="L30" s="638"/>
      <c r="M30" s="638"/>
      <c r="N30" s="638"/>
      <c r="O30" s="638"/>
      <c r="P30" s="638"/>
      <c r="Q30" s="639"/>
      <c r="R30" s="631">
        <v>44085</v>
      </c>
      <c r="S30" s="632"/>
      <c r="T30" s="632"/>
      <c r="U30" s="632"/>
      <c r="V30" s="632"/>
      <c r="W30" s="632"/>
      <c r="X30" s="632"/>
      <c r="Y30" s="633"/>
      <c r="Z30" s="634">
        <v>0.3</v>
      </c>
      <c r="AA30" s="634"/>
      <c r="AB30" s="634"/>
      <c r="AC30" s="634"/>
      <c r="AD30" s="635">
        <v>2623</v>
      </c>
      <c r="AE30" s="635"/>
      <c r="AF30" s="635"/>
      <c r="AG30" s="635"/>
      <c r="AH30" s="635"/>
      <c r="AI30" s="635"/>
      <c r="AJ30" s="635"/>
      <c r="AK30" s="635"/>
      <c r="AL30" s="640">
        <v>0</v>
      </c>
      <c r="AM30" s="641"/>
      <c r="AN30" s="641"/>
      <c r="AO30" s="642"/>
      <c r="AP30" s="616" t="s">
        <v>224</v>
      </c>
      <c r="AQ30" s="617"/>
      <c r="AR30" s="617"/>
      <c r="AS30" s="617"/>
      <c r="AT30" s="617"/>
      <c r="AU30" s="617"/>
      <c r="AV30" s="617"/>
      <c r="AW30" s="617"/>
      <c r="AX30" s="617"/>
      <c r="AY30" s="617"/>
      <c r="AZ30" s="617"/>
      <c r="BA30" s="617"/>
      <c r="BB30" s="617"/>
      <c r="BC30" s="617"/>
      <c r="BD30" s="617"/>
      <c r="BE30" s="617"/>
      <c r="BF30" s="618"/>
      <c r="BG30" s="616" t="s">
        <v>307</v>
      </c>
      <c r="BH30" s="670"/>
      <c r="BI30" s="670"/>
      <c r="BJ30" s="670"/>
      <c r="BK30" s="670"/>
      <c r="BL30" s="670"/>
      <c r="BM30" s="670"/>
      <c r="BN30" s="670"/>
      <c r="BO30" s="670"/>
      <c r="BP30" s="670"/>
      <c r="BQ30" s="671"/>
      <c r="BR30" s="616" t="s">
        <v>308</v>
      </c>
      <c r="BS30" s="670"/>
      <c r="BT30" s="670"/>
      <c r="BU30" s="670"/>
      <c r="BV30" s="670"/>
      <c r="BW30" s="670"/>
      <c r="BX30" s="670"/>
      <c r="BY30" s="670"/>
      <c r="BZ30" s="670"/>
      <c r="CA30" s="670"/>
      <c r="CB30" s="671"/>
      <c r="CD30" s="674"/>
      <c r="CE30" s="675"/>
      <c r="CF30" s="637" t="s">
        <v>309</v>
      </c>
      <c r="CG30" s="638"/>
      <c r="CH30" s="638"/>
      <c r="CI30" s="638"/>
      <c r="CJ30" s="638"/>
      <c r="CK30" s="638"/>
      <c r="CL30" s="638"/>
      <c r="CM30" s="638"/>
      <c r="CN30" s="638"/>
      <c r="CO30" s="638"/>
      <c r="CP30" s="638"/>
      <c r="CQ30" s="639"/>
      <c r="CR30" s="631">
        <v>1596539</v>
      </c>
      <c r="CS30" s="632"/>
      <c r="CT30" s="632"/>
      <c r="CU30" s="632"/>
      <c r="CV30" s="632"/>
      <c r="CW30" s="632"/>
      <c r="CX30" s="632"/>
      <c r="CY30" s="633"/>
      <c r="CZ30" s="640">
        <v>12.9</v>
      </c>
      <c r="DA30" s="663"/>
      <c r="DB30" s="663"/>
      <c r="DC30" s="669"/>
      <c r="DD30" s="644">
        <v>1595322</v>
      </c>
      <c r="DE30" s="632"/>
      <c r="DF30" s="632"/>
      <c r="DG30" s="632"/>
      <c r="DH30" s="632"/>
      <c r="DI30" s="632"/>
      <c r="DJ30" s="632"/>
      <c r="DK30" s="633"/>
      <c r="DL30" s="644">
        <v>1595322</v>
      </c>
      <c r="DM30" s="632"/>
      <c r="DN30" s="632"/>
      <c r="DO30" s="632"/>
      <c r="DP30" s="632"/>
      <c r="DQ30" s="632"/>
      <c r="DR30" s="632"/>
      <c r="DS30" s="632"/>
      <c r="DT30" s="632"/>
      <c r="DU30" s="632"/>
      <c r="DV30" s="633"/>
      <c r="DW30" s="640">
        <v>25.9</v>
      </c>
      <c r="DX30" s="663"/>
      <c r="DY30" s="663"/>
      <c r="DZ30" s="663"/>
      <c r="EA30" s="663"/>
      <c r="EB30" s="663"/>
      <c r="EC30" s="664"/>
    </row>
    <row r="31" spans="2:133" ht="11.25" customHeight="1">
      <c r="B31" s="637" t="s">
        <v>310</v>
      </c>
      <c r="C31" s="638"/>
      <c r="D31" s="638"/>
      <c r="E31" s="638"/>
      <c r="F31" s="638"/>
      <c r="G31" s="638"/>
      <c r="H31" s="638"/>
      <c r="I31" s="638"/>
      <c r="J31" s="638"/>
      <c r="K31" s="638"/>
      <c r="L31" s="638"/>
      <c r="M31" s="638"/>
      <c r="N31" s="638"/>
      <c r="O31" s="638"/>
      <c r="P31" s="638"/>
      <c r="Q31" s="639"/>
      <c r="R31" s="631">
        <v>7148</v>
      </c>
      <c r="S31" s="632"/>
      <c r="T31" s="632"/>
      <c r="U31" s="632"/>
      <c r="V31" s="632"/>
      <c r="W31" s="632"/>
      <c r="X31" s="632"/>
      <c r="Y31" s="633"/>
      <c r="Z31" s="634">
        <v>0.1</v>
      </c>
      <c r="AA31" s="634"/>
      <c r="AB31" s="634"/>
      <c r="AC31" s="634"/>
      <c r="AD31" s="635" t="s">
        <v>130</v>
      </c>
      <c r="AE31" s="635"/>
      <c r="AF31" s="635"/>
      <c r="AG31" s="635"/>
      <c r="AH31" s="635"/>
      <c r="AI31" s="635"/>
      <c r="AJ31" s="635"/>
      <c r="AK31" s="635"/>
      <c r="AL31" s="640" t="s">
        <v>130</v>
      </c>
      <c r="AM31" s="641"/>
      <c r="AN31" s="641"/>
      <c r="AO31" s="642"/>
      <c r="AP31" s="678" t="s">
        <v>311</v>
      </c>
      <c r="AQ31" s="679"/>
      <c r="AR31" s="679"/>
      <c r="AS31" s="679"/>
      <c r="AT31" s="684" t="s">
        <v>312</v>
      </c>
      <c r="AU31" s="347"/>
      <c r="AV31" s="347"/>
      <c r="AW31" s="347"/>
      <c r="AX31" s="620" t="s">
        <v>188</v>
      </c>
      <c r="AY31" s="621"/>
      <c r="AZ31" s="621"/>
      <c r="BA31" s="621"/>
      <c r="BB31" s="621"/>
      <c r="BC31" s="621"/>
      <c r="BD31" s="621"/>
      <c r="BE31" s="621"/>
      <c r="BF31" s="622"/>
      <c r="BG31" s="692">
        <v>99.4</v>
      </c>
      <c r="BH31" s="693"/>
      <c r="BI31" s="693"/>
      <c r="BJ31" s="693"/>
      <c r="BK31" s="693"/>
      <c r="BL31" s="693"/>
      <c r="BM31" s="629">
        <v>97.7</v>
      </c>
      <c r="BN31" s="693"/>
      <c r="BO31" s="693"/>
      <c r="BP31" s="693"/>
      <c r="BQ31" s="694"/>
      <c r="BR31" s="692">
        <v>99.4</v>
      </c>
      <c r="BS31" s="693"/>
      <c r="BT31" s="693"/>
      <c r="BU31" s="693"/>
      <c r="BV31" s="693"/>
      <c r="BW31" s="693"/>
      <c r="BX31" s="629">
        <v>96.9</v>
      </c>
      <c r="BY31" s="693"/>
      <c r="BZ31" s="693"/>
      <c r="CA31" s="693"/>
      <c r="CB31" s="694"/>
      <c r="CD31" s="674"/>
      <c r="CE31" s="675"/>
      <c r="CF31" s="637" t="s">
        <v>313</v>
      </c>
      <c r="CG31" s="638"/>
      <c r="CH31" s="638"/>
      <c r="CI31" s="638"/>
      <c r="CJ31" s="638"/>
      <c r="CK31" s="638"/>
      <c r="CL31" s="638"/>
      <c r="CM31" s="638"/>
      <c r="CN31" s="638"/>
      <c r="CO31" s="638"/>
      <c r="CP31" s="638"/>
      <c r="CQ31" s="639"/>
      <c r="CR31" s="631">
        <v>47192</v>
      </c>
      <c r="CS31" s="661"/>
      <c r="CT31" s="661"/>
      <c r="CU31" s="661"/>
      <c r="CV31" s="661"/>
      <c r="CW31" s="661"/>
      <c r="CX31" s="661"/>
      <c r="CY31" s="662"/>
      <c r="CZ31" s="640">
        <v>0.4</v>
      </c>
      <c r="DA31" s="663"/>
      <c r="DB31" s="663"/>
      <c r="DC31" s="669"/>
      <c r="DD31" s="644">
        <v>46992</v>
      </c>
      <c r="DE31" s="661"/>
      <c r="DF31" s="661"/>
      <c r="DG31" s="661"/>
      <c r="DH31" s="661"/>
      <c r="DI31" s="661"/>
      <c r="DJ31" s="661"/>
      <c r="DK31" s="662"/>
      <c r="DL31" s="644">
        <v>46992</v>
      </c>
      <c r="DM31" s="661"/>
      <c r="DN31" s="661"/>
      <c r="DO31" s="661"/>
      <c r="DP31" s="661"/>
      <c r="DQ31" s="661"/>
      <c r="DR31" s="661"/>
      <c r="DS31" s="661"/>
      <c r="DT31" s="661"/>
      <c r="DU31" s="661"/>
      <c r="DV31" s="662"/>
      <c r="DW31" s="640">
        <v>0.8</v>
      </c>
      <c r="DX31" s="663"/>
      <c r="DY31" s="663"/>
      <c r="DZ31" s="663"/>
      <c r="EA31" s="663"/>
      <c r="EB31" s="663"/>
      <c r="EC31" s="664"/>
    </row>
    <row r="32" spans="2:133" ht="11.25" customHeight="1">
      <c r="B32" s="637" t="s">
        <v>314</v>
      </c>
      <c r="C32" s="638"/>
      <c r="D32" s="638"/>
      <c r="E32" s="638"/>
      <c r="F32" s="638"/>
      <c r="G32" s="638"/>
      <c r="H32" s="638"/>
      <c r="I32" s="638"/>
      <c r="J32" s="638"/>
      <c r="K32" s="638"/>
      <c r="L32" s="638"/>
      <c r="M32" s="638"/>
      <c r="N32" s="638"/>
      <c r="O32" s="638"/>
      <c r="P32" s="638"/>
      <c r="Q32" s="639"/>
      <c r="R32" s="631">
        <v>2040690</v>
      </c>
      <c r="S32" s="632"/>
      <c r="T32" s="632"/>
      <c r="U32" s="632"/>
      <c r="V32" s="632"/>
      <c r="W32" s="632"/>
      <c r="X32" s="632"/>
      <c r="Y32" s="633"/>
      <c r="Z32" s="634">
        <v>15.6</v>
      </c>
      <c r="AA32" s="634"/>
      <c r="AB32" s="634"/>
      <c r="AC32" s="634"/>
      <c r="AD32" s="635" t="s">
        <v>130</v>
      </c>
      <c r="AE32" s="635"/>
      <c r="AF32" s="635"/>
      <c r="AG32" s="635"/>
      <c r="AH32" s="635"/>
      <c r="AI32" s="635"/>
      <c r="AJ32" s="635"/>
      <c r="AK32" s="635"/>
      <c r="AL32" s="640" t="s">
        <v>130</v>
      </c>
      <c r="AM32" s="641"/>
      <c r="AN32" s="641"/>
      <c r="AO32" s="642"/>
      <c r="AP32" s="680"/>
      <c r="AQ32" s="681"/>
      <c r="AR32" s="681"/>
      <c r="AS32" s="681"/>
      <c r="AT32" s="685"/>
      <c r="AU32" s="205" t="s">
        <v>315</v>
      </c>
      <c r="AX32" s="637" t="s">
        <v>316</v>
      </c>
      <c r="AY32" s="638"/>
      <c r="AZ32" s="638"/>
      <c r="BA32" s="638"/>
      <c r="BB32" s="638"/>
      <c r="BC32" s="638"/>
      <c r="BD32" s="638"/>
      <c r="BE32" s="638"/>
      <c r="BF32" s="639"/>
      <c r="BG32" s="687">
        <v>99.4</v>
      </c>
      <c r="BH32" s="661"/>
      <c r="BI32" s="661"/>
      <c r="BJ32" s="661"/>
      <c r="BK32" s="661"/>
      <c r="BL32" s="661"/>
      <c r="BM32" s="641">
        <v>98</v>
      </c>
      <c r="BN32" s="661"/>
      <c r="BO32" s="661"/>
      <c r="BP32" s="661"/>
      <c r="BQ32" s="688"/>
      <c r="BR32" s="687">
        <v>99.4</v>
      </c>
      <c r="BS32" s="661"/>
      <c r="BT32" s="661"/>
      <c r="BU32" s="661"/>
      <c r="BV32" s="661"/>
      <c r="BW32" s="661"/>
      <c r="BX32" s="641">
        <v>97.7</v>
      </c>
      <c r="BY32" s="661"/>
      <c r="BZ32" s="661"/>
      <c r="CA32" s="661"/>
      <c r="CB32" s="688"/>
      <c r="CD32" s="676"/>
      <c r="CE32" s="677"/>
      <c r="CF32" s="637" t="s">
        <v>317</v>
      </c>
      <c r="CG32" s="638"/>
      <c r="CH32" s="638"/>
      <c r="CI32" s="638"/>
      <c r="CJ32" s="638"/>
      <c r="CK32" s="638"/>
      <c r="CL32" s="638"/>
      <c r="CM32" s="638"/>
      <c r="CN32" s="638"/>
      <c r="CO32" s="638"/>
      <c r="CP32" s="638"/>
      <c r="CQ32" s="639"/>
      <c r="CR32" s="631">
        <v>37</v>
      </c>
      <c r="CS32" s="632"/>
      <c r="CT32" s="632"/>
      <c r="CU32" s="632"/>
      <c r="CV32" s="632"/>
      <c r="CW32" s="632"/>
      <c r="CX32" s="632"/>
      <c r="CY32" s="633"/>
      <c r="CZ32" s="640">
        <v>0</v>
      </c>
      <c r="DA32" s="663"/>
      <c r="DB32" s="663"/>
      <c r="DC32" s="669"/>
      <c r="DD32" s="644">
        <v>37</v>
      </c>
      <c r="DE32" s="632"/>
      <c r="DF32" s="632"/>
      <c r="DG32" s="632"/>
      <c r="DH32" s="632"/>
      <c r="DI32" s="632"/>
      <c r="DJ32" s="632"/>
      <c r="DK32" s="633"/>
      <c r="DL32" s="644">
        <v>37</v>
      </c>
      <c r="DM32" s="632"/>
      <c r="DN32" s="632"/>
      <c r="DO32" s="632"/>
      <c r="DP32" s="632"/>
      <c r="DQ32" s="632"/>
      <c r="DR32" s="632"/>
      <c r="DS32" s="632"/>
      <c r="DT32" s="632"/>
      <c r="DU32" s="632"/>
      <c r="DV32" s="633"/>
      <c r="DW32" s="640">
        <v>0</v>
      </c>
      <c r="DX32" s="663"/>
      <c r="DY32" s="663"/>
      <c r="DZ32" s="663"/>
      <c r="EA32" s="663"/>
      <c r="EB32" s="663"/>
      <c r="EC32" s="664"/>
    </row>
    <row r="33" spans="2:133" ht="11.25" customHeight="1">
      <c r="B33" s="658" t="s">
        <v>318</v>
      </c>
      <c r="C33" s="659"/>
      <c r="D33" s="659"/>
      <c r="E33" s="659"/>
      <c r="F33" s="659"/>
      <c r="G33" s="659"/>
      <c r="H33" s="659"/>
      <c r="I33" s="659"/>
      <c r="J33" s="659"/>
      <c r="K33" s="659"/>
      <c r="L33" s="659"/>
      <c r="M33" s="659"/>
      <c r="N33" s="659"/>
      <c r="O33" s="659"/>
      <c r="P33" s="659"/>
      <c r="Q33" s="660"/>
      <c r="R33" s="631" t="s">
        <v>130</v>
      </c>
      <c r="S33" s="632"/>
      <c r="T33" s="632"/>
      <c r="U33" s="632"/>
      <c r="V33" s="632"/>
      <c r="W33" s="632"/>
      <c r="X33" s="632"/>
      <c r="Y33" s="633"/>
      <c r="Z33" s="634" t="s">
        <v>130</v>
      </c>
      <c r="AA33" s="634"/>
      <c r="AB33" s="634"/>
      <c r="AC33" s="634"/>
      <c r="AD33" s="635" t="s">
        <v>130</v>
      </c>
      <c r="AE33" s="635"/>
      <c r="AF33" s="635"/>
      <c r="AG33" s="635"/>
      <c r="AH33" s="635"/>
      <c r="AI33" s="635"/>
      <c r="AJ33" s="635"/>
      <c r="AK33" s="635"/>
      <c r="AL33" s="640" t="s">
        <v>130</v>
      </c>
      <c r="AM33" s="641"/>
      <c r="AN33" s="641"/>
      <c r="AO33" s="642"/>
      <c r="AP33" s="682"/>
      <c r="AQ33" s="683"/>
      <c r="AR33" s="683"/>
      <c r="AS33" s="683"/>
      <c r="AT33" s="686"/>
      <c r="AU33" s="343"/>
      <c r="AV33" s="343"/>
      <c r="AW33" s="343"/>
      <c r="AX33" s="652" t="s">
        <v>319</v>
      </c>
      <c r="AY33" s="653"/>
      <c r="AZ33" s="653"/>
      <c r="BA33" s="653"/>
      <c r="BB33" s="653"/>
      <c r="BC33" s="653"/>
      <c r="BD33" s="653"/>
      <c r="BE33" s="653"/>
      <c r="BF33" s="654"/>
      <c r="BG33" s="695">
        <v>99.4</v>
      </c>
      <c r="BH33" s="690"/>
      <c r="BI33" s="690"/>
      <c r="BJ33" s="690"/>
      <c r="BK33" s="690"/>
      <c r="BL33" s="690"/>
      <c r="BM33" s="689">
        <v>97.3</v>
      </c>
      <c r="BN33" s="690"/>
      <c r="BO33" s="690"/>
      <c r="BP33" s="690"/>
      <c r="BQ33" s="691"/>
      <c r="BR33" s="695">
        <v>99.3</v>
      </c>
      <c r="BS33" s="690"/>
      <c r="BT33" s="690"/>
      <c r="BU33" s="690"/>
      <c r="BV33" s="690"/>
      <c r="BW33" s="690"/>
      <c r="BX33" s="689">
        <v>95.9</v>
      </c>
      <c r="BY33" s="690"/>
      <c r="BZ33" s="690"/>
      <c r="CA33" s="690"/>
      <c r="CB33" s="691"/>
      <c r="CD33" s="637" t="s">
        <v>320</v>
      </c>
      <c r="CE33" s="638"/>
      <c r="CF33" s="638"/>
      <c r="CG33" s="638"/>
      <c r="CH33" s="638"/>
      <c r="CI33" s="638"/>
      <c r="CJ33" s="638"/>
      <c r="CK33" s="638"/>
      <c r="CL33" s="638"/>
      <c r="CM33" s="638"/>
      <c r="CN33" s="638"/>
      <c r="CO33" s="638"/>
      <c r="CP33" s="638"/>
      <c r="CQ33" s="639"/>
      <c r="CR33" s="631">
        <v>4129413</v>
      </c>
      <c r="CS33" s="661"/>
      <c r="CT33" s="661"/>
      <c r="CU33" s="661"/>
      <c r="CV33" s="661"/>
      <c r="CW33" s="661"/>
      <c r="CX33" s="661"/>
      <c r="CY33" s="662"/>
      <c r="CZ33" s="640">
        <v>33.4</v>
      </c>
      <c r="DA33" s="663"/>
      <c r="DB33" s="663"/>
      <c r="DC33" s="669"/>
      <c r="DD33" s="644">
        <v>3331068</v>
      </c>
      <c r="DE33" s="661"/>
      <c r="DF33" s="661"/>
      <c r="DG33" s="661"/>
      <c r="DH33" s="661"/>
      <c r="DI33" s="661"/>
      <c r="DJ33" s="661"/>
      <c r="DK33" s="662"/>
      <c r="DL33" s="644">
        <v>1870920</v>
      </c>
      <c r="DM33" s="661"/>
      <c r="DN33" s="661"/>
      <c r="DO33" s="661"/>
      <c r="DP33" s="661"/>
      <c r="DQ33" s="661"/>
      <c r="DR33" s="661"/>
      <c r="DS33" s="661"/>
      <c r="DT33" s="661"/>
      <c r="DU33" s="661"/>
      <c r="DV33" s="662"/>
      <c r="DW33" s="640">
        <v>30.4</v>
      </c>
      <c r="DX33" s="663"/>
      <c r="DY33" s="663"/>
      <c r="DZ33" s="663"/>
      <c r="EA33" s="663"/>
      <c r="EB33" s="663"/>
      <c r="EC33" s="664"/>
    </row>
    <row r="34" spans="2:133" ht="11.25" customHeight="1">
      <c r="B34" s="637" t="s">
        <v>321</v>
      </c>
      <c r="C34" s="638"/>
      <c r="D34" s="638"/>
      <c r="E34" s="638"/>
      <c r="F34" s="638"/>
      <c r="G34" s="638"/>
      <c r="H34" s="638"/>
      <c r="I34" s="638"/>
      <c r="J34" s="638"/>
      <c r="K34" s="638"/>
      <c r="L34" s="638"/>
      <c r="M34" s="638"/>
      <c r="N34" s="638"/>
      <c r="O34" s="638"/>
      <c r="P34" s="638"/>
      <c r="Q34" s="639"/>
      <c r="R34" s="631">
        <v>1587500</v>
      </c>
      <c r="S34" s="632"/>
      <c r="T34" s="632"/>
      <c r="U34" s="632"/>
      <c r="V34" s="632"/>
      <c r="W34" s="632"/>
      <c r="X34" s="632"/>
      <c r="Y34" s="633"/>
      <c r="Z34" s="634">
        <v>12.1</v>
      </c>
      <c r="AA34" s="634"/>
      <c r="AB34" s="634"/>
      <c r="AC34" s="634"/>
      <c r="AD34" s="635" t="s">
        <v>130</v>
      </c>
      <c r="AE34" s="635"/>
      <c r="AF34" s="635"/>
      <c r="AG34" s="635"/>
      <c r="AH34" s="635"/>
      <c r="AI34" s="635"/>
      <c r="AJ34" s="635"/>
      <c r="AK34" s="635"/>
      <c r="AL34" s="640" t="s">
        <v>130</v>
      </c>
      <c r="AM34" s="641"/>
      <c r="AN34" s="641"/>
      <c r="AO34" s="642"/>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7" t="s">
        <v>322</v>
      </c>
      <c r="CE34" s="638"/>
      <c r="CF34" s="638"/>
      <c r="CG34" s="638"/>
      <c r="CH34" s="638"/>
      <c r="CI34" s="638"/>
      <c r="CJ34" s="638"/>
      <c r="CK34" s="638"/>
      <c r="CL34" s="638"/>
      <c r="CM34" s="638"/>
      <c r="CN34" s="638"/>
      <c r="CO34" s="638"/>
      <c r="CP34" s="638"/>
      <c r="CQ34" s="639"/>
      <c r="CR34" s="631">
        <v>1351455</v>
      </c>
      <c r="CS34" s="632"/>
      <c r="CT34" s="632"/>
      <c r="CU34" s="632"/>
      <c r="CV34" s="632"/>
      <c r="CW34" s="632"/>
      <c r="CX34" s="632"/>
      <c r="CY34" s="633"/>
      <c r="CZ34" s="640">
        <v>10.9</v>
      </c>
      <c r="DA34" s="663"/>
      <c r="DB34" s="663"/>
      <c r="DC34" s="669"/>
      <c r="DD34" s="644">
        <v>1127908</v>
      </c>
      <c r="DE34" s="632"/>
      <c r="DF34" s="632"/>
      <c r="DG34" s="632"/>
      <c r="DH34" s="632"/>
      <c r="DI34" s="632"/>
      <c r="DJ34" s="632"/>
      <c r="DK34" s="633"/>
      <c r="DL34" s="644">
        <v>822927</v>
      </c>
      <c r="DM34" s="632"/>
      <c r="DN34" s="632"/>
      <c r="DO34" s="632"/>
      <c r="DP34" s="632"/>
      <c r="DQ34" s="632"/>
      <c r="DR34" s="632"/>
      <c r="DS34" s="632"/>
      <c r="DT34" s="632"/>
      <c r="DU34" s="632"/>
      <c r="DV34" s="633"/>
      <c r="DW34" s="640">
        <v>13.4</v>
      </c>
      <c r="DX34" s="663"/>
      <c r="DY34" s="663"/>
      <c r="DZ34" s="663"/>
      <c r="EA34" s="663"/>
      <c r="EB34" s="663"/>
      <c r="EC34" s="664"/>
    </row>
    <row r="35" spans="2:133" ht="11.25" customHeight="1">
      <c r="B35" s="637" t="s">
        <v>323</v>
      </c>
      <c r="C35" s="638"/>
      <c r="D35" s="638"/>
      <c r="E35" s="638"/>
      <c r="F35" s="638"/>
      <c r="G35" s="638"/>
      <c r="H35" s="638"/>
      <c r="I35" s="638"/>
      <c r="J35" s="638"/>
      <c r="K35" s="638"/>
      <c r="L35" s="638"/>
      <c r="M35" s="638"/>
      <c r="N35" s="638"/>
      <c r="O35" s="638"/>
      <c r="P35" s="638"/>
      <c r="Q35" s="639"/>
      <c r="R35" s="631">
        <v>40364</v>
      </c>
      <c r="S35" s="632"/>
      <c r="T35" s="632"/>
      <c r="U35" s="632"/>
      <c r="V35" s="632"/>
      <c r="W35" s="632"/>
      <c r="X35" s="632"/>
      <c r="Y35" s="633"/>
      <c r="Z35" s="634">
        <v>0.3</v>
      </c>
      <c r="AA35" s="634"/>
      <c r="AB35" s="634"/>
      <c r="AC35" s="634"/>
      <c r="AD35" s="635">
        <v>31569</v>
      </c>
      <c r="AE35" s="635"/>
      <c r="AF35" s="635"/>
      <c r="AG35" s="635"/>
      <c r="AH35" s="635"/>
      <c r="AI35" s="635"/>
      <c r="AJ35" s="635"/>
      <c r="AK35" s="635"/>
      <c r="AL35" s="640">
        <v>0.5</v>
      </c>
      <c r="AM35" s="641"/>
      <c r="AN35" s="641"/>
      <c r="AO35" s="642"/>
      <c r="AP35" s="211"/>
      <c r="AQ35" s="616" t="s">
        <v>324</v>
      </c>
      <c r="AR35" s="617"/>
      <c r="AS35" s="617"/>
      <c r="AT35" s="617"/>
      <c r="AU35" s="617"/>
      <c r="AV35" s="617"/>
      <c r="AW35" s="617"/>
      <c r="AX35" s="617"/>
      <c r="AY35" s="617"/>
      <c r="AZ35" s="617"/>
      <c r="BA35" s="617"/>
      <c r="BB35" s="617"/>
      <c r="BC35" s="617"/>
      <c r="BD35" s="617"/>
      <c r="BE35" s="617"/>
      <c r="BF35" s="618"/>
      <c r="BG35" s="616" t="s">
        <v>325</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7" t="s">
        <v>326</v>
      </c>
      <c r="CE35" s="638"/>
      <c r="CF35" s="638"/>
      <c r="CG35" s="638"/>
      <c r="CH35" s="638"/>
      <c r="CI35" s="638"/>
      <c r="CJ35" s="638"/>
      <c r="CK35" s="638"/>
      <c r="CL35" s="638"/>
      <c r="CM35" s="638"/>
      <c r="CN35" s="638"/>
      <c r="CO35" s="638"/>
      <c r="CP35" s="638"/>
      <c r="CQ35" s="639"/>
      <c r="CR35" s="631">
        <v>41927</v>
      </c>
      <c r="CS35" s="661"/>
      <c r="CT35" s="661"/>
      <c r="CU35" s="661"/>
      <c r="CV35" s="661"/>
      <c r="CW35" s="661"/>
      <c r="CX35" s="661"/>
      <c r="CY35" s="662"/>
      <c r="CZ35" s="640">
        <v>0.3</v>
      </c>
      <c r="DA35" s="663"/>
      <c r="DB35" s="663"/>
      <c r="DC35" s="669"/>
      <c r="DD35" s="644">
        <v>29838</v>
      </c>
      <c r="DE35" s="661"/>
      <c r="DF35" s="661"/>
      <c r="DG35" s="661"/>
      <c r="DH35" s="661"/>
      <c r="DI35" s="661"/>
      <c r="DJ35" s="661"/>
      <c r="DK35" s="662"/>
      <c r="DL35" s="644">
        <v>29838</v>
      </c>
      <c r="DM35" s="661"/>
      <c r="DN35" s="661"/>
      <c r="DO35" s="661"/>
      <c r="DP35" s="661"/>
      <c r="DQ35" s="661"/>
      <c r="DR35" s="661"/>
      <c r="DS35" s="661"/>
      <c r="DT35" s="661"/>
      <c r="DU35" s="661"/>
      <c r="DV35" s="662"/>
      <c r="DW35" s="640">
        <v>0.5</v>
      </c>
      <c r="DX35" s="663"/>
      <c r="DY35" s="663"/>
      <c r="DZ35" s="663"/>
      <c r="EA35" s="663"/>
      <c r="EB35" s="663"/>
      <c r="EC35" s="664"/>
    </row>
    <row r="36" spans="2:133" ht="11.25" customHeight="1">
      <c r="B36" s="637" t="s">
        <v>327</v>
      </c>
      <c r="C36" s="638"/>
      <c r="D36" s="638"/>
      <c r="E36" s="638"/>
      <c r="F36" s="638"/>
      <c r="G36" s="638"/>
      <c r="H36" s="638"/>
      <c r="I36" s="638"/>
      <c r="J36" s="638"/>
      <c r="K36" s="638"/>
      <c r="L36" s="638"/>
      <c r="M36" s="638"/>
      <c r="N36" s="638"/>
      <c r="O36" s="638"/>
      <c r="P36" s="638"/>
      <c r="Q36" s="639"/>
      <c r="R36" s="631">
        <v>375848</v>
      </c>
      <c r="S36" s="632"/>
      <c r="T36" s="632"/>
      <c r="U36" s="632"/>
      <c r="V36" s="632"/>
      <c r="W36" s="632"/>
      <c r="X36" s="632"/>
      <c r="Y36" s="633"/>
      <c r="Z36" s="634">
        <v>2.9</v>
      </c>
      <c r="AA36" s="634"/>
      <c r="AB36" s="634"/>
      <c r="AC36" s="634"/>
      <c r="AD36" s="635" t="s">
        <v>130</v>
      </c>
      <c r="AE36" s="635"/>
      <c r="AF36" s="635"/>
      <c r="AG36" s="635"/>
      <c r="AH36" s="635"/>
      <c r="AI36" s="635"/>
      <c r="AJ36" s="635"/>
      <c r="AK36" s="635"/>
      <c r="AL36" s="640" t="s">
        <v>130</v>
      </c>
      <c r="AM36" s="641"/>
      <c r="AN36" s="641"/>
      <c r="AO36" s="642"/>
      <c r="AP36" s="211"/>
      <c r="AQ36" s="697" t="s">
        <v>328</v>
      </c>
      <c r="AR36" s="698"/>
      <c r="AS36" s="698"/>
      <c r="AT36" s="698"/>
      <c r="AU36" s="698"/>
      <c r="AV36" s="698"/>
      <c r="AW36" s="698"/>
      <c r="AX36" s="698"/>
      <c r="AY36" s="699"/>
      <c r="AZ36" s="623">
        <v>869165</v>
      </c>
      <c r="BA36" s="624"/>
      <c r="BB36" s="624"/>
      <c r="BC36" s="624"/>
      <c r="BD36" s="624"/>
      <c r="BE36" s="624"/>
      <c r="BF36" s="696"/>
      <c r="BG36" s="620" t="s">
        <v>329</v>
      </c>
      <c r="BH36" s="621"/>
      <c r="BI36" s="621"/>
      <c r="BJ36" s="621"/>
      <c r="BK36" s="621"/>
      <c r="BL36" s="621"/>
      <c r="BM36" s="621"/>
      <c r="BN36" s="621"/>
      <c r="BO36" s="621"/>
      <c r="BP36" s="621"/>
      <c r="BQ36" s="621"/>
      <c r="BR36" s="621"/>
      <c r="BS36" s="621"/>
      <c r="BT36" s="621"/>
      <c r="BU36" s="622"/>
      <c r="BV36" s="623">
        <v>251083</v>
      </c>
      <c r="BW36" s="624"/>
      <c r="BX36" s="624"/>
      <c r="BY36" s="624"/>
      <c r="BZ36" s="624"/>
      <c r="CA36" s="624"/>
      <c r="CB36" s="696"/>
      <c r="CD36" s="637" t="s">
        <v>330</v>
      </c>
      <c r="CE36" s="638"/>
      <c r="CF36" s="638"/>
      <c r="CG36" s="638"/>
      <c r="CH36" s="638"/>
      <c r="CI36" s="638"/>
      <c r="CJ36" s="638"/>
      <c r="CK36" s="638"/>
      <c r="CL36" s="638"/>
      <c r="CM36" s="638"/>
      <c r="CN36" s="638"/>
      <c r="CO36" s="638"/>
      <c r="CP36" s="638"/>
      <c r="CQ36" s="639"/>
      <c r="CR36" s="631">
        <v>1180676</v>
      </c>
      <c r="CS36" s="632"/>
      <c r="CT36" s="632"/>
      <c r="CU36" s="632"/>
      <c r="CV36" s="632"/>
      <c r="CW36" s="632"/>
      <c r="CX36" s="632"/>
      <c r="CY36" s="633"/>
      <c r="CZ36" s="640">
        <v>9.6</v>
      </c>
      <c r="DA36" s="663"/>
      <c r="DB36" s="663"/>
      <c r="DC36" s="669"/>
      <c r="DD36" s="644">
        <v>813061</v>
      </c>
      <c r="DE36" s="632"/>
      <c r="DF36" s="632"/>
      <c r="DG36" s="632"/>
      <c r="DH36" s="632"/>
      <c r="DI36" s="632"/>
      <c r="DJ36" s="632"/>
      <c r="DK36" s="633"/>
      <c r="DL36" s="644">
        <v>511266</v>
      </c>
      <c r="DM36" s="632"/>
      <c r="DN36" s="632"/>
      <c r="DO36" s="632"/>
      <c r="DP36" s="632"/>
      <c r="DQ36" s="632"/>
      <c r="DR36" s="632"/>
      <c r="DS36" s="632"/>
      <c r="DT36" s="632"/>
      <c r="DU36" s="632"/>
      <c r="DV36" s="633"/>
      <c r="DW36" s="640">
        <v>8.3000000000000007</v>
      </c>
      <c r="DX36" s="663"/>
      <c r="DY36" s="663"/>
      <c r="DZ36" s="663"/>
      <c r="EA36" s="663"/>
      <c r="EB36" s="663"/>
      <c r="EC36" s="664"/>
    </row>
    <row r="37" spans="2:133" ht="11.25" customHeight="1">
      <c r="B37" s="637" t="s">
        <v>331</v>
      </c>
      <c r="C37" s="638"/>
      <c r="D37" s="638"/>
      <c r="E37" s="638"/>
      <c r="F37" s="638"/>
      <c r="G37" s="638"/>
      <c r="H37" s="638"/>
      <c r="I37" s="638"/>
      <c r="J37" s="638"/>
      <c r="K37" s="638"/>
      <c r="L37" s="638"/>
      <c r="M37" s="638"/>
      <c r="N37" s="638"/>
      <c r="O37" s="638"/>
      <c r="P37" s="638"/>
      <c r="Q37" s="639"/>
      <c r="R37" s="631">
        <v>188776</v>
      </c>
      <c r="S37" s="632"/>
      <c r="T37" s="632"/>
      <c r="U37" s="632"/>
      <c r="V37" s="632"/>
      <c r="W37" s="632"/>
      <c r="X37" s="632"/>
      <c r="Y37" s="633"/>
      <c r="Z37" s="634">
        <v>1.4</v>
      </c>
      <c r="AA37" s="634"/>
      <c r="AB37" s="634"/>
      <c r="AC37" s="634"/>
      <c r="AD37" s="635" t="s">
        <v>130</v>
      </c>
      <c r="AE37" s="635"/>
      <c r="AF37" s="635"/>
      <c r="AG37" s="635"/>
      <c r="AH37" s="635"/>
      <c r="AI37" s="635"/>
      <c r="AJ37" s="635"/>
      <c r="AK37" s="635"/>
      <c r="AL37" s="640" t="s">
        <v>130</v>
      </c>
      <c r="AM37" s="641"/>
      <c r="AN37" s="641"/>
      <c r="AO37" s="642"/>
      <c r="AQ37" s="700" t="s">
        <v>332</v>
      </c>
      <c r="AR37" s="701"/>
      <c r="AS37" s="701"/>
      <c r="AT37" s="701"/>
      <c r="AU37" s="701"/>
      <c r="AV37" s="701"/>
      <c r="AW37" s="701"/>
      <c r="AX37" s="701"/>
      <c r="AY37" s="702"/>
      <c r="AZ37" s="631">
        <v>118853</v>
      </c>
      <c r="BA37" s="632"/>
      <c r="BB37" s="632"/>
      <c r="BC37" s="632"/>
      <c r="BD37" s="661"/>
      <c r="BE37" s="661"/>
      <c r="BF37" s="688"/>
      <c r="BG37" s="637" t="s">
        <v>333</v>
      </c>
      <c r="BH37" s="638"/>
      <c r="BI37" s="638"/>
      <c r="BJ37" s="638"/>
      <c r="BK37" s="638"/>
      <c r="BL37" s="638"/>
      <c r="BM37" s="638"/>
      <c r="BN37" s="638"/>
      <c r="BO37" s="638"/>
      <c r="BP37" s="638"/>
      <c r="BQ37" s="638"/>
      <c r="BR37" s="638"/>
      <c r="BS37" s="638"/>
      <c r="BT37" s="638"/>
      <c r="BU37" s="639"/>
      <c r="BV37" s="631">
        <v>251083</v>
      </c>
      <c r="BW37" s="632"/>
      <c r="BX37" s="632"/>
      <c r="BY37" s="632"/>
      <c r="BZ37" s="632"/>
      <c r="CA37" s="632"/>
      <c r="CB37" s="645"/>
      <c r="CD37" s="637" t="s">
        <v>334</v>
      </c>
      <c r="CE37" s="638"/>
      <c r="CF37" s="638"/>
      <c r="CG37" s="638"/>
      <c r="CH37" s="638"/>
      <c r="CI37" s="638"/>
      <c r="CJ37" s="638"/>
      <c r="CK37" s="638"/>
      <c r="CL37" s="638"/>
      <c r="CM37" s="638"/>
      <c r="CN37" s="638"/>
      <c r="CO37" s="638"/>
      <c r="CP37" s="638"/>
      <c r="CQ37" s="639"/>
      <c r="CR37" s="631">
        <v>316005</v>
      </c>
      <c r="CS37" s="661"/>
      <c r="CT37" s="661"/>
      <c r="CU37" s="661"/>
      <c r="CV37" s="661"/>
      <c r="CW37" s="661"/>
      <c r="CX37" s="661"/>
      <c r="CY37" s="662"/>
      <c r="CZ37" s="640">
        <v>2.6</v>
      </c>
      <c r="DA37" s="663"/>
      <c r="DB37" s="663"/>
      <c r="DC37" s="669"/>
      <c r="DD37" s="644">
        <v>316005</v>
      </c>
      <c r="DE37" s="661"/>
      <c r="DF37" s="661"/>
      <c r="DG37" s="661"/>
      <c r="DH37" s="661"/>
      <c r="DI37" s="661"/>
      <c r="DJ37" s="661"/>
      <c r="DK37" s="662"/>
      <c r="DL37" s="644">
        <v>316005</v>
      </c>
      <c r="DM37" s="661"/>
      <c r="DN37" s="661"/>
      <c r="DO37" s="661"/>
      <c r="DP37" s="661"/>
      <c r="DQ37" s="661"/>
      <c r="DR37" s="661"/>
      <c r="DS37" s="661"/>
      <c r="DT37" s="661"/>
      <c r="DU37" s="661"/>
      <c r="DV37" s="662"/>
      <c r="DW37" s="640">
        <v>5.0999999999999996</v>
      </c>
      <c r="DX37" s="663"/>
      <c r="DY37" s="663"/>
      <c r="DZ37" s="663"/>
      <c r="EA37" s="663"/>
      <c r="EB37" s="663"/>
      <c r="EC37" s="664"/>
    </row>
    <row r="38" spans="2:133" ht="11.25" customHeight="1">
      <c r="B38" s="637" t="s">
        <v>335</v>
      </c>
      <c r="C38" s="638"/>
      <c r="D38" s="638"/>
      <c r="E38" s="638"/>
      <c r="F38" s="638"/>
      <c r="G38" s="638"/>
      <c r="H38" s="638"/>
      <c r="I38" s="638"/>
      <c r="J38" s="638"/>
      <c r="K38" s="638"/>
      <c r="L38" s="638"/>
      <c r="M38" s="638"/>
      <c r="N38" s="638"/>
      <c r="O38" s="638"/>
      <c r="P38" s="638"/>
      <c r="Q38" s="639"/>
      <c r="R38" s="631">
        <v>641659</v>
      </c>
      <c r="S38" s="632"/>
      <c r="T38" s="632"/>
      <c r="U38" s="632"/>
      <c r="V38" s="632"/>
      <c r="W38" s="632"/>
      <c r="X38" s="632"/>
      <c r="Y38" s="633"/>
      <c r="Z38" s="634">
        <v>4.9000000000000004</v>
      </c>
      <c r="AA38" s="634"/>
      <c r="AB38" s="634"/>
      <c r="AC38" s="634"/>
      <c r="AD38" s="635" t="s">
        <v>130</v>
      </c>
      <c r="AE38" s="635"/>
      <c r="AF38" s="635"/>
      <c r="AG38" s="635"/>
      <c r="AH38" s="635"/>
      <c r="AI38" s="635"/>
      <c r="AJ38" s="635"/>
      <c r="AK38" s="635"/>
      <c r="AL38" s="640" t="s">
        <v>130</v>
      </c>
      <c r="AM38" s="641"/>
      <c r="AN38" s="641"/>
      <c r="AO38" s="642"/>
      <c r="AQ38" s="700" t="s">
        <v>336</v>
      </c>
      <c r="AR38" s="701"/>
      <c r="AS38" s="701"/>
      <c r="AT38" s="701"/>
      <c r="AU38" s="701"/>
      <c r="AV38" s="701"/>
      <c r="AW38" s="701"/>
      <c r="AX38" s="701"/>
      <c r="AY38" s="702"/>
      <c r="AZ38" s="631">
        <v>70940</v>
      </c>
      <c r="BA38" s="632"/>
      <c r="BB38" s="632"/>
      <c r="BC38" s="632"/>
      <c r="BD38" s="661"/>
      <c r="BE38" s="661"/>
      <c r="BF38" s="688"/>
      <c r="BG38" s="637" t="s">
        <v>337</v>
      </c>
      <c r="BH38" s="638"/>
      <c r="BI38" s="638"/>
      <c r="BJ38" s="638"/>
      <c r="BK38" s="638"/>
      <c r="BL38" s="638"/>
      <c r="BM38" s="638"/>
      <c r="BN38" s="638"/>
      <c r="BO38" s="638"/>
      <c r="BP38" s="638"/>
      <c r="BQ38" s="638"/>
      <c r="BR38" s="638"/>
      <c r="BS38" s="638"/>
      <c r="BT38" s="638"/>
      <c r="BU38" s="639"/>
      <c r="BV38" s="631">
        <v>1703</v>
      </c>
      <c r="BW38" s="632"/>
      <c r="BX38" s="632"/>
      <c r="BY38" s="632"/>
      <c r="BZ38" s="632"/>
      <c r="CA38" s="632"/>
      <c r="CB38" s="645"/>
      <c r="CD38" s="637" t="s">
        <v>338</v>
      </c>
      <c r="CE38" s="638"/>
      <c r="CF38" s="638"/>
      <c r="CG38" s="638"/>
      <c r="CH38" s="638"/>
      <c r="CI38" s="638"/>
      <c r="CJ38" s="638"/>
      <c r="CK38" s="638"/>
      <c r="CL38" s="638"/>
      <c r="CM38" s="638"/>
      <c r="CN38" s="638"/>
      <c r="CO38" s="638"/>
      <c r="CP38" s="638"/>
      <c r="CQ38" s="639"/>
      <c r="CR38" s="631">
        <v>750312</v>
      </c>
      <c r="CS38" s="632"/>
      <c r="CT38" s="632"/>
      <c r="CU38" s="632"/>
      <c r="CV38" s="632"/>
      <c r="CW38" s="632"/>
      <c r="CX38" s="632"/>
      <c r="CY38" s="633"/>
      <c r="CZ38" s="640">
        <v>6.1</v>
      </c>
      <c r="DA38" s="663"/>
      <c r="DB38" s="663"/>
      <c r="DC38" s="669"/>
      <c r="DD38" s="644">
        <v>629535</v>
      </c>
      <c r="DE38" s="632"/>
      <c r="DF38" s="632"/>
      <c r="DG38" s="632"/>
      <c r="DH38" s="632"/>
      <c r="DI38" s="632"/>
      <c r="DJ38" s="632"/>
      <c r="DK38" s="633"/>
      <c r="DL38" s="644">
        <v>506889</v>
      </c>
      <c r="DM38" s="632"/>
      <c r="DN38" s="632"/>
      <c r="DO38" s="632"/>
      <c r="DP38" s="632"/>
      <c r="DQ38" s="632"/>
      <c r="DR38" s="632"/>
      <c r="DS38" s="632"/>
      <c r="DT38" s="632"/>
      <c r="DU38" s="632"/>
      <c r="DV38" s="633"/>
      <c r="DW38" s="640">
        <v>8.1999999999999993</v>
      </c>
      <c r="DX38" s="663"/>
      <c r="DY38" s="663"/>
      <c r="DZ38" s="663"/>
      <c r="EA38" s="663"/>
      <c r="EB38" s="663"/>
      <c r="EC38" s="664"/>
    </row>
    <row r="39" spans="2:133" ht="11.25" customHeight="1">
      <c r="B39" s="637" t="s">
        <v>339</v>
      </c>
      <c r="C39" s="638"/>
      <c r="D39" s="638"/>
      <c r="E39" s="638"/>
      <c r="F39" s="638"/>
      <c r="G39" s="638"/>
      <c r="H39" s="638"/>
      <c r="I39" s="638"/>
      <c r="J39" s="638"/>
      <c r="K39" s="638"/>
      <c r="L39" s="638"/>
      <c r="M39" s="638"/>
      <c r="N39" s="638"/>
      <c r="O39" s="638"/>
      <c r="P39" s="638"/>
      <c r="Q39" s="639"/>
      <c r="R39" s="631">
        <v>158040</v>
      </c>
      <c r="S39" s="632"/>
      <c r="T39" s="632"/>
      <c r="U39" s="632"/>
      <c r="V39" s="632"/>
      <c r="W39" s="632"/>
      <c r="X39" s="632"/>
      <c r="Y39" s="633"/>
      <c r="Z39" s="634">
        <v>1.2</v>
      </c>
      <c r="AA39" s="634"/>
      <c r="AB39" s="634"/>
      <c r="AC39" s="634"/>
      <c r="AD39" s="635">
        <v>5730</v>
      </c>
      <c r="AE39" s="635"/>
      <c r="AF39" s="635"/>
      <c r="AG39" s="635"/>
      <c r="AH39" s="635"/>
      <c r="AI39" s="635"/>
      <c r="AJ39" s="635"/>
      <c r="AK39" s="635"/>
      <c r="AL39" s="640">
        <v>0.1</v>
      </c>
      <c r="AM39" s="641"/>
      <c r="AN39" s="641"/>
      <c r="AO39" s="642"/>
      <c r="AQ39" s="700" t="s">
        <v>340</v>
      </c>
      <c r="AR39" s="701"/>
      <c r="AS39" s="701"/>
      <c r="AT39" s="701"/>
      <c r="AU39" s="701"/>
      <c r="AV39" s="701"/>
      <c r="AW39" s="701"/>
      <c r="AX39" s="701"/>
      <c r="AY39" s="702"/>
      <c r="AZ39" s="631">
        <v>16386</v>
      </c>
      <c r="BA39" s="632"/>
      <c r="BB39" s="632"/>
      <c r="BC39" s="632"/>
      <c r="BD39" s="661"/>
      <c r="BE39" s="661"/>
      <c r="BF39" s="688"/>
      <c r="BG39" s="637" t="s">
        <v>341</v>
      </c>
      <c r="BH39" s="638"/>
      <c r="BI39" s="638"/>
      <c r="BJ39" s="638"/>
      <c r="BK39" s="638"/>
      <c r="BL39" s="638"/>
      <c r="BM39" s="638"/>
      <c r="BN39" s="638"/>
      <c r="BO39" s="638"/>
      <c r="BP39" s="638"/>
      <c r="BQ39" s="638"/>
      <c r="BR39" s="638"/>
      <c r="BS39" s="638"/>
      <c r="BT39" s="638"/>
      <c r="BU39" s="639"/>
      <c r="BV39" s="631">
        <v>3032</v>
      </c>
      <c r="BW39" s="632"/>
      <c r="BX39" s="632"/>
      <c r="BY39" s="632"/>
      <c r="BZ39" s="632"/>
      <c r="CA39" s="632"/>
      <c r="CB39" s="645"/>
      <c r="CD39" s="637" t="s">
        <v>342</v>
      </c>
      <c r="CE39" s="638"/>
      <c r="CF39" s="638"/>
      <c r="CG39" s="638"/>
      <c r="CH39" s="638"/>
      <c r="CI39" s="638"/>
      <c r="CJ39" s="638"/>
      <c r="CK39" s="638"/>
      <c r="CL39" s="638"/>
      <c r="CM39" s="638"/>
      <c r="CN39" s="638"/>
      <c r="CO39" s="638"/>
      <c r="CP39" s="638"/>
      <c r="CQ39" s="639"/>
      <c r="CR39" s="631">
        <v>805043</v>
      </c>
      <c r="CS39" s="661"/>
      <c r="CT39" s="661"/>
      <c r="CU39" s="661"/>
      <c r="CV39" s="661"/>
      <c r="CW39" s="661"/>
      <c r="CX39" s="661"/>
      <c r="CY39" s="662"/>
      <c r="CZ39" s="640">
        <v>6.5</v>
      </c>
      <c r="DA39" s="663"/>
      <c r="DB39" s="663"/>
      <c r="DC39" s="669"/>
      <c r="DD39" s="644">
        <v>730726</v>
      </c>
      <c r="DE39" s="661"/>
      <c r="DF39" s="661"/>
      <c r="DG39" s="661"/>
      <c r="DH39" s="661"/>
      <c r="DI39" s="661"/>
      <c r="DJ39" s="661"/>
      <c r="DK39" s="662"/>
      <c r="DL39" s="644" t="s">
        <v>130</v>
      </c>
      <c r="DM39" s="661"/>
      <c r="DN39" s="661"/>
      <c r="DO39" s="661"/>
      <c r="DP39" s="661"/>
      <c r="DQ39" s="661"/>
      <c r="DR39" s="661"/>
      <c r="DS39" s="661"/>
      <c r="DT39" s="661"/>
      <c r="DU39" s="661"/>
      <c r="DV39" s="662"/>
      <c r="DW39" s="640" t="s">
        <v>130</v>
      </c>
      <c r="DX39" s="663"/>
      <c r="DY39" s="663"/>
      <c r="DZ39" s="663"/>
      <c r="EA39" s="663"/>
      <c r="EB39" s="663"/>
      <c r="EC39" s="664"/>
    </row>
    <row r="40" spans="2:133" ht="11.25" customHeight="1">
      <c r="B40" s="637" t="s">
        <v>343</v>
      </c>
      <c r="C40" s="638"/>
      <c r="D40" s="638"/>
      <c r="E40" s="638"/>
      <c r="F40" s="638"/>
      <c r="G40" s="638"/>
      <c r="H40" s="638"/>
      <c r="I40" s="638"/>
      <c r="J40" s="638"/>
      <c r="K40" s="638"/>
      <c r="L40" s="638"/>
      <c r="M40" s="638"/>
      <c r="N40" s="638"/>
      <c r="O40" s="638"/>
      <c r="P40" s="638"/>
      <c r="Q40" s="639"/>
      <c r="R40" s="631">
        <v>1564824</v>
      </c>
      <c r="S40" s="632"/>
      <c r="T40" s="632"/>
      <c r="U40" s="632"/>
      <c r="V40" s="632"/>
      <c r="W40" s="632"/>
      <c r="X40" s="632"/>
      <c r="Y40" s="633"/>
      <c r="Z40" s="634">
        <v>11.9</v>
      </c>
      <c r="AA40" s="634"/>
      <c r="AB40" s="634"/>
      <c r="AC40" s="634"/>
      <c r="AD40" s="635" t="s">
        <v>130</v>
      </c>
      <c r="AE40" s="635"/>
      <c r="AF40" s="635"/>
      <c r="AG40" s="635"/>
      <c r="AH40" s="635"/>
      <c r="AI40" s="635"/>
      <c r="AJ40" s="635"/>
      <c r="AK40" s="635"/>
      <c r="AL40" s="640" t="s">
        <v>130</v>
      </c>
      <c r="AM40" s="641"/>
      <c r="AN40" s="641"/>
      <c r="AO40" s="642"/>
      <c r="AQ40" s="700" t="s">
        <v>344</v>
      </c>
      <c r="AR40" s="701"/>
      <c r="AS40" s="701"/>
      <c r="AT40" s="701"/>
      <c r="AU40" s="701"/>
      <c r="AV40" s="701"/>
      <c r="AW40" s="701"/>
      <c r="AX40" s="701"/>
      <c r="AY40" s="702"/>
      <c r="AZ40" s="631" t="s">
        <v>130</v>
      </c>
      <c r="BA40" s="632"/>
      <c r="BB40" s="632"/>
      <c r="BC40" s="632"/>
      <c r="BD40" s="661"/>
      <c r="BE40" s="661"/>
      <c r="BF40" s="688"/>
      <c r="BG40" s="680" t="s">
        <v>345</v>
      </c>
      <c r="BH40" s="681"/>
      <c r="BI40" s="681"/>
      <c r="BJ40" s="681"/>
      <c r="BK40" s="681"/>
      <c r="BL40" s="345"/>
      <c r="BM40" s="638" t="s">
        <v>346</v>
      </c>
      <c r="BN40" s="638"/>
      <c r="BO40" s="638"/>
      <c r="BP40" s="638"/>
      <c r="BQ40" s="638"/>
      <c r="BR40" s="638"/>
      <c r="BS40" s="638"/>
      <c r="BT40" s="638"/>
      <c r="BU40" s="639"/>
      <c r="BV40" s="631">
        <v>77</v>
      </c>
      <c r="BW40" s="632"/>
      <c r="BX40" s="632"/>
      <c r="BY40" s="632"/>
      <c r="BZ40" s="632"/>
      <c r="CA40" s="632"/>
      <c r="CB40" s="645"/>
      <c r="CD40" s="637" t="s">
        <v>347</v>
      </c>
      <c r="CE40" s="638"/>
      <c r="CF40" s="638"/>
      <c r="CG40" s="638"/>
      <c r="CH40" s="638"/>
      <c r="CI40" s="638"/>
      <c r="CJ40" s="638"/>
      <c r="CK40" s="638"/>
      <c r="CL40" s="638"/>
      <c r="CM40" s="638"/>
      <c r="CN40" s="638"/>
      <c r="CO40" s="638"/>
      <c r="CP40" s="638"/>
      <c r="CQ40" s="639"/>
      <c r="CR40" s="631" t="s">
        <v>130</v>
      </c>
      <c r="CS40" s="632"/>
      <c r="CT40" s="632"/>
      <c r="CU40" s="632"/>
      <c r="CV40" s="632"/>
      <c r="CW40" s="632"/>
      <c r="CX40" s="632"/>
      <c r="CY40" s="633"/>
      <c r="CZ40" s="640" t="s">
        <v>130</v>
      </c>
      <c r="DA40" s="663"/>
      <c r="DB40" s="663"/>
      <c r="DC40" s="669"/>
      <c r="DD40" s="644" t="s">
        <v>130</v>
      </c>
      <c r="DE40" s="632"/>
      <c r="DF40" s="632"/>
      <c r="DG40" s="632"/>
      <c r="DH40" s="632"/>
      <c r="DI40" s="632"/>
      <c r="DJ40" s="632"/>
      <c r="DK40" s="633"/>
      <c r="DL40" s="644" t="s">
        <v>130</v>
      </c>
      <c r="DM40" s="632"/>
      <c r="DN40" s="632"/>
      <c r="DO40" s="632"/>
      <c r="DP40" s="632"/>
      <c r="DQ40" s="632"/>
      <c r="DR40" s="632"/>
      <c r="DS40" s="632"/>
      <c r="DT40" s="632"/>
      <c r="DU40" s="632"/>
      <c r="DV40" s="633"/>
      <c r="DW40" s="640" t="s">
        <v>130</v>
      </c>
      <c r="DX40" s="663"/>
      <c r="DY40" s="663"/>
      <c r="DZ40" s="663"/>
      <c r="EA40" s="663"/>
      <c r="EB40" s="663"/>
      <c r="EC40" s="664"/>
    </row>
    <row r="41" spans="2:133" ht="11.25" customHeight="1">
      <c r="B41" s="637" t="s">
        <v>348</v>
      </c>
      <c r="C41" s="638"/>
      <c r="D41" s="638"/>
      <c r="E41" s="638"/>
      <c r="F41" s="638"/>
      <c r="G41" s="638"/>
      <c r="H41" s="638"/>
      <c r="I41" s="638"/>
      <c r="J41" s="638"/>
      <c r="K41" s="638"/>
      <c r="L41" s="638"/>
      <c r="M41" s="638"/>
      <c r="N41" s="638"/>
      <c r="O41" s="638"/>
      <c r="P41" s="638"/>
      <c r="Q41" s="639"/>
      <c r="R41" s="631" t="s">
        <v>130</v>
      </c>
      <c r="S41" s="632"/>
      <c r="T41" s="632"/>
      <c r="U41" s="632"/>
      <c r="V41" s="632"/>
      <c r="W41" s="632"/>
      <c r="X41" s="632"/>
      <c r="Y41" s="633"/>
      <c r="Z41" s="634" t="s">
        <v>130</v>
      </c>
      <c r="AA41" s="634"/>
      <c r="AB41" s="634"/>
      <c r="AC41" s="634"/>
      <c r="AD41" s="635" t="s">
        <v>130</v>
      </c>
      <c r="AE41" s="635"/>
      <c r="AF41" s="635"/>
      <c r="AG41" s="635"/>
      <c r="AH41" s="635"/>
      <c r="AI41" s="635"/>
      <c r="AJ41" s="635"/>
      <c r="AK41" s="635"/>
      <c r="AL41" s="640" t="s">
        <v>130</v>
      </c>
      <c r="AM41" s="641"/>
      <c r="AN41" s="641"/>
      <c r="AO41" s="642"/>
      <c r="AQ41" s="700" t="s">
        <v>349</v>
      </c>
      <c r="AR41" s="701"/>
      <c r="AS41" s="701"/>
      <c r="AT41" s="701"/>
      <c r="AU41" s="701"/>
      <c r="AV41" s="701"/>
      <c r="AW41" s="701"/>
      <c r="AX41" s="701"/>
      <c r="AY41" s="702"/>
      <c r="AZ41" s="631">
        <v>210061</v>
      </c>
      <c r="BA41" s="632"/>
      <c r="BB41" s="632"/>
      <c r="BC41" s="632"/>
      <c r="BD41" s="661"/>
      <c r="BE41" s="661"/>
      <c r="BF41" s="688"/>
      <c r="BG41" s="680"/>
      <c r="BH41" s="681"/>
      <c r="BI41" s="681"/>
      <c r="BJ41" s="681"/>
      <c r="BK41" s="681"/>
      <c r="BL41" s="345"/>
      <c r="BM41" s="638" t="s">
        <v>350</v>
      </c>
      <c r="BN41" s="638"/>
      <c r="BO41" s="638"/>
      <c r="BP41" s="638"/>
      <c r="BQ41" s="638"/>
      <c r="BR41" s="638"/>
      <c r="BS41" s="638"/>
      <c r="BT41" s="638"/>
      <c r="BU41" s="639"/>
      <c r="BV41" s="631" t="s">
        <v>130</v>
      </c>
      <c r="BW41" s="632"/>
      <c r="BX41" s="632"/>
      <c r="BY41" s="632"/>
      <c r="BZ41" s="632"/>
      <c r="CA41" s="632"/>
      <c r="CB41" s="645"/>
      <c r="CD41" s="637" t="s">
        <v>351</v>
      </c>
      <c r="CE41" s="638"/>
      <c r="CF41" s="638"/>
      <c r="CG41" s="638"/>
      <c r="CH41" s="638"/>
      <c r="CI41" s="638"/>
      <c r="CJ41" s="638"/>
      <c r="CK41" s="638"/>
      <c r="CL41" s="638"/>
      <c r="CM41" s="638"/>
      <c r="CN41" s="638"/>
      <c r="CO41" s="638"/>
      <c r="CP41" s="638"/>
      <c r="CQ41" s="639"/>
      <c r="CR41" s="631" t="s">
        <v>130</v>
      </c>
      <c r="CS41" s="661"/>
      <c r="CT41" s="661"/>
      <c r="CU41" s="661"/>
      <c r="CV41" s="661"/>
      <c r="CW41" s="661"/>
      <c r="CX41" s="661"/>
      <c r="CY41" s="662"/>
      <c r="CZ41" s="640" t="s">
        <v>130</v>
      </c>
      <c r="DA41" s="663"/>
      <c r="DB41" s="663"/>
      <c r="DC41" s="669"/>
      <c r="DD41" s="644" t="s">
        <v>130</v>
      </c>
      <c r="DE41" s="661"/>
      <c r="DF41" s="661"/>
      <c r="DG41" s="661"/>
      <c r="DH41" s="661"/>
      <c r="DI41" s="661"/>
      <c r="DJ41" s="661"/>
      <c r="DK41" s="662"/>
      <c r="DL41" s="712"/>
      <c r="DM41" s="713"/>
      <c r="DN41" s="713"/>
      <c r="DO41" s="713"/>
      <c r="DP41" s="713"/>
      <c r="DQ41" s="713"/>
      <c r="DR41" s="713"/>
      <c r="DS41" s="713"/>
      <c r="DT41" s="713"/>
      <c r="DU41" s="713"/>
      <c r="DV41" s="714"/>
      <c r="DW41" s="703"/>
      <c r="DX41" s="704"/>
      <c r="DY41" s="704"/>
      <c r="DZ41" s="704"/>
      <c r="EA41" s="704"/>
      <c r="EB41" s="704"/>
      <c r="EC41" s="705"/>
    </row>
    <row r="42" spans="2:133" ht="11.25" customHeight="1">
      <c r="B42" s="637" t="s">
        <v>352</v>
      </c>
      <c r="C42" s="638"/>
      <c r="D42" s="638"/>
      <c r="E42" s="638"/>
      <c r="F42" s="638"/>
      <c r="G42" s="638"/>
      <c r="H42" s="638"/>
      <c r="I42" s="638"/>
      <c r="J42" s="638"/>
      <c r="K42" s="638"/>
      <c r="L42" s="638"/>
      <c r="M42" s="638"/>
      <c r="N42" s="638"/>
      <c r="O42" s="638"/>
      <c r="P42" s="638"/>
      <c r="Q42" s="639"/>
      <c r="R42" s="631" t="s">
        <v>130</v>
      </c>
      <c r="S42" s="632"/>
      <c r="T42" s="632"/>
      <c r="U42" s="632"/>
      <c r="V42" s="632"/>
      <c r="W42" s="632"/>
      <c r="X42" s="632"/>
      <c r="Y42" s="633"/>
      <c r="Z42" s="634" t="s">
        <v>130</v>
      </c>
      <c r="AA42" s="634"/>
      <c r="AB42" s="634"/>
      <c r="AC42" s="634"/>
      <c r="AD42" s="635" t="s">
        <v>130</v>
      </c>
      <c r="AE42" s="635"/>
      <c r="AF42" s="635"/>
      <c r="AG42" s="635"/>
      <c r="AH42" s="635"/>
      <c r="AI42" s="635"/>
      <c r="AJ42" s="635"/>
      <c r="AK42" s="635"/>
      <c r="AL42" s="640" t="s">
        <v>130</v>
      </c>
      <c r="AM42" s="641"/>
      <c r="AN42" s="641"/>
      <c r="AO42" s="642"/>
      <c r="AQ42" s="709" t="s">
        <v>353</v>
      </c>
      <c r="AR42" s="710"/>
      <c r="AS42" s="710"/>
      <c r="AT42" s="710"/>
      <c r="AU42" s="710"/>
      <c r="AV42" s="710"/>
      <c r="AW42" s="710"/>
      <c r="AX42" s="710"/>
      <c r="AY42" s="711"/>
      <c r="AZ42" s="706">
        <v>452925</v>
      </c>
      <c r="BA42" s="707"/>
      <c r="BB42" s="707"/>
      <c r="BC42" s="707"/>
      <c r="BD42" s="690"/>
      <c r="BE42" s="690"/>
      <c r="BF42" s="691"/>
      <c r="BG42" s="682"/>
      <c r="BH42" s="683"/>
      <c r="BI42" s="683"/>
      <c r="BJ42" s="683"/>
      <c r="BK42" s="683"/>
      <c r="BL42" s="346"/>
      <c r="BM42" s="653" t="s">
        <v>354</v>
      </c>
      <c r="BN42" s="653"/>
      <c r="BO42" s="653"/>
      <c r="BP42" s="653"/>
      <c r="BQ42" s="653"/>
      <c r="BR42" s="653"/>
      <c r="BS42" s="653"/>
      <c r="BT42" s="653"/>
      <c r="BU42" s="654"/>
      <c r="BV42" s="706">
        <v>420</v>
      </c>
      <c r="BW42" s="707"/>
      <c r="BX42" s="707"/>
      <c r="BY42" s="707"/>
      <c r="BZ42" s="707"/>
      <c r="CA42" s="707"/>
      <c r="CB42" s="708"/>
      <c r="CD42" s="637" t="s">
        <v>355</v>
      </c>
      <c r="CE42" s="638"/>
      <c r="CF42" s="638"/>
      <c r="CG42" s="638"/>
      <c r="CH42" s="638"/>
      <c r="CI42" s="638"/>
      <c r="CJ42" s="638"/>
      <c r="CK42" s="638"/>
      <c r="CL42" s="638"/>
      <c r="CM42" s="638"/>
      <c r="CN42" s="638"/>
      <c r="CO42" s="638"/>
      <c r="CP42" s="638"/>
      <c r="CQ42" s="639"/>
      <c r="CR42" s="631">
        <v>3187589</v>
      </c>
      <c r="CS42" s="661"/>
      <c r="CT42" s="661"/>
      <c r="CU42" s="661"/>
      <c r="CV42" s="661"/>
      <c r="CW42" s="661"/>
      <c r="CX42" s="661"/>
      <c r="CY42" s="662"/>
      <c r="CZ42" s="640">
        <v>25.8</v>
      </c>
      <c r="DA42" s="663"/>
      <c r="DB42" s="663"/>
      <c r="DC42" s="669"/>
      <c r="DD42" s="644">
        <v>372027</v>
      </c>
      <c r="DE42" s="661"/>
      <c r="DF42" s="661"/>
      <c r="DG42" s="661"/>
      <c r="DH42" s="661"/>
      <c r="DI42" s="661"/>
      <c r="DJ42" s="661"/>
      <c r="DK42" s="662"/>
      <c r="DL42" s="712"/>
      <c r="DM42" s="713"/>
      <c r="DN42" s="713"/>
      <c r="DO42" s="713"/>
      <c r="DP42" s="713"/>
      <c r="DQ42" s="713"/>
      <c r="DR42" s="713"/>
      <c r="DS42" s="713"/>
      <c r="DT42" s="713"/>
      <c r="DU42" s="713"/>
      <c r="DV42" s="714"/>
      <c r="DW42" s="703"/>
      <c r="DX42" s="704"/>
      <c r="DY42" s="704"/>
      <c r="DZ42" s="704"/>
      <c r="EA42" s="704"/>
      <c r="EB42" s="704"/>
      <c r="EC42" s="705"/>
    </row>
    <row r="43" spans="2:133" ht="11.25" customHeight="1">
      <c r="B43" s="637" t="s">
        <v>356</v>
      </c>
      <c r="C43" s="638"/>
      <c r="D43" s="638"/>
      <c r="E43" s="638"/>
      <c r="F43" s="638"/>
      <c r="G43" s="638"/>
      <c r="H43" s="638"/>
      <c r="I43" s="638"/>
      <c r="J43" s="638"/>
      <c r="K43" s="638"/>
      <c r="L43" s="638"/>
      <c r="M43" s="638"/>
      <c r="N43" s="638"/>
      <c r="O43" s="638"/>
      <c r="P43" s="638"/>
      <c r="Q43" s="639"/>
      <c r="R43" s="631">
        <v>194124</v>
      </c>
      <c r="S43" s="632"/>
      <c r="T43" s="632"/>
      <c r="U43" s="632"/>
      <c r="V43" s="632"/>
      <c r="W43" s="632"/>
      <c r="X43" s="632"/>
      <c r="Y43" s="633"/>
      <c r="Z43" s="634">
        <v>1.5</v>
      </c>
      <c r="AA43" s="634"/>
      <c r="AB43" s="634"/>
      <c r="AC43" s="634"/>
      <c r="AD43" s="635" t="s">
        <v>130</v>
      </c>
      <c r="AE43" s="635"/>
      <c r="AF43" s="635"/>
      <c r="AG43" s="635"/>
      <c r="AH43" s="635"/>
      <c r="AI43" s="635"/>
      <c r="AJ43" s="635"/>
      <c r="AK43" s="635"/>
      <c r="AL43" s="640" t="s">
        <v>130</v>
      </c>
      <c r="AM43" s="641"/>
      <c r="AN43" s="641"/>
      <c r="AO43" s="642"/>
      <c r="CD43" s="637" t="s">
        <v>357</v>
      </c>
      <c r="CE43" s="638"/>
      <c r="CF43" s="638"/>
      <c r="CG43" s="638"/>
      <c r="CH43" s="638"/>
      <c r="CI43" s="638"/>
      <c r="CJ43" s="638"/>
      <c r="CK43" s="638"/>
      <c r="CL43" s="638"/>
      <c r="CM43" s="638"/>
      <c r="CN43" s="638"/>
      <c r="CO43" s="638"/>
      <c r="CP43" s="638"/>
      <c r="CQ43" s="639"/>
      <c r="CR43" s="631" t="s">
        <v>130</v>
      </c>
      <c r="CS43" s="661"/>
      <c r="CT43" s="661"/>
      <c r="CU43" s="661"/>
      <c r="CV43" s="661"/>
      <c r="CW43" s="661"/>
      <c r="CX43" s="661"/>
      <c r="CY43" s="662"/>
      <c r="CZ43" s="640" t="s">
        <v>130</v>
      </c>
      <c r="DA43" s="663"/>
      <c r="DB43" s="663"/>
      <c r="DC43" s="669"/>
      <c r="DD43" s="644" t="s">
        <v>130</v>
      </c>
      <c r="DE43" s="661"/>
      <c r="DF43" s="661"/>
      <c r="DG43" s="661"/>
      <c r="DH43" s="661"/>
      <c r="DI43" s="661"/>
      <c r="DJ43" s="661"/>
      <c r="DK43" s="662"/>
      <c r="DL43" s="712"/>
      <c r="DM43" s="713"/>
      <c r="DN43" s="713"/>
      <c r="DO43" s="713"/>
      <c r="DP43" s="713"/>
      <c r="DQ43" s="713"/>
      <c r="DR43" s="713"/>
      <c r="DS43" s="713"/>
      <c r="DT43" s="713"/>
      <c r="DU43" s="713"/>
      <c r="DV43" s="714"/>
      <c r="DW43" s="703"/>
      <c r="DX43" s="704"/>
      <c r="DY43" s="704"/>
      <c r="DZ43" s="704"/>
      <c r="EA43" s="704"/>
      <c r="EB43" s="704"/>
      <c r="EC43" s="705"/>
    </row>
    <row r="44" spans="2:133" ht="11.25" customHeight="1">
      <c r="B44" s="652" t="s">
        <v>358</v>
      </c>
      <c r="C44" s="653"/>
      <c r="D44" s="653"/>
      <c r="E44" s="653"/>
      <c r="F44" s="653"/>
      <c r="G44" s="653"/>
      <c r="H44" s="653"/>
      <c r="I44" s="653"/>
      <c r="J44" s="653"/>
      <c r="K44" s="653"/>
      <c r="L44" s="653"/>
      <c r="M44" s="653"/>
      <c r="N44" s="653"/>
      <c r="O44" s="653"/>
      <c r="P44" s="653"/>
      <c r="Q44" s="654"/>
      <c r="R44" s="706">
        <v>13120292</v>
      </c>
      <c r="S44" s="707"/>
      <c r="T44" s="707"/>
      <c r="U44" s="707"/>
      <c r="V44" s="707"/>
      <c r="W44" s="707"/>
      <c r="X44" s="707"/>
      <c r="Y44" s="715"/>
      <c r="Z44" s="716">
        <v>100</v>
      </c>
      <c r="AA44" s="716"/>
      <c r="AB44" s="716"/>
      <c r="AC44" s="716"/>
      <c r="AD44" s="717">
        <v>5955886</v>
      </c>
      <c r="AE44" s="717"/>
      <c r="AF44" s="717"/>
      <c r="AG44" s="717"/>
      <c r="AH44" s="717"/>
      <c r="AI44" s="717"/>
      <c r="AJ44" s="717"/>
      <c r="AK44" s="717"/>
      <c r="AL44" s="718">
        <v>100</v>
      </c>
      <c r="AM44" s="689"/>
      <c r="AN44" s="689"/>
      <c r="AO44" s="719"/>
      <c r="CD44" s="672" t="s">
        <v>305</v>
      </c>
      <c r="CE44" s="673"/>
      <c r="CF44" s="637" t="s">
        <v>359</v>
      </c>
      <c r="CG44" s="638"/>
      <c r="CH44" s="638"/>
      <c r="CI44" s="638"/>
      <c r="CJ44" s="638"/>
      <c r="CK44" s="638"/>
      <c r="CL44" s="638"/>
      <c r="CM44" s="638"/>
      <c r="CN44" s="638"/>
      <c r="CO44" s="638"/>
      <c r="CP44" s="638"/>
      <c r="CQ44" s="639"/>
      <c r="CR44" s="631">
        <v>2282827</v>
      </c>
      <c r="CS44" s="632"/>
      <c r="CT44" s="632"/>
      <c r="CU44" s="632"/>
      <c r="CV44" s="632"/>
      <c r="CW44" s="632"/>
      <c r="CX44" s="632"/>
      <c r="CY44" s="633"/>
      <c r="CZ44" s="640">
        <v>18.5</v>
      </c>
      <c r="DA44" s="641"/>
      <c r="DB44" s="641"/>
      <c r="DC44" s="646"/>
      <c r="DD44" s="644">
        <v>287134</v>
      </c>
      <c r="DE44" s="632"/>
      <c r="DF44" s="632"/>
      <c r="DG44" s="632"/>
      <c r="DH44" s="632"/>
      <c r="DI44" s="632"/>
      <c r="DJ44" s="632"/>
      <c r="DK44" s="633"/>
      <c r="DL44" s="712"/>
      <c r="DM44" s="713"/>
      <c r="DN44" s="713"/>
      <c r="DO44" s="713"/>
      <c r="DP44" s="713"/>
      <c r="DQ44" s="713"/>
      <c r="DR44" s="713"/>
      <c r="DS44" s="713"/>
      <c r="DT44" s="713"/>
      <c r="DU44" s="713"/>
      <c r="DV44" s="714"/>
      <c r="DW44" s="703"/>
      <c r="DX44" s="704"/>
      <c r="DY44" s="704"/>
      <c r="DZ44" s="704"/>
      <c r="EA44" s="704"/>
      <c r="EB44" s="704"/>
      <c r="EC44" s="705"/>
    </row>
    <row r="45" spans="2:133" ht="11.25" customHeight="1">
      <c r="CD45" s="674"/>
      <c r="CE45" s="675"/>
      <c r="CF45" s="637" t="s">
        <v>360</v>
      </c>
      <c r="CG45" s="638"/>
      <c r="CH45" s="638"/>
      <c r="CI45" s="638"/>
      <c r="CJ45" s="638"/>
      <c r="CK45" s="638"/>
      <c r="CL45" s="638"/>
      <c r="CM45" s="638"/>
      <c r="CN45" s="638"/>
      <c r="CO45" s="638"/>
      <c r="CP45" s="638"/>
      <c r="CQ45" s="639"/>
      <c r="CR45" s="631">
        <v>1279365</v>
      </c>
      <c r="CS45" s="661"/>
      <c r="CT45" s="661"/>
      <c r="CU45" s="661"/>
      <c r="CV45" s="661"/>
      <c r="CW45" s="661"/>
      <c r="CX45" s="661"/>
      <c r="CY45" s="662"/>
      <c r="CZ45" s="640">
        <v>10.3</v>
      </c>
      <c r="DA45" s="663"/>
      <c r="DB45" s="663"/>
      <c r="DC45" s="669"/>
      <c r="DD45" s="644">
        <v>34455</v>
      </c>
      <c r="DE45" s="661"/>
      <c r="DF45" s="661"/>
      <c r="DG45" s="661"/>
      <c r="DH45" s="661"/>
      <c r="DI45" s="661"/>
      <c r="DJ45" s="661"/>
      <c r="DK45" s="662"/>
      <c r="DL45" s="712"/>
      <c r="DM45" s="713"/>
      <c r="DN45" s="713"/>
      <c r="DO45" s="713"/>
      <c r="DP45" s="713"/>
      <c r="DQ45" s="713"/>
      <c r="DR45" s="713"/>
      <c r="DS45" s="713"/>
      <c r="DT45" s="713"/>
      <c r="DU45" s="713"/>
      <c r="DV45" s="714"/>
      <c r="DW45" s="703"/>
      <c r="DX45" s="704"/>
      <c r="DY45" s="704"/>
      <c r="DZ45" s="704"/>
      <c r="EA45" s="704"/>
      <c r="EB45" s="704"/>
      <c r="EC45" s="705"/>
    </row>
    <row r="46" spans="2:133" ht="11.25" customHeight="1">
      <c r="B46" s="205" t="s">
        <v>361</v>
      </c>
      <c r="CD46" s="674"/>
      <c r="CE46" s="675"/>
      <c r="CF46" s="637" t="s">
        <v>362</v>
      </c>
      <c r="CG46" s="638"/>
      <c r="CH46" s="638"/>
      <c r="CI46" s="638"/>
      <c r="CJ46" s="638"/>
      <c r="CK46" s="638"/>
      <c r="CL46" s="638"/>
      <c r="CM46" s="638"/>
      <c r="CN46" s="638"/>
      <c r="CO46" s="638"/>
      <c r="CP46" s="638"/>
      <c r="CQ46" s="639"/>
      <c r="CR46" s="631">
        <v>756339</v>
      </c>
      <c r="CS46" s="632"/>
      <c r="CT46" s="632"/>
      <c r="CU46" s="632"/>
      <c r="CV46" s="632"/>
      <c r="CW46" s="632"/>
      <c r="CX46" s="632"/>
      <c r="CY46" s="633"/>
      <c r="CZ46" s="640">
        <v>6.1</v>
      </c>
      <c r="DA46" s="641"/>
      <c r="DB46" s="641"/>
      <c r="DC46" s="646"/>
      <c r="DD46" s="644">
        <v>229056</v>
      </c>
      <c r="DE46" s="632"/>
      <c r="DF46" s="632"/>
      <c r="DG46" s="632"/>
      <c r="DH46" s="632"/>
      <c r="DI46" s="632"/>
      <c r="DJ46" s="632"/>
      <c r="DK46" s="633"/>
      <c r="DL46" s="712"/>
      <c r="DM46" s="713"/>
      <c r="DN46" s="713"/>
      <c r="DO46" s="713"/>
      <c r="DP46" s="713"/>
      <c r="DQ46" s="713"/>
      <c r="DR46" s="713"/>
      <c r="DS46" s="713"/>
      <c r="DT46" s="713"/>
      <c r="DU46" s="713"/>
      <c r="DV46" s="714"/>
      <c r="DW46" s="703"/>
      <c r="DX46" s="704"/>
      <c r="DY46" s="704"/>
      <c r="DZ46" s="704"/>
      <c r="EA46" s="704"/>
      <c r="EB46" s="704"/>
      <c r="EC46" s="705"/>
    </row>
    <row r="47" spans="2:133" ht="11.25" customHeight="1">
      <c r="B47" s="730" t="s">
        <v>363</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0"/>
      <c r="AM47" s="730"/>
      <c r="AN47" s="730"/>
      <c r="AO47" s="730"/>
      <c r="AP47" s="730"/>
      <c r="AQ47" s="730"/>
      <c r="AR47" s="730"/>
      <c r="AS47" s="730"/>
      <c r="AT47" s="730"/>
      <c r="AU47" s="730"/>
      <c r="AV47" s="730"/>
      <c r="AW47" s="730"/>
      <c r="AX47" s="730"/>
      <c r="AY47" s="730"/>
      <c r="AZ47" s="730"/>
      <c r="BA47" s="730"/>
      <c r="BB47" s="730"/>
      <c r="BC47" s="730"/>
      <c r="BD47" s="730"/>
      <c r="BE47" s="730"/>
      <c r="BF47" s="730"/>
      <c r="BG47" s="730"/>
      <c r="BH47" s="730"/>
      <c r="BI47" s="730"/>
      <c r="BJ47" s="730"/>
      <c r="BK47" s="730"/>
      <c r="BL47" s="730"/>
      <c r="BM47" s="730"/>
      <c r="BN47" s="730"/>
      <c r="BO47" s="730"/>
      <c r="BP47" s="730"/>
      <c r="BQ47" s="730"/>
      <c r="BR47" s="730"/>
      <c r="BS47" s="730"/>
      <c r="BT47" s="730"/>
      <c r="BU47" s="730"/>
      <c r="BV47" s="730"/>
      <c r="BW47" s="730"/>
      <c r="BX47" s="730"/>
      <c r="BY47" s="730"/>
      <c r="BZ47" s="730"/>
      <c r="CA47" s="730"/>
      <c r="CB47" s="730"/>
      <c r="CD47" s="674"/>
      <c r="CE47" s="675"/>
      <c r="CF47" s="637" t="s">
        <v>364</v>
      </c>
      <c r="CG47" s="638"/>
      <c r="CH47" s="638"/>
      <c r="CI47" s="638"/>
      <c r="CJ47" s="638"/>
      <c r="CK47" s="638"/>
      <c r="CL47" s="638"/>
      <c r="CM47" s="638"/>
      <c r="CN47" s="638"/>
      <c r="CO47" s="638"/>
      <c r="CP47" s="638"/>
      <c r="CQ47" s="639"/>
      <c r="CR47" s="631">
        <v>904762</v>
      </c>
      <c r="CS47" s="661"/>
      <c r="CT47" s="661"/>
      <c r="CU47" s="661"/>
      <c r="CV47" s="661"/>
      <c r="CW47" s="661"/>
      <c r="CX47" s="661"/>
      <c r="CY47" s="662"/>
      <c r="CZ47" s="640">
        <v>7.3</v>
      </c>
      <c r="DA47" s="663"/>
      <c r="DB47" s="663"/>
      <c r="DC47" s="669"/>
      <c r="DD47" s="644">
        <v>84893</v>
      </c>
      <c r="DE47" s="661"/>
      <c r="DF47" s="661"/>
      <c r="DG47" s="661"/>
      <c r="DH47" s="661"/>
      <c r="DI47" s="661"/>
      <c r="DJ47" s="661"/>
      <c r="DK47" s="662"/>
      <c r="DL47" s="712"/>
      <c r="DM47" s="713"/>
      <c r="DN47" s="713"/>
      <c r="DO47" s="713"/>
      <c r="DP47" s="713"/>
      <c r="DQ47" s="713"/>
      <c r="DR47" s="713"/>
      <c r="DS47" s="713"/>
      <c r="DT47" s="713"/>
      <c r="DU47" s="713"/>
      <c r="DV47" s="714"/>
      <c r="DW47" s="703"/>
      <c r="DX47" s="704"/>
      <c r="DY47" s="704"/>
      <c r="DZ47" s="704"/>
      <c r="EA47" s="704"/>
      <c r="EB47" s="704"/>
      <c r="EC47" s="705"/>
    </row>
    <row r="48" spans="2:133" ht="11.25">
      <c r="B48" s="730" t="s">
        <v>365</v>
      </c>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730"/>
      <c r="BU48" s="730"/>
      <c r="BV48" s="730"/>
      <c r="BW48" s="730"/>
      <c r="BX48" s="730"/>
      <c r="BY48" s="730"/>
      <c r="BZ48" s="730"/>
      <c r="CA48" s="730"/>
      <c r="CB48" s="730"/>
      <c r="CD48" s="676"/>
      <c r="CE48" s="677"/>
      <c r="CF48" s="637" t="s">
        <v>366</v>
      </c>
      <c r="CG48" s="638"/>
      <c r="CH48" s="638"/>
      <c r="CI48" s="638"/>
      <c r="CJ48" s="638"/>
      <c r="CK48" s="638"/>
      <c r="CL48" s="638"/>
      <c r="CM48" s="638"/>
      <c r="CN48" s="638"/>
      <c r="CO48" s="638"/>
      <c r="CP48" s="638"/>
      <c r="CQ48" s="639"/>
      <c r="CR48" s="631" t="s">
        <v>130</v>
      </c>
      <c r="CS48" s="632"/>
      <c r="CT48" s="632"/>
      <c r="CU48" s="632"/>
      <c r="CV48" s="632"/>
      <c r="CW48" s="632"/>
      <c r="CX48" s="632"/>
      <c r="CY48" s="633"/>
      <c r="CZ48" s="640" t="s">
        <v>130</v>
      </c>
      <c r="DA48" s="641"/>
      <c r="DB48" s="641"/>
      <c r="DC48" s="646"/>
      <c r="DD48" s="644" t="s">
        <v>130</v>
      </c>
      <c r="DE48" s="632"/>
      <c r="DF48" s="632"/>
      <c r="DG48" s="632"/>
      <c r="DH48" s="632"/>
      <c r="DI48" s="632"/>
      <c r="DJ48" s="632"/>
      <c r="DK48" s="633"/>
      <c r="DL48" s="712"/>
      <c r="DM48" s="713"/>
      <c r="DN48" s="713"/>
      <c r="DO48" s="713"/>
      <c r="DP48" s="713"/>
      <c r="DQ48" s="713"/>
      <c r="DR48" s="713"/>
      <c r="DS48" s="713"/>
      <c r="DT48" s="713"/>
      <c r="DU48" s="713"/>
      <c r="DV48" s="714"/>
      <c r="DW48" s="703"/>
      <c r="DX48" s="704"/>
      <c r="DY48" s="704"/>
      <c r="DZ48" s="704"/>
      <c r="EA48" s="704"/>
      <c r="EB48" s="704"/>
      <c r="EC48" s="705"/>
    </row>
    <row r="49" spans="2:133" ht="11.25" customHeight="1">
      <c r="B49" s="344"/>
      <c r="CD49" s="652" t="s">
        <v>367</v>
      </c>
      <c r="CE49" s="653"/>
      <c r="CF49" s="653"/>
      <c r="CG49" s="653"/>
      <c r="CH49" s="653"/>
      <c r="CI49" s="653"/>
      <c r="CJ49" s="653"/>
      <c r="CK49" s="653"/>
      <c r="CL49" s="653"/>
      <c r="CM49" s="653"/>
      <c r="CN49" s="653"/>
      <c r="CO49" s="653"/>
      <c r="CP49" s="653"/>
      <c r="CQ49" s="654"/>
      <c r="CR49" s="706">
        <v>12361326</v>
      </c>
      <c r="CS49" s="690"/>
      <c r="CT49" s="690"/>
      <c r="CU49" s="690"/>
      <c r="CV49" s="690"/>
      <c r="CW49" s="690"/>
      <c r="CX49" s="690"/>
      <c r="CY49" s="720"/>
      <c r="CZ49" s="718">
        <v>100</v>
      </c>
      <c r="DA49" s="721"/>
      <c r="DB49" s="721"/>
      <c r="DC49" s="722"/>
      <c r="DD49" s="723">
        <v>7163673</v>
      </c>
      <c r="DE49" s="690"/>
      <c r="DF49" s="690"/>
      <c r="DG49" s="690"/>
      <c r="DH49" s="690"/>
      <c r="DI49" s="690"/>
      <c r="DJ49" s="690"/>
      <c r="DK49" s="720"/>
      <c r="DL49" s="724"/>
      <c r="DM49" s="725"/>
      <c r="DN49" s="725"/>
      <c r="DO49" s="725"/>
      <c r="DP49" s="725"/>
      <c r="DQ49" s="725"/>
      <c r="DR49" s="725"/>
      <c r="DS49" s="725"/>
      <c r="DT49" s="725"/>
      <c r="DU49" s="725"/>
      <c r="DV49" s="726"/>
      <c r="DW49" s="727"/>
      <c r="DX49" s="728"/>
      <c r="DY49" s="728"/>
      <c r="DZ49" s="728"/>
      <c r="EA49" s="728"/>
      <c r="EB49" s="728"/>
      <c r="EC49" s="729"/>
    </row>
    <row r="50" spans="2:133" ht="11.25" hidden="1">
      <c r="B50" s="344"/>
    </row>
  </sheetData>
  <sheetProtection algorithmName="SHA-512" hashValue="ed7pZOzGFfDxuvh8LJxh3HIBaRjWY3LyAXG+sqCVBQgk0U8SdNM4cX6XZYqdPrqoSm+c4rxVOVy+dwvrQDoy1A==" saltValue="n4sWQZqoIVAwfof0I9IDQA==" spinCount="100000"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17" customWidth="1"/>
    <col min="131" max="131" width="1.625" style="217" customWidth="1"/>
    <col min="132" max="16384" width="9" style="217" hidden="1"/>
  </cols>
  <sheetData>
    <row r="1" spans="1:131" ht="11.25" customHeight="1" thickBot="1">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c r="A2" s="731" t="s">
        <v>368</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c r="BF2" s="731"/>
      <c r="BG2" s="731"/>
      <c r="BH2" s="731"/>
      <c r="BI2" s="731"/>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32" t="s">
        <v>369</v>
      </c>
      <c r="DK2" s="733"/>
      <c r="DL2" s="733"/>
      <c r="DM2" s="733"/>
      <c r="DN2" s="733"/>
      <c r="DO2" s="734"/>
      <c r="DP2" s="214"/>
      <c r="DQ2" s="732" t="s">
        <v>370</v>
      </c>
      <c r="DR2" s="733"/>
      <c r="DS2" s="733"/>
      <c r="DT2" s="733"/>
      <c r="DU2" s="733"/>
      <c r="DV2" s="733"/>
      <c r="DW2" s="733"/>
      <c r="DX2" s="733"/>
      <c r="DY2" s="733"/>
      <c r="DZ2" s="734"/>
      <c r="EA2" s="216"/>
    </row>
    <row r="3" spans="1:131" ht="11.25"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c r="A4" s="735" t="s">
        <v>371</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18"/>
      <c r="BA4" s="218"/>
      <c r="BB4" s="218"/>
      <c r="BC4" s="218"/>
      <c r="BD4" s="218"/>
      <c r="BE4" s="219"/>
      <c r="BF4" s="219"/>
      <c r="BG4" s="219"/>
      <c r="BH4" s="219"/>
      <c r="BI4" s="219"/>
      <c r="BJ4" s="219"/>
      <c r="BK4" s="219"/>
      <c r="BL4" s="219"/>
      <c r="BM4" s="219"/>
      <c r="BN4" s="219"/>
      <c r="BO4" s="219"/>
      <c r="BP4" s="219"/>
      <c r="BQ4" s="736" t="s">
        <v>372</v>
      </c>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220"/>
    </row>
    <row r="5" spans="1:131" s="221" customFormat="1" ht="26.25" customHeight="1">
      <c r="A5" s="737" t="s">
        <v>373</v>
      </c>
      <c r="B5" s="738"/>
      <c r="C5" s="738"/>
      <c r="D5" s="738"/>
      <c r="E5" s="738"/>
      <c r="F5" s="738"/>
      <c r="G5" s="738"/>
      <c r="H5" s="738"/>
      <c r="I5" s="738"/>
      <c r="J5" s="738"/>
      <c r="K5" s="738"/>
      <c r="L5" s="738"/>
      <c r="M5" s="738"/>
      <c r="N5" s="738"/>
      <c r="O5" s="738"/>
      <c r="P5" s="739"/>
      <c r="Q5" s="743" t="s">
        <v>374</v>
      </c>
      <c r="R5" s="744"/>
      <c r="S5" s="744"/>
      <c r="T5" s="744"/>
      <c r="U5" s="745"/>
      <c r="V5" s="743" t="s">
        <v>375</v>
      </c>
      <c r="W5" s="744"/>
      <c r="X5" s="744"/>
      <c r="Y5" s="744"/>
      <c r="Z5" s="745"/>
      <c r="AA5" s="743" t="s">
        <v>376</v>
      </c>
      <c r="AB5" s="744"/>
      <c r="AC5" s="744"/>
      <c r="AD5" s="744"/>
      <c r="AE5" s="744"/>
      <c r="AF5" s="749" t="s">
        <v>377</v>
      </c>
      <c r="AG5" s="744"/>
      <c r="AH5" s="744"/>
      <c r="AI5" s="744"/>
      <c r="AJ5" s="750"/>
      <c r="AK5" s="744" t="s">
        <v>378</v>
      </c>
      <c r="AL5" s="744"/>
      <c r="AM5" s="744"/>
      <c r="AN5" s="744"/>
      <c r="AO5" s="745"/>
      <c r="AP5" s="743" t="s">
        <v>379</v>
      </c>
      <c r="AQ5" s="744"/>
      <c r="AR5" s="744"/>
      <c r="AS5" s="744"/>
      <c r="AT5" s="745"/>
      <c r="AU5" s="743" t="s">
        <v>380</v>
      </c>
      <c r="AV5" s="744"/>
      <c r="AW5" s="744"/>
      <c r="AX5" s="744"/>
      <c r="AY5" s="750"/>
      <c r="AZ5" s="218"/>
      <c r="BA5" s="218"/>
      <c r="BB5" s="218"/>
      <c r="BC5" s="218"/>
      <c r="BD5" s="218"/>
      <c r="BE5" s="219"/>
      <c r="BF5" s="219"/>
      <c r="BG5" s="219"/>
      <c r="BH5" s="219"/>
      <c r="BI5" s="219"/>
      <c r="BJ5" s="219"/>
      <c r="BK5" s="219"/>
      <c r="BL5" s="219"/>
      <c r="BM5" s="219"/>
      <c r="BN5" s="219"/>
      <c r="BO5" s="219"/>
      <c r="BP5" s="219"/>
      <c r="BQ5" s="737" t="s">
        <v>381</v>
      </c>
      <c r="BR5" s="738"/>
      <c r="BS5" s="738"/>
      <c r="BT5" s="738"/>
      <c r="BU5" s="738"/>
      <c r="BV5" s="738"/>
      <c r="BW5" s="738"/>
      <c r="BX5" s="738"/>
      <c r="BY5" s="738"/>
      <c r="BZ5" s="738"/>
      <c r="CA5" s="738"/>
      <c r="CB5" s="738"/>
      <c r="CC5" s="738"/>
      <c r="CD5" s="738"/>
      <c r="CE5" s="738"/>
      <c r="CF5" s="738"/>
      <c r="CG5" s="739"/>
      <c r="CH5" s="743" t="s">
        <v>382</v>
      </c>
      <c r="CI5" s="744"/>
      <c r="CJ5" s="744"/>
      <c r="CK5" s="744"/>
      <c r="CL5" s="745"/>
      <c r="CM5" s="743" t="s">
        <v>383</v>
      </c>
      <c r="CN5" s="744"/>
      <c r="CO5" s="744"/>
      <c r="CP5" s="744"/>
      <c r="CQ5" s="745"/>
      <c r="CR5" s="743" t="s">
        <v>384</v>
      </c>
      <c r="CS5" s="744"/>
      <c r="CT5" s="744"/>
      <c r="CU5" s="744"/>
      <c r="CV5" s="745"/>
      <c r="CW5" s="743" t="s">
        <v>385</v>
      </c>
      <c r="CX5" s="744"/>
      <c r="CY5" s="744"/>
      <c r="CZ5" s="744"/>
      <c r="DA5" s="745"/>
      <c r="DB5" s="743" t="s">
        <v>386</v>
      </c>
      <c r="DC5" s="744"/>
      <c r="DD5" s="744"/>
      <c r="DE5" s="744"/>
      <c r="DF5" s="745"/>
      <c r="DG5" s="773" t="s">
        <v>387</v>
      </c>
      <c r="DH5" s="774"/>
      <c r="DI5" s="774"/>
      <c r="DJ5" s="774"/>
      <c r="DK5" s="775"/>
      <c r="DL5" s="773" t="s">
        <v>388</v>
      </c>
      <c r="DM5" s="774"/>
      <c r="DN5" s="774"/>
      <c r="DO5" s="774"/>
      <c r="DP5" s="775"/>
      <c r="DQ5" s="743" t="s">
        <v>389</v>
      </c>
      <c r="DR5" s="744"/>
      <c r="DS5" s="744"/>
      <c r="DT5" s="744"/>
      <c r="DU5" s="745"/>
      <c r="DV5" s="743" t="s">
        <v>380</v>
      </c>
      <c r="DW5" s="744"/>
      <c r="DX5" s="744"/>
      <c r="DY5" s="744"/>
      <c r="DZ5" s="750"/>
      <c r="EA5" s="220"/>
    </row>
    <row r="6" spans="1:131" s="221" customFormat="1" ht="26.25" customHeight="1" thickBot="1">
      <c r="A6" s="740"/>
      <c r="B6" s="741"/>
      <c r="C6" s="741"/>
      <c r="D6" s="741"/>
      <c r="E6" s="741"/>
      <c r="F6" s="741"/>
      <c r="G6" s="741"/>
      <c r="H6" s="741"/>
      <c r="I6" s="741"/>
      <c r="J6" s="741"/>
      <c r="K6" s="741"/>
      <c r="L6" s="741"/>
      <c r="M6" s="741"/>
      <c r="N6" s="741"/>
      <c r="O6" s="741"/>
      <c r="P6" s="742"/>
      <c r="Q6" s="746"/>
      <c r="R6" s="747"/>
      <c r="S6" s="747"/>
      <c r="T6" s="747"/>
      <c r="U6" s="748"/>
      <c r="V6" s="746"/>
      <c r="W6" s="747"/>
      <c r="X6" s="747"/>
      <c r="Y6" s="747"/>
      <c r="Z6" s="748"/>
      <c r="AA6" s="746"/>
      <c r="AB6" s="747"/>
      <c r="AC6" s="747"/>
      <c r="AD6" s="747"/>
      <c r="AE6" s="747"/>
      <c r="AF6" s="751"/>
      <c r="AG6" s="747"/>
      <c r="AH6" s="747"/>
      <c r="AI6" s="747"/>
      <c r="AJ6" s="752"/>
      <c r="AK6" s="747"/>
      <c r="AL6" s="747"/>
      <c r="AM6" s="747"/>
      <c r="AN6" s="747"/>
      <c r="AO6" s="748"/>
      <c r="AP6" s="746"/>
      <c r="AQ6" s="747"/>
      <c r="AR6" s="747"/>
      <c r="AS6" s="747"/>
      <c r="AT6" s="748"/>
      <c r="AU6" s="746"/>
      <c r="AV6" s="747"/>
      <c r="AW6" s="747"/>
      <c r="AX6" s="747"/>
      <c r="AY6" s="752"/>
      <c r="AZ6" s="218"/>
      <c r="BA6" s="218"/>
      <c r="BB6" s="218"/>
      <c r="BC6" s="218"/>
      <c r="BD6" s="218"/>
      <c r="BE6" s="219"/>
      <c r="BF6" s="219"/>
      <c r="BG6" s="219"/>
      <c r="BH6" s="219"/>
      <c r="BI6" s="219"/>
      <c r="BJ6" s="219"/>
      <c r="BK6" s="219"/>
      <c r="BL6" s="219"/>
      <c r="BM6" s="219"/>
      <c r="BN6" s="219"/>
      <c r="BO6" s="219"/>
      <c r="BP6" s="219"/>
      <c r="BQ6" s="740"/>
      <c r="BR6" s="741"/>
      <c r="BS6" s="741"/>
      <c r="BT6" s="741"/>
      <c r="BU6" s="741"/>
      <c r="BV6" s="741"/>
      <c r="BW6" s="741"/>
      <c r="BX6" s="741"/>
      <c r="BY6" s="741"/>
      <c r="BZ6" s="741"/>
      <c r="CA6" s="741"/>
      <c r="CB6" s="741"/>
      <c r="CC6" s="741"/>
      <c r="CD6" s="741"/>
      <c r="CE6" s="741"/>
      <c r="CF6" s="741"/>
      <c r="CG6" s="742"/>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76"/>
      <c r="DH6" s="777"/>
      <c r="DI6" s="777"/>
      <c r="DJ6" s="777"/>
      <c r="DK6" s="778"/>
      <c r="DL6" s="776"/>
      <c r="DM6" s="777"/>
      <c r="DN6" s="777"/>
      <c r="DO6" s="777"/>
      <c r="DP6" s="778"/>
      <c r="DQ6" s="746"/>
      <c r="DR6" s="747"/>
      <c r="DS6" s="747"/>
      <c r="DT6" s="747"/>
      <c r="DU6" s="748"/>
      <c r="DV6" s="746"/>
      <c r="DW6" s="747"/>
      <c r="DX6" s="747"/>
      <c r="DY6" s="747"/>
      <c r="DZ6" s="752"/>
      <c r="EA6" s="220"/>
    </row>
    <row r="7" spans="1:131" s="221" customFormat="1" ht="26.25" customHeight="1" thickTop="1">
      <c r="A7" s="222">
        <v>1</v>
      </c>
      <c r="B7" s="759" t="s">
        <v>390</v>
      </c>
      <c r="C7" s="760"/>
      <c r="D7" s="760"/>
      <c r="E7" s="760"/>
      <c r="F7" s="760"/>
      <c r="G7" s="760"/>
      <c r="H7" s="760"/>
      <c r="I7" s="760"/>
      <c r="J7" s="760"/>
      <c r="K7" s="760"/>
      <c r="L7" s="760"/>
      <c r="M7" s="760"/>
      <c r="N7" s="760"/>
      <c r="O7" s="760"/>
      <c r="P7" s="761"/>
      <c r="Q7" s="762">
        <v>12930</v>
      </c>
      <c r="R7" s="763"/>
      <c r="S7" s="763"/>
      <c r="T7" s="763"/>
      <c r="U7" s="763"/>
      <c r="V7" s="763">
        <v>12179</v>
      </c>
      <c r="W7" s="763"/>
      <c r="X7" s="763"/>
      <c r="Y7" s="763"/>
      <c r="Z7" s="763"/>
      <c r="AA7" s="763">
        <v>751</v>
      </c>
      <c r="AB7" s="763"/>
      <c r="AC7" s="763"/>
      <c r="AD7" s="763"/>
      <c r="AE7" s="764"/>
      <c r="AF7" s="765">
        <v>700</v>
      </c>
      <c r="AG7" s="766"/>
      <c r="AH7" s="766"/>
      <c r="AI7" s="766"/>
      <c r="AJ7" s="767"/>
      <c r="AK7" s="768">
        <v>189</v>
      </c>
      <c r="AL7" s="769"/>
      <c r="AM7" s="769"/>
      <c r="AN7" s="769"/>
      <c r="AO7" s="769"/>
      <c r="AP7" s="769">
        <v>16641</v>
      </c>
      <c r="AQ7" s="769"/>
      <c r="AR7" s="769"/>
      <c r="AS7" s="769"/>
      <c r="AT7" s="769"/>
      <c r="AU7" s="770"/>
      <c r="AV7" s="770"/>
      <c r="AW7" s="770"/>
      <c r="AX7" s="770"/>
      <c r="AY7" s="771"/>
      <c r="AZ7" s="218"/>
      <c r="BA7" s="218"/>
      <c r="BB7" s="218"/>
      <c r="BC7" s="218"/>
      <c r="BD7" s="218"/>
      <c r="BE7" s="219"/>
      <c r="BF7" s="219"/>
      <c r="BG7" s="219"/>
      <c r="BH7" s="219"/>
      <c r="BI7" s="219"/>
      <c r="BJ7" s="219"/>
      <c r="BK7" s="219"/>
      <c r="BL7" s="219"/>
      <c r="BM7" s="219"/>
      <c r="BN7" s="219"/>
      <c r="BO7" s="219"/>
      <c r="BP7" s="219"/>
      <c r="BQ7" s="222">
        <v>1</v>
      </c>
      <c r="BR7" s="223"/>
      <c r="BS7" s="756" t="s">
        <v>590</v>
      </c>
      <c r="BT7" s="757"/>
      <c r="BU7" s="757"/>
      <c r="BV7" s="757"/>
      <c r="BW7" s="757"/>
      <c r="BX7" s="757"/>
      <c r="BY7" s="757"/>
      <c r="BZ7" s="757"/>
      <c r="CA7" s="757"/>
      <c r="CB7" s="757"/>
      <c r="CC7" s="757"/>
      <c r="CD7" s="757"/>
      <c r="CE7" s="757"/>
      <c r="CF7" s="757"/>
      <c r="CG7" s="772"/>
      <c r="CH7" s="753">
        <v>-15</v>
      </c>
      <c r="CI7" s="754"/>
      <c r="CJ7" s="754"/>
      <c r="CK7" s="754"/>
      <c r="CL7" s="755"/>
      <c r="CM7" s="753">
        <v>-34</v>
      </c>
      <c r="CN7" s="754"/>
      <c r="CO7" s="754"/>
      <c r="CP7" s="754"/>
      <c r="CQ7" s="755"/>
      <c r="CR7" s="753">
        <v>10</v>
      </c>
      <c r="CS7" s="754"/>
      <c r="CT7" s="754"/>
      <c r="CU7" s="754"/>
      <c r="CV7" s="755"/>
      <c r="CW7" s="753">
        <v>35</v>
      </c>
      <c r="CX7" s="754"/>
      <c r="CY7" s="754"/>
      <c r="CZ7" s="754"/>
      <c r="DA7" s="755"/>
      <c r="DB7" s="753" t="s">
        <v>592</v>
      </c>
      <c r="DC7" s="754"/>
      <c r="DD7" s="754"/>
      <c r="DE7" s="754"/>
      <c r="DF7" s="755"/>
      <c r="DG7" s="753" t="s">
        <v>592</v>
      </c>
      <c r="DH7" s="754"/>
      <c r="DI7" s="754"/>
      <c r="DJ7" s="754"/>
      <c r="DK7" s="755"/>
      <c r="DL7" s="753" t="s">
        <v>592</v>
      </c>
      <c r="DM7" s="754"/>
      <c r="DN7" s="754"/>
      <c r="DO7" s="754"/>
      <c r="DP7" s="755"/>
      <c r="DQ7" s="753" t="s">
        <v>592</v>
      </c>
      <c r="DR7" s="754"/>
      <c r="DS7" s="754"/>
      <c r="DT7" s="754"/>
      <c r="DU7" s="755"/>
      <c r="DV7" s="756"/>
      <c r="DW7" s="757"/>
      <c r="DX7" s="757"/>
      <c r="DY7" s="757"/>
      <c r="DZ7" s="758"/>
      <c r="EA7" s="220"/>
    </row>
    <row r="8" spans="1:131" s="221" customFormat="1" ht="26.25" customHeight="1">
      <c r="A8" s="224">
        <v>2</v>
      </c>
      <c r="B8" s="790" t="s">
        <v>391</v>
      </c>
      <c r="C8" s="791"/>
      <c r="D8" s="791"/>
      <c r="E8" s="791"/>
      <c r="F8" s="791"/>
      <c r="G8" s="791"/>
      <c r="H8" s="791"/>
      <c r="I8" s="791"/>
      <c r="J8" s="791"/>
      <c r="K8" s="791"/>
      <c r="L8" s="791"/>
      <c r="M8" s="791"/>
      <c r="N8" s="791"/>
      <c r="O8" s="791"/>
      <c r="P8" s="792"/>
      <c r="Q8" s="793">
        <v>54</v>
      </c>
      <c r="R8" s="794"/>
      <c r="S8" s="794"/>
      <c r="T8" s="794"/>
      <c r="U8" s="794"/>
      <c r="V8" s="794">
        <v>46</v>
      </c>
      <c r="W8" s="794"/>
      <c r="X8" s="794"/>
      <c r="Y8" s="794"/>
      <c r="Z8" s="794"/>
      <c r="AA8" s="794">
        <v>8</v>
      </c>
      <c r="AB8" s="794"/>
      <c r="AC8" s="794"/>
      <c r="AD8" s="794"/>
      <c r="AE8" s="795"/>
      <c r="AF8" s="796">
        <v>8</v>
      </c>
      <c r="AG8" s="797"/>
      <c r="AH8" s="797"/>
      <c r="AI8" s="797"/>
      <c r="AJ8" s="798"/>
      <c r="AK8" s="779" t="s">
        <v>592</v>
      </c>
      <c r="AL8" s="780"/>
      <c r="AM8" s="780"/>
      <c r="AN8" s="780"/>
      <c r="AO8" s="780"/>
      <c r="AP8" s="780" t="s">
        <v>592</v>
      </c>
      <c r="AQ8" s="780"/>
      <c r="AR8" s="780"/>
      <c r="AS8" s="780"/>
      <c r="AT8" s="780"/>
      <c r="AU8" s="781"/>
      <c r="AV8" s="781"/>
      <c r="AW8" s="781"/>
      <c r="AX8" s="781"/>
      <c r="AY8" s="782"/>
      <c r="AZ8" s="218"/>
      <c r="BA8" s="218"/>
      <c r="BB8" s="218"/>
      <c r="BC8" s="218"/>
      <c r="BD8" s="218"/>
      <c r="BE8" s="219"/>
      <c r="BF8" s="219"/>
      <c r="BG8" s="219"/>
      <c r="BH8" s="219"/>
      <c r="BI8" s="219"/>
      <c r="BJ8" s="219"/>
      <c r="BK8" s="219"/>
      <c r="BL8" s="219"/>
      <c r="BM8" s="219"/>
      <c r="BN8" s="219"/>
      <c r="BO8" s="219"/>
      <c r="BP8" s="219"/>
      <c r="BQ8" s="224">
        <v>2</v>
      </c>
      <c r="BR8" s="225"/>
      <c r="BS8" s="783" t="s">
        <v>591</v>
      </c>
      <c r="BT8" s="784"/>
      <c r="BU8" s="784"/>
      <c r="BV8" s="784"/>
      <c r="BW8" s="784"/>
      <c r="BX8" s="784"/>
      <c r="BY8" s="784"/>
      <c r="BZ8" s="784"/>
      <c r="CA8" s="784"/>
      <c r="CB8" s="784"/>
      <c r="CC8" s="784"/>
      <c r="CD8" s="784"/>
      <c r="CE8" s="784"/>
      <c r="CF8" s="784"/>
      <c r="CG8" s="785"/>
      <c r="CH8" s="786">
        <v>-799</v>
      </c>
      <c r="CI8" s="787"/>
      <c r="CJ8" s="787"/>
      <c r="CK8" s="787"/>
      <c r="CL8" s="788"/>
      <c r="CM8" s="786">
        <v>874</v>
      </c>
      <c r="CN8" s="787"/>
      <c r="CO8" s="787"/>
      <c r="CP8" s="787"/>
      <c r="CQ8" s="788"/>
      <c r="CR8" s="786" t="s">
        <v>599</v>
      </c>
      <c r="CS8" s="787"/>
      <c r="CT8" s="787"/>
      <c r="CU8" s="787"/>
      <c r="CV8" s="788"/>
      <c r="CW8" s="786">
        <v>21</v>
      </c>
      <c r="CX8" s="787"/>
      <c r="CY8" s="787"/>
      <c r="CZ8" s="787"/>
      <c r="DA8" s="788"/>
      <c r="DB8" s="786" t="s">
        <v>592</v>
      </c>
      <c r="DC8" s="787"/>
      <c r="DD8" s="787"/>
      <c r="DE8" s="787"/>
      <c r="DF8" s="788"/>
      <c r="DG8" s="786" t="s">
        <v>592</v>
      </c>
      <c r="DH8" s="787"/>
      <c r="DI8" s="787"/>
      <c r="DJ8" s="787"/>
      <c r="DK8" s="788"/>
      <c r="DL8" s="786" t="s">
        <v>592</v>
      </c>
      <c r="DM8" s="787"/>
      <c r="DN8" s="787"/>
      <c r="DO8" s="787"/>
      <c r="DP8" s="788"/>
      <c r="DQ8" s="786" t="s">
        <v>592</v>
      </c>
      <c r="DR8" s="787"/>
      <c r="DS8" s="787"/>
      <c r="DT8" s="787"/>
      <c r="DU8" s="788"/>
      <c r="DV8" s="783"/>
      <c r="DW8" s="784"/>
      <c r="DX8" s="784"/>
      <c r="DY8" s="784"/>
      <c r="DZ8" s="789"/>
      <c r="EA8" s="220"/>
    </row>
    <row r="9" spans="1:131" s="221" customFormat="1" ht="26.25" customHeight="1">
      <c r="A9" s="224">
        <v>3</v>
      </c>
      <c r="B9" s="790" t="s">
        <v>392</v>
      </c>
      <c r="C9" s="791"/>
      <c r="D9" s="791"/>
      <c r="E9" s="791"/>
      <c r="F9" s="791"/>
      <c r="G9" s="791"/>
      <c r="H9" s="791"/>
      <c r="I9" s="791"/>
      <c r="J9" s="791"/>
      <c r="K9" s="791"/>
      <c r="L9" s="791"/>
      <c r="M9" s="791"/>
      <c r="N9" s="791"/>
      <c r="O9" s="791"/>
      <c r="P9" s="792"/>
      <c r="Q9" s="793">
        <v>136</v>
      </c>
      <c r="R9" s="794"/>
      <c r="S9" s="794"/>
      <c r="T9" s="794"/>
      <c r="U9" s="794"/>
      <c r="V9" s="794">
        <v>136</v>
      </c>
      <c r="W9" s="794"/>
      <c r="X9" s="794"/>
      <c r="Y9" s="794"/>
      <c r="Z9" s="794"/>
      <c r="AA9" s="794">
        <v>0</v>
      </c>
      <c r="AB9" s="794"/>
      <c r="AC9" s="794"/>
      <c r="AD9" s="794"/>
      <c r="AE9" s="795"/>
      <c r="AF9" s="796">
        <v>0</v>
      </c>
      <c r="AG9" s="797"/>
      <c r="AH9" s="797"/>
      <c r="AI9" s="797"/>
      <c r="AJ9" s="798"/>
      <c r="AK9" s="779" t="s">
        <v>592</v>
      </c>
      <c r="AL9" s="780"/>
      <c r="AM9" s="780"/>
      <c r="AN9" s="780"/>
      <c r="AO9" s="780"/>
      <c r="AP9" s="780" t="s">
        <v>592</v>
      </c>
      <c r="AQ9" s="780"/>
      <c r="AR9" s="780"/>
      <c r="AS9" s="780"/>
      <c r="AT9" s="780"/>
      <c r="AU9" s="781"/>
      <c r="AV9" s="781"/>
      <c r="AW9" s="781"/>
      <c r="AX9" s="781"/>
      <c r="AY9" s="782"/>
      <c r="AZ9" s="218"/>
      <c r="BA9" s="218"/>
      <c r="BB9" s="218"/>
      <c r="BC9" s="218"/>
      <c r="BD9" s="218"/>
      <c r="BE9" s="219"/>
      <c r="BF9" s="219"/>
      <c r="BG9" s="219"/>
      <c r="BH9" s="219"/>
      <c r="BI9" s="219"/>
      <c r="BJ9" s="219"/>
      <c r="BK9" s="219"/>
      <c r="BL9" s="219"/>
      <c r="BM9" s="219"/>
      <c r="BN9" s="219"/>
      <c r="BO9" s="219"/>
      <c r="BP9" s="219"/>
      <c r="BQ9" s="224">
        <v>3</v>
      </c>
      <c r="BR9" s="225"/>
      <c r="BS9" s="783"/>
      <c r="BT9" s="784"/>
      <c r="BU9" s="784"/>
      <c r="BV9" s="784"/>
      <c r="BW9" s="784"/>
      <c r="BX9" s="784"/>
      <c r="BY9" s="784"/>
      <c r="BZ9" s="784"/>
      <c r="CA9" s="784"/>
      <c r="CB9" s="784"/>
      <c r="CC9" s="784"/>
      <c r="CD9" s="784"/>
      <c r="CE9" s="784"/>
      <c r="CF9" s="784"/>
      <c r="CG9" s="785"/>
      <c r="CH9" s="786"/>
      <c r="CI9" s="787"/>
      <c r="CJ9" s="787"/>
      <c r="CK9" s="787"/>
      <c r="CL9" s="788"/>
      <c r="CM9" s="786"/>
      <c r="CN9" s="787"/>
      <c r="CO9" s="787"/>
      <c r="CP9" s="787"/>
      <c r="CQ9" s="788"/>
      <c r="CR9" s="786"/>
      <c r="CS9" s="787"/>
      <c r="CT9" s="787"/>
      <c r="CU9" s="787"/>
      <c r="CV9" s="788"/>
      <c r="CW9" s="786"/>
      <c r="CX9" s="787"/>
      <c r="CY9" s="787"/>
      <c r="CZ9" s="787"/>
      <c r="DA9" s="788"/>
      <c r="DB9" s="786"/>
      <c r="DC9" s="787"/>
      <c r="DD9" s="787"/>
      <c r="DE9" s="787"/>
      <c r="DF9" s="788"/>
      <c r="DG9" s="786"/>
      <c r="DH9" s="787"/>
      <c r="DI9" s="787"/>
      <c r="DJ9" s="787"/>
      <c r="DK9" s="788"/>
      <c r="DL9" s="786"/>
      <c r="DM9" s="787"/>
      <c r="DN9" s="787"/>
      <c r="DO9" s="787"/>
      <c r="DP9" s="788"/>
      <c r="DQ9" s="786"/>
      <c r="DR9" s="787"/>
      <c r="DS9" s="787"/>
      <c r="DT9" s="787"/>
      <c r="DU9" s="788"/>
      <c r="DV9" s="783"/>
      <c r="DW9" s="784"/>
      <c r="DX9" s="784"/>
      <c r="DY9" s="784"/>
      <c r="DZ9" s="789"/>
      <c r="EA9" s="220"/>
    </row>
    <row r="10" spans="1:131" s="221" customFormat="1" ht="26.25" customHeight="1">
      <c r="A10" s="224">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79"/>
      <c r="AL10" s="780"/>
      <c r="AM10" s="780"/>
      <c r="AN10" s="780"/>
      <c r="AO10" s="780"/>
      <c r="AP10" s="780"/>
      <c r="AQ10" s="780"/>
      <c r="AR10" s="780"/>
      <c r="AS10" s="780"/>
      <c r="AT10" s="780"/>
      <c r="AU10" s="781"/>
      <c r="AV10" s="781"/>
      <c r="AW10" s="781"/>
      <c r="AX10" s="781"/>
      <c r="AY10" s="782"/>
      <c r="AZ10" s="218"/>
      <c r="BA10" s="218"/>
      <c r="BB10" s="218"/>
      <c r="BC10" s="218"/>
      <c r="BD10" s="218"/>
      <c r="BE10" s="219"/>
      <c r="BF10" s="219"/>
      <c r="BG10" s="219"/>
      <c r="BH10" s="219"/>
      <c r="BI10" s="219"/>
      <c r="BJ10" s="219"/>
      <c r="BK10" s="219"/>
      <c r="BL10" s="219"/>
      <c r="BM10" s="219"/>
      <c r="BN10" s="219"/>
      <c r="BO10" s="219"/>
      <c r="BP10" s="219"/>
      <c r="BQ10" s="224">
        <v>4</v>
      </c>
      <c r="BR10" s="225"/>
      <c r="BS10" s="783"/>
      <c r="BT10" s="784"/>
      <c r="BU10" s="784"/>
      <c r="BV10" s="784"/>
      <c r="BW10" s="784"/>
      <c r="BX10" s="784"/>
      <c r="BY10" s="784"/>
      <c r="BZ10" s="784"/>
      <c r="CA10" s="784"/>
      <c r="CB10" s="784"/>
      <c r="CC10" s="784"/>
      <c r="CD10" s="784"/>
      <c r="CE10" s="784"/>
      <c r="CF10" s="784"/>
      <c r="CG10" s="785"/>
      <c r="CH10" s="786"/>
      <c r="CI10" s="787"/>
      <c r="CJ10" s="787"/>
      <c r="CK10" s="787"/>
      <c r="CL10" s="788"/>
      <c r="CM10" s="786"/>
      <c r="CN10" s="787"/>
      <c r="CO10" s="787"/>
      <c r="CP10" s="787"/>
      <c r="CQ10" s="788"/>
      <c r="CR10" s="786"/>
      <c r="CS10" s="787"/>
      <c r="CT10" s="787"/>
      <c r="CU10" s="787"/>
      <c r="CV10" s="788"/>
      <c r="CW10" s="786"/>
      <c r="CX10" s="787"/>
      <c r="CY10" s="787"/>
      <c r="CZ10" s="787"/>
      <c r="DA10" s="788"/>
      <c r="DB10" s="786"/>
      <c r="DC10" s="787"/>
      <c r="DD10" s="787"/>
      <c r="DE10" s="787"/>
      <c r="DF10" s="788"/>
      <c r="DG10" s="786"/>
      <c r="DH10" s="787"/>
      <c r="DI10" s="787"/>
      <c r="DJ10" s="787"/>
      <c r="DK10" s="788"/>
      <c r="DL10" s="786"/>
      <c r="DM10" s="787"/>
      <c r="DN10" s="787"/>
      <c r="DO10" s="787"/>
      <c r="DP10" s="788"/>
      <c r="DQ10" s="786"/>
      <c r="DR10" s="787"/>
      <c r="DS10" s="787"/>
      <c r="DT10" s="787"/>
      <c r="DU10" s="788"/>
      <c r="DV10" s="783"/>
      <c r="DW10" s="784"/>
      <c r="DX10" s="784"/>
      <c r="DY10" s="784"/>
      <c r="DZ10" s="789"/>
      <c r="EA10" s="220"/>
    </row>
    <row r="11" spans="1:131" s="221" customFormat="1" ht="26.25" customHeight="1">
      <c r="A11" s="224">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79"/>
      <c r="AL11" s="780"/>
      <c r="AM11" s="780"/>
      <c r="AN11" s="780"/>
      <c r="AO11" s="780"/>
      <c r="AP11" s="780"/>
      <c r="AQ11" s="780"/>
      <c r="AR11" s="780"/>
      <c r="AS11" s="780"/>
      <c r="AT11" s="780"/>
      <c r="AU11" s="781"/>
      <c r="AV11" s="781"/>
      <c r="AW11" s="781"/>
      <c r="AX11" s="781"/>
      <c r="AY11" s="782"/>
      <c r="AZ11" s="218"/>
      <c r="BA11" s="218"/>
      <c r="BB11" s="218"/>
      <c r="BC11" s="218"/>
      <c r="BD11" s="218"/>
      <c r="BE11" s="219"/>
      <c r="BF11" s="219"/>
      <c r="BG11" s="219"/>
      <c r="BH11" s="219"/>
      <c r="BI11" s="219"/>
      <c r="BJ11" s="219"/>
      <c r="BK11" s="219"/>
      <c r="BL11" s="219"/>
      <c r="BM11" s="219"/>
      <c r="BN11" s="219"/>
      <c r="BO11" s="219"/>
      <c r="BP11" s="219"/>
      <c r="BQ11" s="224">
        <v>5</v>
      </c>
      <c r="BR11" s="225"/>
      <c r="BS11" s="783"/>
      <c r="BT11" s="784"/>
      <c r="BU11" s="784"/>
      <c r="BV11" s="784"/>
      <c r="BW11" s="784"/>
      <c r="BX11" s="784"/>
      <c r="BY11" s="784"/>
      <c r="BZ11" s="784"/>
      <c r="CA11" s="784"/>
      <c r="CB11" s="784"/>
      <c r="CC11" s="784"/>
      <c r="CD11" s="784"/>
      <c r="CE11" s="784"/>
      <c r="CF11" s="784"/>
      <c r="CG11" s="785"/>
      <c r="CH11" s="786"/>
      <c r="CI11" s="787"/>
      <c r="CJ11" s="787"/>
      <c r="CK11" s="787"/>
      <c r="CL11" s="788"/>
      <c r="CM11" s="786"/>
      <c r="CN11" s="787"/>
      <c r="CO11" s="787"/>
      <c r="CP11" s="787"/>
      <c r="CQ11" s="788"/>
      <c r="CR11" s="786"/>
      <c r="CS11" s="787"/>
      <c r="CT11" s="787"/>
      <c r="CU11" s="787"/>
      <c r="CV11" s="788"/>
      <c r="CW11" s="786"/>
      <c r="CX11" s="787"/>
      <c r="CY11" s="787"/>
      <c r="CZ11" s="787"/>
      <c r="DA11" s="788"/>
      <c r="DB11" s="786"/>
      <c r="DC11" s="787"/>
      <c r="DD11" s="787"/>
      <c r="DE11" s="787"/>
      <c r="DF11" s="788"/>
      <c r="DG11" s="786"/>
      <c r="DH11" s="787"/>
      <c r="DI11" s="787"/>
      <c r="DJ11" s="787"/>
      <c r="DK11" s="788"/>
      <c r="DL11" s="786"/>
      <c r="DM11" s="787"/>
      <c r="DN11" s="787"/>
      <c r="DO11" s="787"/>
      <c r="DP11" s="788"/>
      <c r="DQ11" s="786"/>
      <c r="DR11" s="787"/>
      <c r="DS11" s="787"/>
      <c r="DT11" s="787"/>
      <c r="DU11" s="788"/>
      <c r="DV11" s="783"/>
      <c r="DW11" s="784"/>
      <c r="DX11" s="784"/>
      <c r="DY11" s="784"/>
      <c r="DZ11" s="789"/>
      <c r="EA11" s="220"/>
    </row>
    <row r="12" spans="1:131" s="221" customFormat="1" ht="26.25" customHeight="1">
      <c r="A12" s="224">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79"/>
      <c r="AL12" s="780"/>
      <c r="AM12" s="780"/>
      <c r="AN12" s="780"/>
      <c r="AO12" s="780"/>
      <c r="AP12" s="780"/>
      <c r="AQ12" s="780"/>
      <c r="AR12" s="780"/>
      <c r="AS12" s="780"/>
      <c r="AT12" s="780"/>
      <c r="AU12" s="781"/>
      <c r="AV12" s="781"/>
      <c r="AW12" s="781"/>
      <c r="AX12" s="781"/>
      <c r="AY12" s="782"/>
      <c r="AZ12" s="218"/>
      <c r="BA12" s="218"/>
      <c r="BB12" s="218"/>
      <c r="BC12" s="218"/>
      <c r="BD12" s="218"/>
      <c r="BE12" s="219"/>
      <c r="BF12" s="219"/>
      <c r="BG12" s="219"/>
      <c r="BH12" s="219"/>
      <c r="BI12" s="219"/>
      <c r="BJ12" s="219"/>
      <c r="BK12" s="219"/>
      <c r="BL12" s="219"/>
      <c r="BM12" s="219"/>
      <c r="BN12" s="219"/>
      <c r="BO12" s="219"/>
      <c r="BP12" s="219"/>
      <c r="BQ12" s="224">
        <v>6</v>
      </c>
      <c r="BR12" s="225"/>
      <c r="BS12" s="783"/>
      <c r="BT12" s="784"/>
      <c r="BU12" s="784"/>
      <c r="BV12" s="784"/>
      <c r="BW12" s="784"/>
      <c r="BX12" s="784"/>
      <c r="BY12" s="784"/>
      <c r="BZ12" s="784"/>
      <c r="CA12" s="784"/>
      <c r="CB12" s="784"/>
      <c r="CC12" s="784"/>
      <c r="CD12" s="784"/>
      <c r="CE12" s="784"/>
      <c r="CF12" s="784"/>
      <c r="CG12" s="785"/>
      <c r="CH12" s="786"/>
      <c r="CI12" s="787"/>
      <c r="CJ12" s="787"/>
      <c r="CK12" s="787"/>
      <c r="CL12" s="788"/>
      <c r="CM12" s="786"/>
      <c r="CN12" s="787"/>
      <c r="CO12" s="787"/>
      <c r="CP12" s="787"/>
      <c r="CQ12" s="788"/>
      <c r="CR12" s="786"/>
      <c r="CS12" s="787"/>
      <c r="CT12" s="787"/>
      <c r="CU12" s="787"/>
      <c r="CV12" s="788"/>
      <c r="CW12" s="786"/>
      <c r="CX12" s="787"/>
      <c r="CY12" s="787"/>
      <c r="CZ12" s="787"/>
      <c r="DA12" s="788"/>
      <c r="DB12" s="786"/>
      <c r="DC12" s="787"/>
      <c r="DD12" s="787"/>
      <c r="DE12" s="787"/>
      <c r="DF12" s="788"/>
      <c r="DG12" s="786"/>
      <c r="DH12" s="787"/>
      <c r="DI12" s="787"/>
      <c r="DJ12" s="787"/>
      <c r="DK12" s="788"/>
      <c r="DL12" s="786"/>
      <c r="DM12" s="787"/>
      <c r="DN12" s="787"/>
      <c r="DO12" s="787"/>
      <c r="DP12" s="788"/>
      <c r="DQ12" s="786"/>
      <c r="DR12" s="787"/>
      <c r="DS12" s="787"/>
      <c r="DT12" s="787"/>
      <c r="DU12" s="788"/>
      <c r="DV12" s="783"/>
      <c r="DW12" s="784"/>
      <c r="DX12" s="784"/>
      <c r="DY12" s="784"/>
      <c r="DZ12" s="789"/>
      <c r="EA12" s="220"/>
    </row>
    <row r="13" spans="1:131" s="221" customFormat="1" ht="26.25" customHeight="1">
      <c r="A13" s="224">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79"/>
      <c r="AL13" s="780"/>
      <c r="AM13" s="780"/>
      <c r="AN13" s="780"/>
      <c r="AO13" s="780"/>
      <c r="AP13" s="780"/>
      <c r="AQ13" s="780"/>
      <c r="AR13" s="780"/>
      <c r="AS13" s="780"/>
      <c r="AT13" s="780"/>
      <c r="AU13" s="781"/>
      <c r="AV13" s="781"/>
      <c r="AW13" s="781"/>
      <c r="AX13" s="781"/>
      <c r="AY13" s="782"/>
      <c r="AZ13" s="218"/>
      <c r="BA13" s="218"/>
      <c r="BB13" s="218"/>
      <c r="BC13" s="218"/>
      <c r="BD13" s="218"/>
      <c r="BE13" s="219"/>
      <c r="BF13" s="219"/>
      <c r="BG13" s="219"/>
      <c r="BH13" s="219"/>
      <c r="BI13" s="219"/>
      <c r="BJ13" s="219"/>
      <c r="BK13" s="219"/>
      <c r="BL13" s="219"/>
      <c r="BM13" s="219"/>
      <c r="BN13" s="219"/>
      <c r="BO13" s="219"/>
      <c r="BP13" s="219"/>
      <c r="BQ13" s="224">
        <v>7</v>
      </c>
      <c r="BR13" s="225"/>
      <c r="BS13" s="783"/>
      <c r="BT13" s="784"/>
      <c r="BU13" s="784"/>
      <c r="BV13" s="784"/>
      <c r="BW13" s="784"/>
      <c r="BX13" s="784"/>
      <c r="BY13" s="784"/>
      <c r="BZ13" s="784"/>
      <c r="CA13" s="784"/>
      <c r="CB13" s="784"/>
      <c r="CC13" s="784"/>
      <c r="CD13" s="784"/>
      <c r="CE13" s="784"/>
      <c r="CF13" s="784"/>
      <c r="CG13" s="785"/>
      <c r="CH13" s="786"/>
      <c r="CI13" s="787"/>
      <c r="CJ13" s="787"/>
      <c r="CK13" s="787"/>
      <c r="CL13" s="788"/>
      <c r="CM13" s="786"/>
      <c r="CN13" s="787"/>
      <c r="CO13" s="787"/>
      <c r="CP13" s="787"/>
      <c r="CQ13" s="788"/>
      <c r="CR13" s="786"/>
      <c r="CS13" s="787"/>
      <c r="CT13" s="787"/>
      <c r="CU13" s="787"/>
      <c r="CV13" s="788"/>
      <c r="CW13" s="786"/>
      <c r="CX13" s="787"/>
      <c r="CY13" s="787"/>
      <c r="CZ13" s="787"/>
      <c r="DA13" s="788"/>
      <c r="DB13" s="786"/>
      <c r="DC13" s="787"/>
      <c r="DD13" s="787"/>
      <c r="DE13" s="787"/>
      <c r="DF13" s="788"/>
      <c r="DG13" s="786"/>
      <c r="DH13" s="787"/>
      <c r="DI13" s="787"/>
      <c r="DJ13" s="787"/>
      <c r="DK13" s="788"/>
      <c r="DL13" s="786"/>
      <c r="DM13" s="787"/>
      <c r="DN13" s="787"/>
      <c r="DO13" s="787"/>
      <c r="DP13" s="788"/>
      <c r="DQ13" s="786"/>
      <c r="DR13" s="787"/>
      <c r="DS13" s="787"/>
      <c r="DT13" s="787"/>
      <c r="DU13" s="788"/>
      <c r="DV13" s="783"/>
      <c r="DW13" s="784"/>
      <c r="DX13" s="784"/>
      <c r="DY13" s="784"/>
      <c r="DZ13" s="789"/>
      <c r="EA13" s="220"/>
    </row>
    <row r="14" spans="1:131" s="221" customFormat="1" ht="26.25" customHeight="1">
      <c r="A14" s="224">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79"/>
      <c r="AL14" s="780"/>
      <c r="AM14" s="780"/>
      <c r="AN14" s="780"/>
      <c r="AO14" s="780"/>
      <c r="AP14" s="780"/>
      <c r="AQ14" s="780"/>
      <c r="AR14" s="780"/>
      <c r="AS14" s="780"/>
      <c r="AT14" s="780"/>
      <c r="AU14" s="781"/>
      <c r="AV14" s="781"/>
      <c r="AW14" s="781"/>
      <c r="AX14" s="781"/>
      <c r="AY14" s="782"/>
      <c r="AZ14" s="218"/>
      <c r="BA14" s="218"/>
      <c r="BB14" s="218"/>
      <c r="BC14" s="218"/>
      <c r="BD14" s="218"/>
      <c r="BE14" s="219"/>
      <c r="BF14" s="219"/>
      <c r="BG14" s="219"/>
      <c r="BH14" s="219"/>
      <c r="BI14" s="219"/>
      <c r="BJ14" s="219"/>
      <c r="BK14" s="219"/>
      <c r="BL14" s="219"/>
      <c r="BM14" s="219"/>
      <c r="BN14" s="219"/>
      <c r="BO14" s="219"/>
      <c r="BP14" s="219"/>
      <c r="BQ14" s="224">
        <v>8</v>
      </c>
      <c r="BR14" s="225"/>
      <c r="BS14" s="783"/>
      <c r="BT14" s="784"/>
      <c r="BU14" s="784"/>
      <c r="BV14" s="784"/>
      <c r="BW14" s="784"/>
      <c r="BX14" s="784"/>
      <c r="BY14" s="784"/>
      <c r="BZ14" s="784"/>
      <c r="CA14" s="784"/>
      <c r="CB14" s="784"/>
      <c r="CC14" s="784"/>
      <c r="CD14" s="784"/>
      <c r="CE14" s="784"/>
      <c r="CF14" s="784"/>
      <c r="CG14" s="785"/>
      <c r="CH14" s="786"/>
      <c r="CI14" s="787"/>
      <c r="CJ14" s="787"/>
      <c r="CK14" s="787"/>
      <c r="CL14" s="788"/>
      <c r="CM14" s="786"/>
      <c r="CN14" s="787"/>
      <c r="CO14" s="787"/>
      <c r="CP14" s="787"/>
      <c r="CQ14" s="788"/>
      <c r="CR14" s="786"/>
      <c r="CS14" s="787"/>
      <c r="CT14" s="787"/>
      <c r="CU14" s="787"/>
      <c r="CV14" s="788"/>
      <c r="CW14" s="786"/>
      <c r="CX14" s="787"/>
      <c r="CY14" s="787"/>
      <c r="CZ14" s="787"/>
      <c r="DA14" s="788"/>
      <c r="DB14" s="786"/>
      <c r="DC14" s="787"/>
      <c r="DD14" s="787"/>
      <c r="DE14" s="787"/>
      <c r="DF14" s="788"/>
      <c r="DG14" s="786"/>
      <c r="DH14" s="787"/>
      <c r="DI14" s="787"/>
      <c r="DJ14" s="787"/>
      <c r="DK14" s="788"/>
      <c r="DL14" s="786"/>
      <c r="DM14" s="787"/>
      <c r="DN14" s="787"/>
      <c r="DO14" s="787"/>
      <c r="DP14" s="788"/>
      <c r="DQ14" s="786"/>
      <c r="DR14" s="787"/>
      <c r="DS14" s="787"/>
      <c r="DT14" s="787"/>
      <c r="DU14" s="788"/>
      <c r="DV14" s="783"/>
      <c r="DW14" s="784"/>
      <c r="DX14" s="784"/>
      <c r="DY14" s="784"/>
      <c r="DZ14" s="789"/>
      <c r="EA14" s="220"/>
    </row>
    <row r="15" spans="1:131" s="221" customFormat="1" ht="26.25" customHeight="1">
      <c r="A15" s="224">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79"/>
      <c r="AL15" s="780"/>
      <c r="AM15" s="780"/>
      <c r="AN15" s="780"/>
      <c r="AO15" s="780"/>
      <c r="AP15" s="780"/>
      <c r="AQ15" s="780"/>
      <c r="AR15" s="780"/>
      <c r="AS15" s="780"/>
      <c r="AT15" s="780"/>
      <c r="AU15" s="781"/>
      <c r="AV15" s="781"/>
      <c r="AW15" s="781"/>
      <c r="AX15" s="781"/>
      <c r="AY15" s="782"/>
      <c r="AZ15" s="218"/>
      <c r="BA15" s="218"/>
      <c r="BB15" s="218"/>
      <c r="BC15" s="218"/>
      <c r="BD15" s="218"/>
      <c r="BE15" s="219"/>
      <c r="BF15" s="219"/>
      <c r="BG15" s="219"/>
      <c r="BH15" s="219"/>
      <c r="BI15" s="219"/>
      <c r="BJ15" s="219"/>
      <c r="BK15" s="219"/>
      <c r="BL15" s="219"/>
      <c r="BM15" s="219"/>
      <c r="BN15" s="219"/>
      <c r="BO15" s="219"/>
      <c r="BP15" s="219"/>
      <c r="BQ15" s="224">
        <v>9</v>
      </c>
      <c r="BR15" s="225"/>
      <c r="BS15" s="783"/>
      <c r="BT15" s="784"/>
      <c r="BU15" s="784"/>
      <c r="BV15" s="784"/>
      <c r="BW15" s="784"/>
      <c r="BX15" s="784"/>
      <c r="BY15" s="784"/>
      <c r="BZ15" s="784"/>
      <c r="CA15" s="784"/>
      <c r="CB15" s="784"/>
      <c r="CC15" s="784"/>
      <c r="CD15" s="784"/>
      <c r="CE15" s="784"/>
      <c r="CF15" s="784"/>
      <c r="CG15" s="785"/>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783"/>
      <c r="DW15" s="784"/>
      <c r="DX15" s="784"/>
      <c r="DY15" s="784"/>
      <c r="DZ15" s="789"/>
      <c r="EA15" s="220"/>
    </row>
    <row r="16" spans="1:131" s="221" customFormat="1" ht="26.25" customHeight="1">
      <c r="A16" s="224">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79"/>
      <c r="AL16" s="780"/>
      <c r="AM16" s="780"/>
      <c r="AN16" s="780"/>
      <c r="AO16" s="780"/>
      <c r="AP16" s="780"/>
      <c r="AQ16" s="780"/>
      <c r="AR16" s="780"/>
      <c r="AS16" s="780"/>
      <c r="AT16" s="780"/>
      <c r="AU16" s="781"/>
      <c r="AV16" s="781"/>
      <c r="AW16" s="781"/>
      <c r="AX16" s="781"/>
      <c r="AY16" s="782"/>
      <c r="AZ16" s="218"/>
      <c r="BA16" s="218"/>
      <c r="BB16" s="218"/>
      <c r="BC16" s="218"/>
      <c r="BD16" s="218"/>
      <c r="BE16" s="219"/>
      <c r="BF16" s="219"/>
      <c r="BG16" s="219"/>
      <c r="BH16" s="219"/>
      <c r="BI16" s="219"/>
      <c r="BJ16" s="219"/>
      <c r="BK16" s="219"/>
      <c r="BL16" s="219"/>
      <c r="BM16" s="219"/>
      <c r="BN16" s="219"/>
      <c r="BO16" s="219"/>
      <c r="BP16" s="219"/>
      <c r="BQ16" s="224">
        <v>10</v>
      </c>
      <c r="BR16" s="225"/>
      <c r="BS16" s="783"/>
      <c r="BT16" s="784"/>
      <c r="BU16" s="784"/>
      <c r="BV16" s="784"/>
      <c r="BW16" s="784"/>
      <c r="BX16" s="784"/>
      <c r="BY16" s="784"/>
      <c r="BZ16" s="784"/>
      <c r="CA16" s="784"/>
      <c r="CB16" s="784"/>
      <c r="CC16" s="784"/>
      <c r="CD16" s="784"/>
      <c r="CE16" s="784"/>
      <c r="CF16" s="784"/>
      <c r="CG16" s="785"/>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783"/>
      <c r="DW16" s="784"/>
      <c r="DX16" s="784"/>
      <c r="DY16" s="784"/>
      <c r="DZ16" s="789"/>
      <c r="EA16" s="220"/>
    </row>
    <row r="17" spans="1:131" s="221" customFormat="1" ht="26.25" customHeight="1">
      <c r="A17" s="224">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79"/>
      <c r="AL17" s="780"/>
      <c r="AM17" s="780"/>
      <c r="AN17" s="780"/>
      <c r="AO17" s="780"/>
      <c r="AP17" s="780"/>
      <c r="AQ17" s="780"/>
      <c r="AR17" s="780"/>
      <c r="AS17" s="780"/>
      <c r="AT17" s="780"/>
      <c r="AU17" s="781"/>
      <c r="AV17" s="781"/>
      <c r="AW17" s="781"/>
      <c r="AX17" s="781"/>
      <c r="AY17" s="782"/>
      <c r="AZ17" s="218"/>
      <c r="BA17" s="218"/>
      <c r="BB17" s="218"/>
      <c r="BC17" s="218"/>
      <c r="BD17" s="218"/>
      <c r="BE17" s="219"/>
      <c r="BF17" s="219"/>
      <c r="BG17" s="219"/>
      <c r="BH17" s="219"/>
      <c r="BI17" s="219"/>
      <c r="BJ17" s="219"/>
      <c r="BK17" s="219"/>
      <c r="BL17" s="219"/>
      <c r="BM17" s="219"/>
      <c r="BN17" s="219"/>
      <c r="BO17" s="219"/>
      <c r="BP17" s="219"/>
      <c r="BQ17" s="224">
        <v>11</v>
      </c>
      <c r="BR17" s="225"/>
      <c r="BS17" s="783"/>
      <c r="BT17" s="784"/>
      <c r="BU17" s="784"/>
      <c r="BV17" s="784"/>
      <c r="BW17" s="784"/>
      <c r="BX17" s="784"/>
      <c r="BY17" s="784"/>
      <c r="BZ17" s="784"/>
      <c r="CA17" s="784"/>
      <c r="CB17" s="784"/>
      <c r="CC17" s="784"/>
      <c r="CD17" s="784"/>
      <c r="CE17" s="784"/>
      <c r="CF17" s="784"/>
      <c r="CG17" s="785"/>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783"/>
      <c r="DW17" s="784"/>
      <c r="DX17" s="784"/>
      <c r="DY17" s="784"/>
      <c r="DZ17" s="789"/>
      <c r="EA17" s="220"/>
    </row>
    <row r="18" spans="1:131" s="221" customFormat="1" ht="26.25" customHeight="1">
      <c r="A18" s="224">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79"/>
      <c r="AL18" s="780"/>
      <c r="AM18" s="780"/>
      <c r="AN18" s="780"/>
      <c r="AO18" s="780"/>
      <c r="AP18" s="780"/>
      <c r="AQ18" s="780"/>
      <c r="AR18" s="780"/>
      <c r="AS18" s="780"/>
      <c r="AT18" s="780"/>
      <c r="AU18" s="781"/>
      <c r="AV18" s="781"/>
      <c r="AW18" s="781"/>
      <c r="AX18" s="781"/>
      <c r="AY18" s="782"/>
      <c r="AZ18" s="218"/>
      <c r="BA18" s="218"/>
      <c r="BB18" s="218"/>
      <c r="BC18" s="218"/>
      <c r="BD18" s="218"/>
      <c r="BE18" s="219"/>
      <c r="BF18" s="219"/>
      <c r="BG18" s="219"/>
      <c r="BH18" s="219"/>
      <c r="BI18" s="219"/>
      <c r="BJ18" s="219"/>
      <c r="BK18" s="219"/>
      <c r="BL18" s="219"/>
      <c r="BM18" s="219"/>
      <c r="BN18" s="219"/>
      <c r="BO18" s="219"/>
      <c r="BP18" s="219"/>
      <c r="BQ18" s="224">
        <v>12</v>
      </c>
      <c r="BR18" s="225"/>
      <c r="BS18" s="783"/>
      <c r="BT18" s="784"/>
      <c r="BU18" s="784"/>
      <c r="BV18" s="784"/>
      <c r="BW18" s="784"/>
      <c r="BX18" s="784"/>
      <c r="BY18" s="784"/>
      <c r="BZ18" s="784"/>
      <c r="CA18" s="784"/>
      <c r="CB18" s="784"/>
      <c r="CC18" s="784"/>
      <c r="CD18" s="784"/>
      <c r="CE18" s="784"/>
      <c r="CF18" s="784"/>
      <c r="CG18" s="785"/>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783"/>
      <c r="DW18" s="784"/>
      <c r="DX18" s="784"/>
      <c r="DY18" s="784"/>
      <c r="DZ18" s="789"/>
      <c r="EA18" s="220"/>
    </row>
    <row r="19" spans="1:131" s="221" customFormat="1" ht="26.25" customHeight="1">
      <c r="A19" s="224">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79"/>
      <c r="AL19" s="780"/>
      <c r="AM19" s="780"/>
      <c r="AN19" s="780"/>
      <c r="AO19" s="780"/>
      <c r="AP19" s="780"/>
      <c r="AQ19" s="780"/>
      <c r="AR19" s="780"/>
      <c r="AS19" s="780"/>
      <c r="AT19" s="780"/>
      <c r="AU19" s="781"/>
      <c r="AV19" s="781"/>
      <c r="AW19" s="781"/>
      <c r="AX19" s="781"/>
      <c r="AY19" s="782"/>
      <c r="AZ19" s="218"/>
      <c r="BA19" s="218"/>
      <c r="BB19" s="218"/>
      <c r="BC19" s="218"/>
      <c r="BD19" s="218"/>
      <c r="BE19" s="219"/>
      <c r="BF19" s="219"/>
      <c r="BG19" s="219"/>
      <c r="BH19" s="219"/>
      <c r="BI19" s="219"/>
      <c r="BJ19" s="219"/>
      <c r="BK19" s="219"/>
      <c r="BL19" s="219"/>
      <c r="BM19" s="219"/>
      <c r="BN19" s="219"/>
      <c r="BO19" s="219"/>
      <c r="BP19" s="219"/>
      <c r="BQ19" s="224">
        <v>13</v>
      </c>
      <c r="BR19" s="225"/>
      <c r="BS19" s="783"/>
      <c r="BT19" s="784"/>
      <c r="BU19" s="784"/>
      <c r="BV19" s="784"/>
      <c r="BW19" s="784"/>
      <c r="BX19" s="784"/>
      <c r="BY19" s="784"/>
      <c r="BZ19" s="784"/>
      <c r="CA19" s="784"/>
      <c r="CB19" s="784"/>
      <c r="CC19" s="784"/>
      <c r="CD19" s="784"/>
      <c r="CE19" s="784"/>
      <c r="CF19" s="784"/>
      <c r="CG19" s="785"/>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783"/>
      <c r="DW19" s="784"/>
      <c r="DX19" s="784"/>
      <c r="DY19" s="784"/>
      <c r="DZ19" s="789"/>
      <c r="EA19" s="220"/>
    </row>
    <row r="20" spans="1:131" s="221" customFormat="1" ht="26.25" customHeight="1">
      <c r="A20" s="224">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79"/>
      <c r="AL20" s="780"/>
      <c r="AM20" s="780"/>
      <c r="AN20" s="780"/>
      <c r="AO20" s="780"/>
      <c r="AP20" s="780"/>
      <c r="AQ20" s="780"/>
      <c r="AR20" s="780"/>
      <c r="AS20" s="780"/>
      <c r="AT20" s="780"/>
      <c r="AU20" s="781"/>
      <c r="AV20" s="781"/>
      <c r="AW20" s="781"/>
      <c r="AX20" s="781"/>
      <c r="AY20" s="782"/>
      <c r="AZ20" s="218"/>
      <c r="BA20" s="218"/>
      <c r="BB20" s="218"/>
      <c r="BC20" s="218"/>
      <c r="BD20" s="218"/>
      <c r="BE20" s="219"/>
      <c r="BF20" s="219"/>
      <c r="BG20" s="219"/>
      <c r="BH20" s="219"/>
      <c r="BI20" s="219"/>
      <c r="BJ20" s="219"/>
      <c r="BK20" s="219"/>
      <c r="BL20" s="219"/>
      <c r="BM20" s="219"/>
      <c r="BN20" s="219"/>
      <c r="BO20" s="219"/>
      <c r="BP20" s="219"/>
      <c r="BQ20" s="224">
        <v>14</v>
      </c>
      <c r="BR20" s="225"/>
      <c r="BS20" s="783"/>
      <c r="BT20" s="784"/>
      <c r="BU20" s="784"/>
      <c r="BV20" s="784"/>
      <c r="BW20" s="784"/>
      <c r="BX20" s="784"/>
      <c r="BY20" s="784"/>
      <c r="BZ20" s="784"/>
      <c r="CA20" s="784"/>
      <c r="CB20" s="784"/>
      <c r="CC20" s="784"/>
      <c r="CD20" s="784"/>
      <c r="CE20" s="784"/>
      <c r="CF20" s="784"/>
      <c r="CG20" s="785"/>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783"/>
      <c r="DW20" s="784"/>
      <c r="DX20" s="784"/>
      <c r="DY20" s="784"/>
      <c r="DZ20" s="789"/>
      <c r="EA20" s="220"/>
    </row>
    <row r="21" spans="1:131" s="221" customFormat="1" ht="26.25" customHeight="1" thickBot="1">
      <c r="A21" s="224">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79"/>
      <c r="AL21" s="780"/>
      <c r="AM21" s="780"/>
      <c r="AN21" s="780"/>
      <c r="AO21" s="780"/>
      <c r="AP21" s="780"/>
      <c r="AQ21" s="780"/>
      <c r="AR21" s="780"/>
      <c r="AS21" s="780"/>
      <c r="AT21" s="780"/>
      <c r="AU21" s="781"/>
      <c r="AV21" s="781"/>
      <c r="AW21" s="781"/>
      <c r="AX21" s="781"/>
      <c r="AY21" s="782"/>
      <c r="AZ21" s="218"/>
      <c r="BA21" s="218"/>
      <c r="BB21" s="218"/>
      <c r="BC21" s="218"/>
      <c r="BD21" s="218"/>
      <c r="BE21" s="219"/>
      <c r="BF21" s="219"/>
      <c r="BG21" s="219"/>
      <c r="BH21" s="219"/>
      <c r="BI21" s="219"/>
      <c r="BJ21" s="219"/>
      <c r="BK21" s="219"/>
      <c r="BL21" s="219"/>
      <c r="BM21" s="219"/>
      <c r="BN21" s="219"/>
      <c r="BO21" s="219"/>
      <c r="BP21" s="219"/>
      <c r="BQ21" s="224">
        <v>15</v>
      </c>
      <c r="BR21" s="225"/>
      <c r="BS21" s="783"/>
      <c r="BT21" s="784"/>
      <c r="BU21" s="784"/>
      <c r="BV21" s="784"/>
      <c r="BW21" s="784"/>
      <c r="BX21" s="784"/>
      <c r="BY21" s="784"/>
      <c r="BZ21" s="784"/>
      <c r="CA21" s="784"/>
      <c r="CB21" s="784"/>
      <c r="CC21" s="784"/>
      <c r="CD21" s="784"/>
      <c r="CE21" s="784"/>
      <c r="CF21" s="784"/>
      <c r="CG21" s="785"/>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783"/>
      <c r="DW21" s="784"/>
      <c r="DX21" s="784"/>
      <c r="DY21" s="784"/>
      <c r="DZ21" s="789"/>
      <c r="EA21" s="220"/>
    </row>
    <row r="22" spans="1:131" s="221" customFormat="1" ht="26.25" customHeight="1">
      <c r="A22" s="224">
        <v>16</v>
      </c>
      <c r="B22" s="790"/>
      <c r="C22" s="791"/>
      <c r="D22" s="791"/>
      <c r="E22" s="791"/>
      <c r="F22" s="791"/>
      <c r="G22" s="791"/>
      <c r="H22" s="791"/>
      <c r="I22" s="791"/>
      <c r="J22" s="791"/>
      <c r="K22" s="791"/>
      <c r="L22" s="791"/>
      <c r="M22" s="791"/>
      <c r="N22" s="791"/>
      <c r="O22" s="791"/>
      <c r="P22" s="792"/>
      <c r="Q22" s="809"/>
      <c r="R22" s="810"/>
      <c r="S22" s="810"/>
      <c r="T22" s="810"/>
      <c r="U22" s="810"/>
      <c r="V22" s="810"/>
      <c r="W22" s="810"/>
      <c r="X22" s="810"/>
      <c r="Y22" s="810"/>
      <c r="Z22" s="810"/>
      <c r="AA22" s="810"/>
      <c r="AB22" s="810"/>
      <c r="AC22" s="810"/>
      <c r="AD22" s="810"/>
      <c r="AE22" s="811"/>
      <c r="AF22" s="796"/>
      <c r="AG22" s="797"/>
      <c r="AH22" s="797"/>
      <c r="AI22" s="797"/>
      <c r="AJ22" s="798"/>
      <c r="AK22" s="812"/>
      <c r="AL22" s="813"/>
      <c r="AM22" s="813"/>
      <c r="AN22" s="813"/>
      <c r="AO22" s="813"/>
      <c r="AP22" s="813"/>
      <c r="AQ22" s="813"/>
      <c r="AR22" s="813"/>
      <c r="AS22" s="813"/>
      <c r="AT22" s="813"/>
      <c r="AU22" s="814"/>
      <c r="AV22" s="814"/>
      <c r="AW22" s="814"/>
      <c r="AX22" s="814"/>
      <c r="AY22" s="815"/>
      <c r="AZ22" s="816" t="s">
        <v>393</v>
      </c>
      <c r="BA22" s="816"/>
      <c r="BB22" s="816"/>
      <c r="BC22" s="816"/>
      <c r="BD22" s="817"/>
      <c r="BE22" s="219"/>
      <c r="BF22" s="219"/>
      <c r="BG22" s="219"/>
      <c r="BH22" s="219"/>
      <c r="BI22" s="219"/>
      <c r="BJ22" s="219"/>
      <c r="BK22" s="219"/>
      <c r="BL22" s="219"/>
      <c r="BM22" s="219"/>
      <c r="BN22" s="219"/>
      <c r="BO22" s="219"/>
      <c r="BP22" s="219"/>
      <c r="BQ22" s="224">
        <v>16</v>
      </c>
      <c r="BR22" s="225"/>
      <c r="BS22" s="783"/>
      <c r="BT22" s="784"/>
      <c r="BU22" s="784"/>
      <c r="BV22" s="784"/>
      <c r="BW22" s="784"/>
      <c r="BX22" s="784"/>
      <c r="BY22" s="784"/>
      <c r="BZ22" s="784"/>
      <c r="CA22" s="784"/>
      <c r="CB22" s="784"/>
      <c r="CC22" s="784"/>
      <c r="CD22" s="784"/>
      <c r="CE22" s="784"/>
      <c r="CF22" s="784"/>
      <c r="CG22" s="785"/>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783"/>
      <c r="DW22" s="784"/>
      <c r="DX22" s="784"/>
      <c r="DY22" s="784"/>
      <c r="DZ22" s="789"/>
      <c r="EA22" s="220"/>
    </row>
    <row r="23" spans="1:131" s="221" customFormat="1" ht="26.25" customHeight="1" thickBot="1">
      <c r="A23" s="226" t="s">
        <v>394</v>
      </c>
      <c r="B23" s="799" t="s">
        <v>395</v>
      </c>
      <c r="C23" s="800"/>
      <c r="D23" s="800"/>
      <c r="E23" s="800"/>
      <c r="F23" s="800"/>
      <c r="G23" s="800"/>
      <c r="H23" s="800"/>
      <c r="I23" s="800"/>
      <c r="J23" s="800"/>
      <c r="K23" s="800"/>
      <c r="L23" s="800"/>
      <c r="M23" s="800"/>
      <c r="N23" s="800"/>
      <c r="O23" s="800"/>
      <c r="P23" s="801"/>
      <c r="Q23" s="802">
        <v>13120</v>
      </c>
      <c r="R23" s="803"/>
      <c r="S23" s="803"/>
      <c r="T23" s="803"/>
      <c r="U23" s="803"/>
      <c r="V23" s="803">
        <v>12361</v>
      </c>
      <c r="W23" s="803"/>
      <c r="X23" s="803"/>
      <c r="Y23" s="803"/>
      <c r="Z23" s="803"/>
      <c r="AA23" s="803">
        <v>759</v>
      </c>
      <c r="AB23" s="803"/>
      <c r="AC23" s="803"/>
      <c r="AD23" s="803"/>
      <c r="AE23" s="804"/>
      <c r="AF23" s="805">
        <v>708</v>
      </c>
      <c r="AG23" s="803"/>
      <c r="AH23" s="803"/>
      <c r="AI23" s="803"/>
      <c r="AJ23" s="806"/>
      <c r="AK23" s="807"/>
      <c r="AL23" s="808"/>
      <c r="AM23" s="808"/>
      <c r="AN23" s="808"/>
      <c r="AO23" s="808"/>
      <c r="AP23" s="803">
        <v>16641</v>
      </c>
      <c r="AQ23" s="803"/>
      <c r="AR23" s="803"/>
      <c r="AS23" s="803"/>
      <c r="AT23" s="803"/>
      <c r="AU23" s="819"/>
      <c r="AV23" s="819"/>
      <c r="AW23" s="819"/>
      <c r="AX23" s="819"/>
      <c r="AY23" s="820"/>
      <c r="AZ23" s="821" t="s">
        <v>130</v>
      </c>
      <c r="BA23" s="822"/>
      <c r="BB23" s="822"/>
      <c r="BC23" s="822"/>
      <c r="BD23" s="823"/>
      <c r="BE23" s="219"/>
      <c r="BF23" s="219"/>
      <c r="BG23" s="219"/>
      <c r="BH23" s="219"/>
      <c r="BI23" s="219"/>
      <c r="BJ23" s="219"/>
      <c r="BK23" s="219"/>
      <c r="BL23" s="219"/>
      <c r="BM23" s="219"/>
      <c r="BN23" s="219"/>
      <c r="BO23" s="219"/>
      <c r="BP23" s="219"/>
      <c r="BQ23" s="224">
        <v>17</v>
      </c>
      <c r="BR23" s="225"/>
      <c r="BS23" s="783"/>
      <c r="BT23" s="784"/>
      <c r="BU23" s="784"/>
      <c r="BV23" s="784"/>
      <c r="BW23" s="784"/>
      <c r="BX23" s="784"/>
      <c r="BY23" s="784"/>
      <c r="BZ23" s="784"/>
      <c r="CA23" s="784"/>
      <c r="CB23" s="784"/>
      <c r="CC23" s="784"/>
      <c r="CD23" s="784"/>
      <c r="CE23" s="784"/>
      <c r="CF23" s="784"/>
      <c r="CG23" s="785"/>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783"/>
      <c r="DW23" s="784"/>
      <c r="DX23" s="784"/>
      <c r="DY23" s="784"/>
      <c r="DZ23" s="789"/>
      <c r="EA23" s="220"/>
    </row>
    <row r="24" spans="1:131" s="221" customFormat="1" ht="26.25" customHeight="1">
      <c r="A24" s="818" t="s">
        <v>396</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18"/>
      <c r="BA24" s="218"/>
      <c r="BB24" s="218"/>
      <c r="BC24" s="218"/>
      <c r="BD24" s="218"/>
      <c r="BE24" s="219"/>
      <c r="BF24" s="219"/>
      <c r="BG24" s="219"/>
      <c r="BH24" s="219"/>
      <c r="BI24" s="219"/>
      <c r="BJ24" s="219"/>
      <c r="BK24" s="219"/>
      <c r="BL24" s="219"/>
      <c r="BM24" s="219"/>
      <c r="BN24" s="219"/>
      <c r="BO24" s="219"/>
      <c r="BP24" s="219"/>
      <c r="BQ24" s="224">
        <v>18</v>
      </c>
      <c r="BR24" s="225"/>
      <c r="BS24" s="783"/>
      <c r="BT24" s="784"/>
      <c r="BU24" s="784"/>
      <c r="BV24" s="784"/>
      <c r="BW24" s="784"/>
      <c r="BX24" s="784"/>
      <c r="BY24" s="784"/>
      <c r="BZ24" s="784"/>
      <c r="CA24" s="784"/>
      <c r="CB24" s="784"/>
      <c r="CC24" s="784"/>
      <c r="CD24" s="784"/>
      <c r="CE24" s="784"/>
      <c r="CF24" s="784"/>
      <c r="CG24" s="785"/>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783"/>
      <c r="DW24" s="784"/>
      <c r="DX24" s="784"/>
      <c r="DY24" s="784"/>
      <c r="DZ24" s="789"/>
      <c r="EA24" s="220"/>
    </row>
    <row r="25" spans="1:131" ht="26.25" customHeight="1" thickBot="1">
      <c r="A25" s="735" t="s">
        <v>397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18"/>
      <c r="BK25" s="218"/>
      <c r="BL25" s="218"/>
      <c r="BM25" s="218"/>
      <c r="BN25" s="218"/>
      <c r="BO25" s="227"/>
      <c r="BP25" s="227"/>
      <c r="BQ25" s="224">
        <v>19</v>
      </c>
      <c r="BR25" s="225"/>
      <c r="BS25" s="783"/>
      <c r="BT25" s="784"/>
      <c r="BU25" s="784"/>
      <c r="BV25" s="784"/>
      <c r="BW25" s="784"/>
      <c r="BX25" s="784"/>
      <c r="BY25" s="784"/>
      <c r="BZ25" s="784"/>
      <c r="CA25" s="784"/>
      <c r="CB25" s="784"/>
      <c r="CC25" s="784"/>
      <c r="CD25" s="784"/>
      <c r="CE25" s="784"/>
      <c r="CF25" s="784"/>
      <c r="CG25" s="785"/>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783"/>
      <c r="DW25" s="784"/>
      <c r="DX25" s="784"/>
      <c r="DY25" s="784"/>
      <c r="DZ25" s="789"/>
      <c r="EA25" s="216"/>
    </row>
    <row r="26" spans="1:131" ht="26.25" customHeight="1">
      <c r="A26" s="737" t="s">
        <v>373</v>
      </c>
      <c r="B26" s="738"/>
      <c r="C26" s="738"/>
      <c r="D26" s="738"/>
      <c r="E26" s="738"/>
      <c r="F26" s="738"/>
      <c r="G26" s="738"/>
      <c r="H26" s="738"/>
      <c r="I26" s="738"/>
      <c r="J26" s="738"/>
      <c r="K26" s="738"/>
      <c r="L26" s="738"/>
      <c r="M26" s="738"/>
      <c r="N26" s="738"/>
      <c r="O26" s="738"/>
      <c r="P26" s="739"/>
      <c r="Q26" s="743" t="s">
        <v>398</v>
      </c>
      <c r="R26" s="744"/>
      <c r="S26" s="744"/>
      <c r="T26" s="744"/>
      <c r="U26" s="745"/>
      <c r="V26" s="743" t="s">
        <v>399</v>
      </c>
      <c r="W26" s="744"/>
      <c r="X26" s="744"/>
      <c r="Y26" s="744"/>
      <c r="Z26" s="745"/>
      <c r="AA26" s="743" t="s">
        <v>400</v>
      </c>
      <c r="AB26" s="744"/>
      <c r="AC26" s="744"/>
      <c r="AD26" s="744"/>
      <c r="AE26" s="744"/>
      <c r="AF26" s="824" t="s">
        <v>401</v>
      </c>
      <c r="AG26" s="825"/>
      <c r="AH26" s="825"/>
      <c r="AI26" s="825"/>
      <c r="AJ26" s="826"/>
      <c r="AK26" s="744" t="s">
        <v>402</v>
      </c>
      <c r="AL26" s="744"/>
      <c r="AM26" s="744"/>
      <c r="AN26" s="744"/>
      <c r="AO26" s="745"/>
      <c r="AP26" s="743" t="s">
        <v>403</v>
      </c>
      <c r="AQ26" s="744"/>
      <c r="AR26" s="744"/>
      <c r="AS26" s="744"/>
      <c r="AT26" s="745"/>
      <c r="AU26" s="743" t="s">
        <v>404</v>
      </c>
      <c r="AV26" s="744"/>
      <c r="AW26" s="744"/>
      <c r="AX26" s="744"/>
      <c r="AY26" s="745"/>
      <c r="AZ26" s="743" t="s">
        <v>405</v>
      </c>
      <c r="BA26" s="744"/>
      <c r="BB26" s="744"/>
      <c r="BC26" s="744"/>
      <c r="BD26" s="745"/>
      <c r="BE26" s="743" t="s">
        <v>380</v>
      </c>
      <c r="BF26" s="744"/>
      <c r="BG26" s="744"/>
      <c r="BH26" s="744"/>
      <c r="BI26" s="750"/>
      <c r="BJ26" s="218"/>
      <c r="BK26" s="218"/>
      <c r="BL26" s="218"/>
      <c r="BM26" s="218"/>
      <c r="BN26" s="218"/>
      <c r="BO26" s="227"/>
      <c r="BP26" s="227"/>
      <c r="BQ26" s="224">
        <v>20</v>
      </c>
      <c r="BR26" s="225"/>
      <c r="BS26" s="783"/>
      <c r="BT26" s="784"/>
      <c r="BU26" s="784"/>
      <c r="BV26" s="784"/>
      <c r="BW26" s="784"/>
      <c r="BX26" s="784"/>
      <c r="BY26" s="784"/>
      <c r="BZ26" s="784"/>
      <c r="CA26" s="784"/>
      <c r="CB26" s="784"/>
      <c r="CC26" s="784"/>
      <c r="CD26" s="784"/>
      <c r="CE26" s="784"/>
      <c r="CF26" s="784"/>
      <c r="CG26" s="785"/>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783"/>
      <c r="DW26" s="784"/>
      <c r="DX26" s="784"/>
      <c r="DY26" s="784"/>
      <c r="DZ26" s="789"/>
      <c r="EA26" s="216"/>
    </row>
    <row r="27" spans="1:131" ht="26.25" customHeight="1" thickBot="1">
      <c r="A27" s="740"/>
      <c r="B27" s="741"/>
      <c r="C27" s="741"/>
      <c r="D27" s="741"/>
      <c r="E27" s="741"/>
      <c r="F27" s="741"/>
      <c r="G27" s="741"/>
      <c r="H27" s="741"/>
      <c r="I27" s="741"/>
      <c r="J27" s="741"/>
      <c r="K27" s="741"/>
      <c r="L27" s="741"/>
      <c r="M27" s="741"/>
      <c r="N27" s="741"/>
      <c r="O27" s="741"/>
      <c r="P27" s="742"/>
      <c r="Q27" s="746"/>
      <c r="R27" s="747"/>
      <c r="S27" s="747"/>
      <c r="T27" s="747"/>
      <c r="U27" s="748"/>
      <c r="V27" s="746"/>
      <c r="W27" s="747"/>
      <c r="X27" s="747"/>
      <c r="Y27" s="747"/>
      <c r="Z27" s="748"/>
      <c r="AA27" s="746"/>
      <c r="AB27" s="747"/>
      <c r="AC27" s="747"/>
      <c r="AD27" s="747"/>
      <c r="AE27" s="747"/>
      <c r="AF27" s="827"/>
      <c r="AG27" s="828"/>
      <c r="AH27" s="828"/>
      <c r="AI27" s="828"/>
      <c r="AJ27" s="829"/>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2"/>
      <c r="BJ27" s="218"/>
      <c r="BK27" s="218"/>
      <c r="BL27" s="218"/>
      <c r="BM27" s="218"/>
      <c r="BN27" s="218"/>
      <c r="BO27" s="227"/>
      <c r="BP27" s="227"/>
      <c r="BQ27" s="224">
        <v>21</v>
      </c>
      <c r="BR27" s="225"/>
      <c r="BS27" s="783"/>
      <c r="BT27" s="784"/>
      <c r="BU27" s="784"/>
      <c r="BV27" s="784"/>
      <c r="BW27" s="784"/>
      <c r="BX27" s="784"/>
      <c r="BY27" s="784"/>
      <c r="BZ27" s="784"/>
      <c r="CA27" s="784"/>
      <c r="CB27" s="784"/>
      <c r="CC27" s="784"/>
      <c r="CD27" s="784"/>
      <c r="CE27" s="784"/>
      <c r="CF27" s="784"/>
      <c r="CG27" s="785"/>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783"/>
      <c r="DW27" s="784"/>
      <c r="DX27" s="784"/>
      <c r="DY27" s="784"/>
      <c r="DZ27" s="789"/>
      <c r="EA27" s="216"/>
    </row>
    <row r="28" spans="1:131" ht="26.25" customHeight="1" thickTop="1">
      <c r="A28" s="228">
        <v>1</v>
      </c>
      <c r="B28" s="759" t="s">
        <v>406</v>
      </c>
      <c r="C28" s="760"/>
      <c r="D28" s="760"/>
      <c r="E28" s="760"/>
      <c r="F28" s="760"/>
      <c r="G28" s="760"/>
      <c r="H28" s="760"/>
      <c r="I28" s="760"/>
      <c r="J28" s="760"/>
      <c r="K28" s="760"/>
      <c r="L28" s="760"/>
      <c r="M28" s="760"/>
      <c r="N28" s="760"/>
      <c r="O28" s="760"/>
      <c r="P28" s="761"/>
      <c r="Q28" s="832">
        <v>2039</v>
      </c>
      <c r="R28" s="833"/>
      <c r="S28" s="833"/>
      <c r="T28" s="833"/>
      <c r="U28" s="833"/>
      <c r="V28" s="833">
        <v>1788</v>
      </c>
      <c r="W28" s="833"/>
      <c r="X28" s="833"/>
      <c r="Y28" s="833"/>
      <c r="Z28" s="833"/>
      <c r="AA28" s="833">
        <v>251</v>
      </c>
      <c r="AB28" s="833"/>
      <c r="AC28" s="833"/>
      <c r="AD28" s="833"/>
      <c r="AE28" s="834"/>
      <c r="AF28" s="835">
        <v>251</v>
      </c>
      <c r="AG28" s="833"/>
      <c r="AH28" s="833"/>
      <c r="AI28" s="833"/>
      <c r="AJ28" s="836"/>
      <c r="AK28" s="837">
        <v>149</v>
      </c>
      <c r="AL28" s="838"/>
      <c r="AM28" s="838"/>
      <c r="AN28" s="838"/>
      <c r="AO28" s="838"/>
      <c r="AP28" s="838" t="s">
        <v>592</v>
      </c>
      <c r="AQ28" s="838"/>
      <c r="AR28" s="838"/>
      <c r="AS28" s="838"/>
      <c r="AT28" s="838"/>
      <c r="AU28" s="838" t="s">
        <v>592</v>
      </c>
      <c r="AV28" s="838"/>
      <c r="AW28" s="838"/>
      <c r="AX28" s="838"/>
      <c r="AY28" s="838"/>
      <c r="AZ28" s="839" t="s">
        <v>592</v>
      </c>
      <c r="BA28" s="839"/>
      <c r="BB28" s="839"/>
      <c r="BC28" s="839"/>
      <c r="BD28" s="839"/>
      <c r="BE28" s="830"/>
      <c r="BF28" s="830"/>
      <c r="BG28" s="830"/>
      <c r="BH28" s="830"/>
      <c r="BI28" s="831"/>
      <c r="BJ28" s="218"/>
      <c r="BK28" s="218"/>
      <c r="BL28" s="218"/>
      <c r="BM28" s="218"/>
      <c r="BN28" s="218"/>
      <c r="BO28" s="227"/>
      <c r="BP28" s="227"/>
      <c r="BQ28" s="224">
        <v>22</v>
      </c>
      <c r="BR28" s="225"/>
      <c r="BS28" s="783"/>
      <c r="BT28" s="784"/>
      <c r="BU28" s="784"/>
      <c r="BV28" s="784"/>
      <c r="BW28" s="784"/>
      <c r="BX28" s="784"/>
      <c r="BY28" s="784"/>
      <c r="BZ28" s="784"/>
      <c r="CA28" s="784"/>
      <c r="CB28" s="784"/>
      <c r="CC28" s="784"/>
      <c r="CD28" s="784"/>
      <c r="CE28" s="784"/>
      <c r="CF28" s="784"/>
      <c r="CG28" s="785"/>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783"/>
      <c r="DW28" s="784"/>
      <c r="DX28" s="784"/>
      <c r="DY28" s="784"/>
      <c r="DZ28" s="789"/>
      <c r="EA28" s="216"/>
    </row>
    <row r="29" spans="1:131" ht="26.25" customHeight="1">
      <c r="A29" s="228">
        <v>2</v>
      </c>
      <c r="B29" s="790" t="s">
        <v>407</v>
      </c>
      <c r="C29" s="791"/>
      <c r="D29" s="791"/>
      <c r="E29" s="791"/>
      <c r="F29" s="791"/>
      <c r="G29" s="791"/>
      <c r="H29" s="791"/>
      <c r="I29" s="791"/>
      <c r="J29" s="791"/>
      <c r="K29" s="791"/>
      <c r="L29" s="791"/>
      <c r="M29" s="791"/>
      <c r="N29" s="791"/>
      <c r="O29" s="791"/>
      <c r="P29" s="792"/>
      <c r="Q29" s="793">
        <v>435</v>
      </c>
      <c r="R29" s="794"/>
      <c r="S29" s="794"/>
      <c r="T29" s="794"/>
      <c r="U29" s="794"/>
      <c r="V29" s="794">
        <v>427</v>
      </c>
      <c r="W29" s="794"/>
      <c r="X29" s="794"/>
      <c r="Y29" s="794"/>
      <c r="Z29" s="794"/>
      <c r="AA29" s="794">
        <v>8</v>
      </c>
      <c r="AB29" s="794"/>
      <c r="AC29" s="794"/>
      <c r="AD29" s="794"/>
      <c r="AE29" s="795"/>
      <c r="AF29" s="796">
        <v>8</v>
      </c>
      <c r="AG29" s="797"/>
      <c r="AH29" s="797"/>
      <c r="AI29" s="797"/>
      <c r="AJ29" s="798"/>
      <c r="AK29" s="844">
        <v>61</v>
      </c>
      <c r="AL29" s="840"/>
      <c r="AM29" s="840"/>
      <c r="AN29" s="840"/>
      <c r="AO29" s="840"/>
      <c r="AP29" s="840">
        <v>682</v>
      </c>
      <c r="AQ29" s="840"/>
      <c r="AR29" s="840"/>
      <c r="AS29" s="840"/>
      <c r="AT29" s="840"/>
      <c r="AU29" s="840">
        <v>477</v>
      </c>
      <c r="AV29" s="840"/>
      <c r="AW29" s="840"/>
      <c r="AX29" s="840"/>
      <c r="AY29" s="840"/>
      <c r="AZ29" s="841" t="s">
        <v>592</v>
      </c>
      <c r="BA29" s="841"/>
      <c r="BB29" s="841"/>
      <c r="BC29" s="841"/>
      <c r="BD29" s="841"/>
      <c r="BE29" s="842"/>
      <c r="BF29" s="842"/>
      <c r="BG29" s="842"/>
      <c r="BH29" s="842"/>
      <c r="BI29" s="843"/>
      <c r="BJ29" s="218"/>
      <c r="BK29" s="218"/>
      <c r="BL29" s="218"/>
      <c r="BM29" s="218"/>
      <c r="BN29" s="218"/>
      <c r="BO29" s="227"/>
      <c r="BP29" s="227"/>
      <c r="BQ29" s="224">
        <v>23</v>
      </c>
      <c r="BR29" s="225"/>
      <c r="BS29" s="783"/>
      <c r="BT29" s="784"/>
      <c r="BU29" s="784"/>
      <c r="BV29" s="784"/>
      <c r="BW29" s="784"/>
      <c r="BX29" s="784"/>
      <c r="BY29" s="784"/>
      <c r="BZ29" s="784"/>
      <c r="CA29" s="784"/>
      <c r="CB29" s="784"/>
      <c r="CC29" s="784"/>
      <c r="CD29" s="784"/>
      <c r="CE29" s="784"/>
      <c r="CF29" s="784"/>
      <c r="CG29" s="785"/>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783"/>
      <c r="DW29" s="784"/>
      <c r="DX29" s="784"/>
      <c r="DY29" s="784"/>
      <c r="DZ29" s="789"/>
      <c r="EA29" s="216"/>
    </row>
    <row r="30" spans="1:131" ht="26.25" customHeight="1">
      <c r="A30" s="228">
        <v>3</v>
      </c>
      <c r="B30" s="790" t="s">
        <v>408</v>
      </c>
      <c r="C30" s="791"/>
      <c r="D30" s="791"/>
      <c r="E30" s="791"/>
      <c r="F30" s="791"/>
      <c r="G30" s="791"/>
      <c r="H30" s="791"/>
      <c r="I30" s="791"/>
      <c r="J30" s="791"/>
      <c r="K30" s="791"/>
      <c r="L30" s="791"/>
      <c r="M30" s="791"/>
      <c r="N30" s="791"/>
      <c r="O30" s="791"/>
      <c r="P30" s="792"/>
      <c r="Q30" s="793">
        <v>1331</v>
      </c>
      <c r="R30" s="794"/>
      <c r="S30" s="794"/>
      <c r="T30" s="794"/>
      <c r="U30" s="794"/>
      <c r="V30" s="794">
        <v>1260</v>
      </c>
      <c r="W30" s="794"/>
      <c r="X30" s="794"/>
      <c r="Y30" s="794"/>
      <c r="Z30" s="794"/>
      <c r="AA30" s="794">
        <v>71</v>
      </c>
      <c r="AB30" s="794"/>
      <c r="AC30" s="794"/>
      <c r="AD30" s="794"/>
      <c r="AE30" s="795"/>
      <c r="AF30" s="796">
        <v>71</v>
      </c>
      <c r="AG30" s="797"/>
      <c r="AH30" s="797"/>
      <c r="AI30" s="797"/>
      <c r="AJ30" s="798"/>
      <c r="AK30" s="844">
        <v>221</v>
      </c>
      <c r="AL30" s="840"/>
      <c r="AM30" s="840"/>
      <c r="AN30" s="840"/>
      <c r="AO30" s="840"/>
      <c r="AP30" s="840" t="s">
        <v>592</v>
      </c>
      <c r="AQ30" s="840"/>
      <c r="AR30" s="840"/>
      <c r="AS30" s="840"/>
      <c r="AT30" s="840"/>
      <c r="AU30" s="840" t="s">
        <v>592</v>
      </c>
      <c r="AV30" s="840"/>
      <c r="AW30" s="840"/>
      <c r="AX30" s="840"/>
      <c r="AY30" s="840"/>
      <c r="AZ30" s="841" t="s">
        <v>592</v>
      </c>
      <c r="BA30" s="841"/>
      <c r="BB30" s="841"/>
      <c r="BC30" s="841"/>
      <c r="BD30" s="841"/>
      <c r="BE30" s="842"/>
      <c r="BF30" s="842"/>
      <c r="BG30" s="842"/>
      <c r="BH30" s="842"/>
      <c r="BI30" s="843"/>
      <c r="BJ30" s="218"/>
      <c r="BK30" s="218"/>
      <c r="BL30" s="218"/>
      <c r="BM30" s="218"/>
      <c r="BN30" s="218"/>
      <c r="BO30" s="227"/>
      <c r="BP30" s="227"/>
      <c r="BQ30" s="224">
        <v>24</v>
      </c>
      <c r="BR30" s="225"/>
      <c r="BS30" s="783"/>
      <c r="BT30" s="784"/>
      <c r="BU30" s="784"/>
      <c r="BV30" s="784"/>
      <c r="BW30" s="784"/>
      <c r="BX30" s="784"/>
      <c r="BY30" s="784"/>
      <c r="BZ30" s="784"/>
      <c r="CA30" s="784"/>
      <c r="CB30" s="784"/>
      <c r="CC30" s="784"/>
      <c r="CD30" s="784"/>
      <c r="CE30" s="784"/>
      <c r="CF30" s="784"/>
      <c r="CG30" s="785"/>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783"/>
      <c r="DW30" s="784"/>
      <c r="DX30" s="784"/>
      <c r="DY30" s="784"/>
      <c r="DZ30" s="789"/>
      <c r="EA30" s="216"/>
    </row>
    <row r="31" spans="1:131" ht="26.25" customHeight="1">
      <c r="A31" s="228">
        <v>4</v>
      </c>
      <c r="B31" s="790" t="s">
        <v>409</v>
      </c>
      <c r="C31" s="791"/>
      <c r="D31" s="791"/>
      <c r="E31" s="791"/>
      <c r="F31" s="791"/>
      <c r="G31" s="791"/>
      <c r="H31" s="791"/>
      <c r="I31" s="791"/>
      <c r="J31" s="791"/>
      <c r="K31" s="791"/>
      <c r="L31" s="791"/>
      <c r="M31" s="791"/>
      <c r="N31" s="791"/>
      <c r="O31" s="791"/>
      <c r="P31" s="792"/>
      <c r="Q31" s="793">
        <v>144</v>
      </c>
      <c r="R31" s="794"/>
      <c r="S31" s="794"/>
      <c r="T31" s="794"/>
      <c r="U31" s="794"/>
      <c r="V31" s="794">
        <v>141</v>
      </c>
      <c r="W31" s="794"/>
      <c r="X31" s="794"/>
      <c r="Y31" s="794"/>
      <c r="Z31" s="794"/>
      <c r="AA31" s="794">
        <v>3</v>
      </c>
      <c r="AB31" s="794"/>
      <c r="AC31" s="794"/>
      <c r="AD31" s="794"/>
      <c r="AE31" s="795"/>
      <c r="AF31" s="796">
        <v>3</v>
      </c>
      <c r="AG31" s="797"/>
      <c r="AH31" s="797"/>
      <c r="AI31" s="797"/>
      <c r="AJ31" s="798"/>
      <c r="AK31" s="844">
        <v>56</v>
      </c>
      <c r="AL31" s="840"/>
      <c r="AM31" s="840"/>
      <c r="AN31" s="840"/>
      <c r="AO31" s="840"/>
      <c r="AP31" s="840" t="s">
        <v>592</v>
      </c>
      <c r="AQ31" s="840"/>
      <c r="AR31" s="840"/>
      <c r="AS31" s="840"/>
      <c r="AT31" s="840"/>
      <c r="AU31" s="840" t="s">
        <v>592</v>
      </c>
      <c r="AV31" s="840"/>
      <c r="AW31" s="840"/>
      <c r="AX31" s="840"/>
      <c r="AY31" s="840"/>
      <c r="AZ31" s="841" t="s">
        <v>592</v>
      </c>
      <c r="BA31" s="841"/>
      <c r="BB31" s="841"/>
      <c r="BC31" s="841"/>
      <c r="BD31" s="841"/>
      <c r="BE31" s="842"/>
      <c r="BF31" s="842"/>
      <c r="BG31" s="842"/>
      <c r="BH31" s="842"/>
      <c r="BI31" s="843"/>
      <c r="BJ31" s="218"/>
      <c r="BK31" s="218"/>
      <c r="BL31" s="218"/>
      <c r="BM31" s="218"/>
      <c r="BN31" s="218"/>
      <c r="BO31" s="227"/>
      <c r="BP31" s="227"/>
      <c r="BQ31" s="224">
        <v>25</v>
      </c>
      <c r="BR31" s="225"/>
      <c r="BS31" s="783"/>
      <c r="BT31" s="784"/>
      <c r="BU31" s="784"/>
      <c r="BV31" s="784"/>
      <c r="BW31" s="784"/>
      <c r="BX31" s="784"/>
      <c r="BY31" s="784"/>
      <c r="BZ31" s="784"/>
      <c r="CA31" s="784"/>
      <c r="CB31" s="784"/>
      <c r="CC31" s="784"/>
      <c r="CD31" s="784"/>
      <c r="CE31" s="784"/>
      <c r="CF31" s="784"/>
      <c r="CG31" s="785"/>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783"/>
      <c r="DW31" s="784"/>
      <c r="DX31" s="784"/>
      <c r="DY31" s="784"/>
      <c r="DZ31" s="789"/>
      <c r="EA31" s="216"/>
    </row>
    <row r="32" spans="1:131" ht="26.25" customHeight="1">
      <c r="A32" s="228">
        <v>5</v>
      </c>
      <c r="B32" s="790" t="s">
        <v>410</v>
      </c>
      <c r="C32" s="791"/>
      <c r="D32" s="791"/>
      <c r="E32" s="791"/>
      <c r="F32" s="791"/>
      <c r="G32" s="791"/>
      <c r="H32" s="791"/>
      <c r="I32" s="791"/>
      <c r="J32" s="791"/>
      <c r="K32" s="791"/>
      <c r="L32" s="791"/>
      <c r="M32" s="791"/>
      <c r="N32" s="791"/>
      <c r="O32" s="791"/>
      <c r="P32" s="792"/>
      <c r="Q32" s="793">
        <v>5</v>
      </c>
      <c r="R32" s="794"/>
      <c r="S32" s="794"/>
      <c r="T32" s="794"/>
      <c r="U32" s="794"/>
      <c r="V32" s="794">
        <v>5</v>
      </c>
      <c r="W32" s="794"/>
      <c r="X32" s="794"/>
      <c r="Y32" s="794"/>
      <c r="Z32" s="794"/>
      <c r="AA32" s="794">
        <v>0</v>
      </c>
      <c r="AB32" s="794"/>
      <c r="AC32" s="794"/>
      <c r="AD32" s="794"/>
      <c r="AE32" s="795"/>
      <c r="AF32" s="796" t="s">
        <v>130</v>
      </c>
      <c r="AG32" s="797"/>
      <c r="AH32" s="797"/>
      <c r="AI32" s="797"/>
      <c r="AJ32" s="798"/>
      <c r="AK32" s="844" t="s">
        <v>592</v>
      </c>
      <c r="AL32" s="840"/>
      <c r="AM32" s="840"/>
      <c r="AN32" s="840"/>
      <c r="AO32" s="840"/>
      <c r="AP32" s="840" t="s">
        <v>592</v>
      </c>
      <c r="AQ32" s="840"/>
      <c r="AR32" s="840"/>
      <c r="AS32" s="840"/>
      <c r="AT32" s="840"/>
      <c r="AU32" s="840" t="s">
        <v>592</v>
      </c>
      <c r="AV32" s="840"/>
      <c r="AW32" s="840"/>
      <c r="AX32" s="840"/>
      <c r="AY32" s="840"/>
      <c r="AZ32" s="841" t="s">
        <v>592</v>
      </c>
      <c r="BA32" s="841"/>
      <c r="BB32" s="841"/>
      <c r="BC32" s="841"/>
      <c r="BD32" s="841"/>
      <c r="BE32" s="842"/>
      <c r="BF32" s="842"/>
      <c r="BG32" s="842"/>
      <c r="BH32" s="842"/>
      <c r="BI32" s="843"/>
      <c r="BJ32" s="218"/>
      <c r="BK32" s="218"/>
      <c r="BL32" s="218"/>
      <c r="BM32" s="218"/>
      <c r="BN32" s="218"/>
      <c r="BO32" s="227"/>
      <c r="BP32" s="227"/>
      <c r="BQ32" s="224">
        <v>26</v>
      </c>
      <c r="BR32" s="225"/>
      <c r="BS32" s="783"/>
      <c r="BT32" s="784"/>
      <c r="BU32" s="784"/>
      <c r="BV32" s="784"/>
      <c r="BW32" s="784"/>
      <c r="BX32" s="784"/>
      <c r="BY32" s="784"/>
      <c r="BZ32" s="784"/>
      <c r="CA32" s="784"/>
      <c r="CB32" s="784"/>
      <c r="CC32" s="784"/>
      <c r="CD32" s="784"/>
      <c r="CE32" s="784"/>
      <c r="CF32" s="784"/>
      <c r="CG32" s="785"/>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783"/>
      <c r="DW32" s="784"/>
      <c r="DX32" s="784"/>
      <c r="DY32" s="784"/>
      <c r="DZ32" s="789"/>
      <c r="EA32" s="216"/>
    </row>
    <row r="33" spans="1:131" ht="26.25" customHeight="1">
      <c r="A33" s="228">
        <v>6</v>
      </c>
      <c r="B33" s="790" t="s">
        <v>411</v>
      </c>
      <c r="C33" s="791"/>
      <c r="D33" s="791"/>
      <c r="E33" s="791"/>
      <c r="F33" s="791"/>
      <c r="G33" s="791"/>
      <c r="H33" s="791"/>
      <c r="I33" s="791"/>
      <c r="J33" s="791"/>
      <c r="K33" s="791"/>
      <c r="L33" s="791"/>
      <c r="M33" s="791"/>
      <c r="N33" s="791"/>
      <c r="O33" s="791"/>
      <c r="P33" s="792"/>
      <c r="Q33" s="793">
        <v>384</v>
      </c>
      <c r="R33" s="794"/>
      <c r="S33" s="794"/>
      <c r="T33" s="794"/>
      <c r="U33" s="794"/>
      <c r="V33" s="794">
        <v>360</v>
      </c>
      <c r="W33" s="794"/>
      <c r="X33" s="794"/>
      <c r="Y33" s="794"/>
      <c r="Z33" s="794"/>
      <c r="AA33" s="794">
        <v>24</v>
      </c>
      <c r="AB33" s="794"/>
      <c r="AC33" s="794"/>
      <c r="AD33" s="794"/>
      <c r="AE33" s="795"/>
      <c r="AF33" s="796">
        <v>142</v>
      </c>
      <c r="AG33" s="797"/>
      <c r="AH33" s="797"/>
      <c r="AI33" s="797"/>
      <c r="AJ33" s="798"/>
      <c r="AK33" s="844">
        <v>119</v>
      </c>
      <c r="AL33" s="840"/>
      <c r="AM33" s="840"/>
      <c r="AN33" s="840"/>
      <c r="AO33" s="840"/>
      <c r="AP33" s="840">
        <v>1617</v>
      </c>
      <c r="AQ33" s="840"/>
      <c r="AR33" s="840"/>
      <c r="AS33" s="840"/>
      <c r="AT33" s="840"/>
      <c r="AU33" s="840">
        <v>809</v>
      </c>
      <c r="AV33" s="840"/>
      <c r="AW33" s="840"/>
      <c r="AX33" s="840"/>
      <c r="AY33" s="840"/>
      <c r="AZ33" s="841" t="s">
        <v>592</v>
      </c>
      <c r="BA33" s="841"/>
      <c r="BB33" s="841"/>
      <c r="BC33" s="841"/>
      <c r="BD33" s="841"/>
      <c r="BE33" s="842" t="s">
        <v>412</v>
      </c>
      <c r="BF33" s="842"/>
      <c r="BG33" s="842"/>
      <c r="BH33" s="842"/>
      <c r="BI33" s="843"/>
      <c r="BJ33" s="218"/>
      <c r="BK33" s="218"/>
      <c r="BL33" s="218"/>
      <c r="BM33" s="218"/>
      <c r="BN33" s="218"/>
      <c r="BO33" s="227"/>
      <c r="BP33" s="227"/>
      <c r="BQ33" s="224">
        <v>27</v>
      </c>
      <c r="BR33" s="225"/>
      <c r="BS33" s="783"/>
      <c r="BT33" s="784"/>
      <c r="BU33" s="784"/>
      <c r="BV33" s="784"/>
      <c r="BW33" s="784"/>
      <c r="BX33" s="784"/>
      <c r="BY33" s="784"/>
      <c r="BZ33" s="784"/>
      <c r="CA33" s="784"/>
      <c r="CB33" s="784"/>
      <c r="CC33" s="784"/>
      <c r="CD33" s="784"/>
      <c r="CE33" s="784"/>
      <c r="CF33" s="784"/>
      <c r="CG33" s="785"/>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783"/>
      <c r="DW33" s="784"/>
      <c r="DX33" s="784"/>
      <c r="DY33" s="784"/>
      <c r="DZ33" s="789"/>
      <c r="EA33" s="216"/>
    </row>
    <row r="34" spans="1:131" ht="26.25" customHeight="1">
      <c r="A34" s="228">
        <v>7</v>
      </c>
      <c r="B34" s="790" t="s">
        <v>413</v>
      </c>
      <c r="C34" s="791"/>
      <c r="D34" s="791"/>
      <c r="E34" s="791"/>
      <c r="F34" s="791"/>
      <c r="G34" s="791"/>
      <c r="H34" s="791"/>
      <c r="I34" s="791"/>
      <c r="J34" s="791"/>
      <c r="K34" s="791"/>
      <c r="L34" s="791"/>
      <c r="M34" s="791"/>
      <c r="N34" s="791"/>
      <c r="O34" s="791"/>
      <c r="P34" s="792"/>
      <c r="Q34" s="793">
        <v>124</v>
      </c>
      <c r="R34" s="794"/>
      <c r="S34" s="794"/>
      <c r="T34" s="794"/>
      <c r="U34" s="794"/>
      <c r="V34" s="794">
        <v>121</v>
      </c>
      <c r="W34" s="794"/>
      <c r="X34" s="794"/>
      <c r="Y34" s="794"/>
      <c r="Z34" s="794"/>
      <c r="AA34" s="794">
        <v>3</v>
      </c>
      <c r="AB34" s="794"/>
      <c r="AC34" s="794"/>
      <c r="AD34" s="794"/>
      <c r="AE34" s="795"/>
      <c r="AF34" s="796">
        <v>3</v>
      </c>
      <c r="AG34" s="797"/>
      <c r="AH34" s="797"/>
      <c r="AI34" s="797"/>
      <c r="AJ34" s="798"/>
      <c r="AK34" s="844">
        <v>16</v>
      </c>
      <c r="AL34" s="840"/>
      <c r="AM34" s="840"/>
      <c r="AN34" s="840"/>
      <c r="AO34" s="840"/>
      <c r="AP34" s="840">
        <v>73</v>
      </c>
      <c r="AQ34" s="840"/>
      <c r="AR34" s="840"/>
      <c r="AS34" s="840"/>
      <c r="AT34" s="840"/>
      <c r="AU34" s="840">
        <v>73</v>
      </c>
      <c r="AV34" s="840"/>
      <c r="AW34" s="840"/>
      <c r="AX34" s="840"/>
      <c r="AY34" s="840"/>
      <c r="AZ34" s="841" t="s">
        <v>592</v>
      </c>
      <c r="BA34" s="841"/>
      <c r="BB34" s="841"/>
      <c r="BC34" s="841"/>
      <c r="BD34" s="841"/>
      <c r="BE34" s="842" t="s">
        <v>414</v>
      </c>
      <c r="BF34" s="842"/>
      <c r="BG34" s="842"/>
      <c r="BH34" s="842"/>
      <c r="BI34" s="843"/>
      <c r="BJ34" s="218"/>
      <c r="BK34" s="218"/>
      <c r="BL34" s="218"/>
      <c r="BM34" s="218"/>
      <c r="BN34" s="218"/>
      <c r="BO34" s="227"/>
      <c r="BP34" s="227"/>
      <c r="BQ34" s="224">
        <v>28</v>
      </c>
      <c r="BR34" s="225"/>
      <c r="BS34" s="783"/>
      <c r="BT34" s="784"/>
      <c r="BU34" s="784"/>
      <c r="BV34" s="784"/>
      <c r="BW34" s="784"/>
      <c r="BX34" s="784"/>
      <c r="BY34" s="784"/>
      <c r="BZ34" s="784"/>
      <c r="CA34" s="784"/>
      <c r="CB34" s="784"/>
      <c r="CC34" s="784"/>
      <c r="CD34" s="784"/>
      <c r="CE34" s="784"/>
      <c r="CF34" s="784"/>
      <c r="CG34" s="785"/>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783"/>
      <c r="DW34" s="784"/>
      <c r="DX34" s="784"/>
      <c r="DY34" s="784"/>
      <c r="DZ34" s="789"/>
      <c r="EA34" s="216"/>
    </row>
    <row r="35" spans="1:131" ht="26.25" customHeight="1">
      <c r="A35" s="228">
        <v>8</v>
      </c>
      <c r="B35" s="790" t="s">
        <v>415</v>
      </c>
      <c r="C35" s="791"/>
      <c r="D35" s="791"/>
      <c r="E35" s="791"/>
      <c r="F35" s="791"/>
      <c r="G35" s="791"/>
      <c r="H35" s="791"/>
      <c r="I35" s="791"/>
      <c r="J35" s="791"/>
      <c r="K35" s="791"/>
      <c r="L35" s="791"/>
      <c r="M35" s="791"/>
      <c r="N35" s="791"/>
      <c r="O35" s="791"/>
      <c r="P35" s="792"/>
      <c r="Q35" s="793">
        <v>7</v>
      </c>
      <c r="R35" s="794"/>
      <c r="S35" s="794"/>
      <c r="T35" s="794"/>
      <c r="U35" s="794"/>
      <c r="V35" s="794">
        <v>3</v>
      </c>
      <c r="W35" s="794"/>
      <c r="X35" s="794"/>
      <c r="Y35" s="794"/>
      <c r="Z35" s="794"/>
      <c r="AA35" s="794">
        <v>4</v>
      </c>
      <c r="AB35" s="794"/>
      <c r="AC35" s="794"/>
      <c r="AD35" s="794"/>
      <c r="AE35" s="795"/>
      <c r="AF35" s="796">
        <v>4</v>
      </c>
      <c r="AG35" s="797"/>
      <c r="AH35" s="797"/>
      <c r="AI35" s="797"/>
      <c r="AJ35" s="798"/>
      <c r="AK35" s="844" t="s">
        <v>592</v>
      </c>
      <c r="AL35" s="840"/>
      <c r="AM35" s="840"/>
      <c r="AN35" s="840"/>
      <c r="AO35" s="840"/>
      <c r="AP35" s="840" t="s">
        <v>592</v>
      </c>
      <c r="AQ35" s="840"/>
      <c r="AR35" s="840"/>
      <c r="AS35" s="840"/>
      <c r="AT35" s="840"/>
      <c r="AU35" s="840" t="s">
        <v>592</v>
      </c>
      <c r="AV35" s="840"/>
      <c r="AW35" s="840"/>
      <c r="AX35" s="840"/>
      <c r="AY35" s="840"/>
      <c r="AZ35" s="841" t="s">
        <v>592</v>
      </c>
      <c r="BA35" s="841"/>
      <c r="BB35" s="841"/>
      <c r="BC35" s="841"/>
      <c r="BD35" s="841"/>
      <c r="BE35" s="842" t="s">
        <v>414</v>
      </c>
      <c r="BF35" s="842"/>
      <c r="BG35" s="842"/>
      <c r="BH35" s="842"/>
      <c r="BI35" s="843"/>
      <c r="BJ35" s="218"/>
      <c r="BK35" s="218"/>
      <c r="BL35" s="218"/>
      <c r="BM35" s="218"/>
      <c r="BN35" s="218"/>
      <c r="BO35" s="227"/>
      <c r="BP35" s="227"/>
      <c r="BQ35" s="224">
        <v>29</v>
      </c>
      <c r="BR35" s="225"/>
      <c r="BS35" s="783"/>
      <c r="BT35" s="784"/>
      <c r="BU35" s="784"/>
      <c r="BV35" s="784"/>
      <c r="BW35" s="784"/>
      <c r="BX35" s="784"/>
      <c r="BY35" s="784"/>
      <c r="BZ35" s="784"/>
      <c r="CA35" s="784"/>
      <c r="CB35" s="784"/>
      <c r="CC35" s="784"/>
      <c r="CD35" s="784"/>
      <c r="CE35" s="784"/>
      <c r="CF35" s="784"/>
      <c r="CG35" s="785"/>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783"/>
      <c r="DW35" s="784"/>
      <c r="DX35" s="784"/>
      <c r="DY35" s="784"/>
      <c r="DZ35" s="789"/>
      <c r="EA35" s="216"/>
    </row>
    <row r="36" spans="1:131" ht="26.25" customHeight="1">
      <c r="A36" s="228">
        <v>9</v>
      </c>
      <c r="B36" s="790" t="s">
        <v>416</v>
      </c>
      <c r="C36" s="791"/>
      <c r="D36" s="791"/>
      <c r="E36" s="791"/>
      <c r="F36" s="791"/>
      <c r="G36" s="791"/>
      <c r="H36" s="791"/>
      <c r="I36" s="791"/>
      <c r="J36" s="791"/>
      <c r="K36" s="791"/>
      <c r="L36" s="791"/>
      <c r="M36" s="791"/>
      <c r="N36" s="791"/>
      <c r="O36" s="791"/>
      <c r="P36" s="792"/>
      <c r="Q36" s="793">
        <v>53</v>
      </c>
      <c r="R36" s="794"/>
      <c r="S36" s="794"/>
      <c r="T36" s="794"/>
      <c r="U36" s="794"/>
      <c r="V36" s="794">
        <v>52</v>
      </c>
      <c r="W36" s="794"/>
      <c r="X36" s="794"/>
      <c r="Y36" s="794"/>
      <c r="Z36" s="794"/>
      <c r="AA36" s="794">
        <v>1</v>
      </c>
      <c r="AB36" s="794"/>
      <c r="AC36" s="794"/>
      <c r="AD36" s="794"/>
      <c r="AE36" s="795"/>
      <c r="AF36" s="796">
        <v>1</v>
      </c>
      <c r="AG36" s="797"/>
      <c r="AH36" s="797"/>
      <c r="AI36" s="797"/>
      <c r="AJ36" s="798"/>
      <c r="AK36" s="844">
        <v>33</v>
      </c>
      <c r="AL36" s="840"/>
      <c r="AM36" s="840"/>
      <c r="AN36" s="840"/>
      <c r="AO36" s="840"/>
      <c r="AP36" s="840">
        <v>104</v>
      </c>
      <c r="AQ36" s="840"/>
      <c r="AR36" s="840"/>
      <c r="AS36" s="840"/>
      <c r="AT36" s="840"/>
      <c r="AU36" s="840">
        <v>104</v>
      </c>
      <c r="AV36" s="840"/>
      <c r="AW36" s="840"/>
      <c r="AX36" s="840"/>
      <c r="AY36" s="840"/>
      <c r="AZ36" s="841" t="s">
        <v>592</v>
      </c>
      <c r="BA36" s="841"/>
      <c r="BB36" s="841"/>
      <c r="BC36" s="841"/>
      <c r="BD36" s="841"/>
      <c r="BE36" s="842" t="s">
        <v>417</v>
      </c>
      <c r="BF36" s="842"/>
      <c r="BG36" s="842"/>
      <c r="BH36" s="842"/>
      <c r="BI36" s="843"/>
      <c r="BJ36" s="218"/>
      <c r="BK36" s="218"/>
      <c r="BL36" s="218"/>
      <c r="BM36" s="218"/>
      <c r="BN36" s="218"/>
      <c r="BO36" s="227"/>
      <c r="BP36" s="227"/>
      <c r="BQ36" s="224">
        <v>30</v>
      </c>
      <c r="BR36" s="225"/>
      <c r="BS36" s="783"/>
      <c r="BT36" s="784"/>
      <c r="BU36" s="784"/>
      <c r="BV36" s="784"/>
      <c r="BW36" s="784"/>
      <c r="BX36" s="784"/>
      <c r="BY36" s="784"/>
      <c r="BZ36" s="784"/>
      <c r="CA36" s="784"/>
      <c r="CB36" s="784"/>
      <c r="CC36" s="784"/>
      <c r="CD36" s="784"/>
      <c r="CE36" s="784"/>
      <c r="CF36" s="784"/>
      <c r="CG36" s="785"/>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783"/>
      <c r="DW36" s="784"/>
      <c r="DX36" s="784"/>
      <c r="DY36" s="784"/>
      <c r="DZ36" s="789"/>
      <c r="EA36" s="216"/>
    </row>
    <row r="37" spans="1:131" ht="26.25" customHeight="1">
      <c r="A37" s="228">
        <v>10</v>
      </c>
      <c r="B37" s="790" t="s">
        <v>418</v>
      </c>
      <c r="C37" s="791"/>
      <c r="D37" s="791"/>
      <c r="E37" s="791"/>
      <c r="F37" s="791"/>
      <c r="G37" s="791"/>
      <c r="H37" s="791"/>
      <c r="I37" s="791"/>
      <c r="J37" s="791"/>
      <c r="K37" s="791"/>
      <c r="L37" s="791"/>
      <c r="M37" s="791"/>
      <c r="N37" s="791"/>
      <c r="O37" s="791"/>
      <c r="P37" s="792"/>
      <c r="Q37" s="793">
        <v>42</v>
      </c>
      <c r="R37" s="794"/>
      <c r="S37" s="794"/>
      <c r="T37" s="794"/>
      <c r="U37" s="794"/>
      <c r="V37" s="794">
        <v>41</v>
      </c>
      <c r="W37" s="794"/>
      <c r="X37" s="794"/>
      <c r="Y37" s="794"/>
      <c r="Z37" s="794"/>
      <c r="AA37" s="794">
        <v>1</v>
      </c>
      <c r="AB37" s="794"/>
      <c r="AC37" s="794"/>
      <c r="AD37" s="794"/>
      <c r="AE37" s="795"/>
      <c r="AF37" s="796">
        <v>1</v>
      </c>
      <c r="AG37" s="797"/>
      <c r="AH37" s="797"/>
      <c r="AI37" s="797"/>
      <c r="AJ37" s="798"/>
      <c r="AK37" s="844">
        <v>34</v>
      </c>
      <c r="AL37" s="840"/>
      <c r="AM37" s="840"/>
      <c r="AN37" s="840"/>
      <c r="AO37" s="840"/>
      <c r="AP37" s="840">
        <v>107</v>
      </c>
      <c r="AQ37" s="840"/>
      <c r="AR37" s="840"/>
      <c r="AS37" s="840"/>
      <c r="AT37" s="840"/>
      <c r="AU37" s="840">
        <v>107</v>
      </c>
      <c r="AV37" s="840"/>
      <c r="AW37" s="840"/>
      <c r="AX37" s="840"/>
      <c r="AY37" s="840"/>
      <c r="AZ37" s="841" t="s">
        <v>592</v>
      </c>
      <c r="BA37" s="841"/>
      <c r="BB37" s="841"/>
      <c r="BC37" s="841"/>
      <c r="BD37" s="841"/>
      <c r="BE37" s="842" t="s">
        <v>414</v>
      </c>
      <c r="BF37" s="842"/>
      <c r="BG37" s="842"/>
      <c r="BH37" s="842"/>
      <c r="BI37" s="843"/>
      <c r="BJ37" s="218"/>
      <c r="BK37" s="218"/>
      <c r="BL37" s="218"/>
      <c r="BM37" s="218"/>
      <c r="BN37" s="218"/>
      <c r="BO37" s="227"/>
      <c r="BP37" s="227"/>
      <c r="BQ37" s="224">
        <v>31</v>
      </c>
      <c r="BR37" s="225"/>
      <c r="BS37" s="783"/>
      <c r="BT37" s="784"/>
      <c r="BU37" s="784"/>
      <c r="BV37" s="784"/>
      <c r="BW37" s="784"/>
      <c r="BX37" s="784"/>
      <c r="BY37" s="784"/>
      <c r="BZ37" s="784"/>
      <c r="CA37" s="784"/>
      <c r="CB37" s="784"/>
      <c r="CC37" s="784"/>
      <c r="CD37" s="784"/>
      <c r="CE37" s="784"/>
      <c r="CF37" s="784"/>
      <c r="CG37" s="785"/>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783"/>
      <c r="DW37" s="784"/>
      <c r="DX37" s="784"/>
      <c r="DY37" s="784"/>
      <c r="DZ37" s="789"/>
      <c r="EA37" s="216"/>
    </row>
    <row r="38" spans="1:131" ht="26.25" customHeight="1">
      <c r="A38" s="228">
        <v>11</v>
      </c>
      <c r="B38" s="790" t="s">
        <v>419</v>
      </c>
      <c r="C38" s="791"/>
      <c r="D38" s="791"/>
      <c r="E38" s="791"/>
      <c r="F38" s="791"/>
      <c r="G38" s="791"/>
      <c r="H38" s="791"/>
      <c r="I38" s="791"/>
      <c r="J38" s="791"/>
      <c r="K38" s="791"/>
      <c r="L38" s="791"/>
      <c r="M38" s="791"/>
      <c r="N38" s="791"/>
      <c r="O38" s="791"/>
      <c r="P38" s="792"/>
      <c r="Q38" s="793">
        <v>7</v>
      </c>
      <c r="R38" s="794"/>
      <c r="S38" s="794"/>
      <c r="T38" s="794"/>
      <c r="U38" s="794"/>
      <c r="V38" s="794">
        <v>7</v>
      </c>
      <c r="W38" s="794"/>
      <c r="X38" s="794"/>
      <c r="Y38" s="794"/>
      <c r="Z38" s="794"/>
      <c r="AA38" s="794">
        <v>0</v>
      </c>
      <c r="AB38" s="794"/>
      <c r="AC38" s="794"/>
      <c r="AD38" s="794"/>
      <c r="AE38" s="795"/>
      <c r="AF38" s="796">
        <v>0</v>
      </c>
      <c r="AG38" s="797"/>
      <c r="AH38" s="797"/>
      <c r="AI38" s="797"/>
      <c r="AJ38" s="798"/>
      <c r="AK38" s="844">
        <v>4</v>
      </c>
      <c r="AL38" s="840"/>
      <c r="AM38" s="840"/>
      <c r="AN38" s="840"/>
      <c r="AO38" s="840"/>
      <c r="AP38" s="840">
        <v>43</v>
      </c>
      <c r="AQ38" s="840"/>
      <c r="AR38" s="840"/>
      <c r="AS38" s="840"/>
      <c r="AT38" s="840"/>
      <c r="AU38" s="840">
        <v>43</v>
      </c>
      <c r="AV38" s="840"/>
      <c r="AW38" s="840"/>
      <c r="AX38" s="840"/>
      <c r="AY38" s="840"/>
      <c r="AZ38" s="841" t="s">
        <v>592</v>
      </c>
      <c r="BA38" s="841"/>
      <c r="BB38" s="841"/>
      <c r="BC38" s="841"/>
      <c r="BD38" s="841"/>
      <c r="BE38" s="842" t="s">
        <v>414</v>
      </c>
      <c r="BF38" s="842"/>
      <c r="BG38" s="842"/>
      <c r="BH38" s="842"/>
      <c r="BI38" s="843"/>
      <c r="BJ38" s="218"/>
      <c r="BK38" s="218"/>
      <c r="BL38" s="218"/>
      <c r="BM38" s="218"/>
      <c r="BN38" s="218"/>
      <c r="BO38" s="227"/>
      <c r="BP38" s="227"/>
      <c r="BQ38" s="224">
        <v>32</v>
      </c>
      <c r="BR38" s="225"/>
      <c r="BS38" s="783"/>
      <c r="BT38" s="784"/>
      <c r="BU38" s="784"/>
      <c r="BV38" s="784"/>
      <c r="BW38" s="784"/>
      <c r="BX38" s="784"/>
      <c r="BY38" s="784"/>
      <c r="BZ38" s="784"/>
      <c r="CA38" s="784"/>
      <c r="CB38" s="784"/>
      <c r="CC38" s="784"/>
      <c r="CD38" s="784"/>
      <c r="CE38" s="784"/>
      <c r="CF38" s="784"/>
      <c r="CG38" s="785"/>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783"/>
      <c r="DW38" s="784"/>
      <c r="DX38" s="784"/>
      <c r="DY38" s="784"/>
      <c r="DZ38" s="789"/>
      <c r="EA38" s="216"/>
    </row>
    <row r="39" spans="1:131" ht="26.25" customHeight="1">
      <c r="A39" s="228">
        <v>12</v>
      </c>
      <c r="B39" s="790" t="s">
        <v>420</v>
      </c>
      <c r="C39" s="791"/>
      <c r="D39" s="791"/>
      <c r="E39" s="791"/>
      <c r="F39" s="791"/>
      <c r="G39" s="791"/>
      <c r="H39" s="791"/>
      <c r="I39" s="791"/>
      <c r="J39" s="791"/>
      <c r="K39" s="791"/>
      <c r="L39" s="791"/>
      <c r="M39" s="791"/>
      <c r="N39" s="791"/>
      <c r="O39" s="791"/>
      <c r="P39" s="792"/>
      <c r="Q39" s="793">
        <v>170</v>
      </c>
      <c r="R39" s="794"/>
      <c r="S39" s="794"/>
      <c r="T39" s="794"/>
      <c r="U39" s="794"/>
      <c r="V39" s="794">
        <v>94</v>
      </c>
      <c r="W39" s="794"/>
      <c r="X39" s="794"/>
      <c r="Y39" s="794"/>
      <c r="Z39" s="794"/>
      <c r="AA39" s="794">
        <v>76</v>
      </c>
      <c r="AB39" s="794"/>
      <c r="AC39" s="794"/>
      <c r="AD39" s="794"/>
      <c r="AE39" s="795"/>
      <c r="AF39" s="796">
        <v>76</v>
      </c>
      <c r="AG39" s="797"/>
      <c r="AH39" s="797"/>
      <c r="AI39" s="797"/>
      <c r="AJ39" s="798"/>
      <c r="AK39" s="844" t="s">
        <v>592</v>
      </c>
      <c r="AL39" s="840"/>
      <c r="AM39" s="840"/>
      <c r="AN39" s="840"/>
      <c r="AO39" s="840"/>
      <c r="AP39" s="840" t="s">
        <v>592</v>
      </c>
      <c r="AQ39" s="840"/>
      <c r="AR39" s="840"/>
      <c r="AS39" s="840"/>
      <c r="AT39" s="840"/>
      <c r="AU39" s="840" t="s">
        <v>592</v>
      </c>
      <c r="AV39" s="840"/>
      <c r="AW39" s="840"/>
      <c r="AX39" s="840"/>
      <c r="AY39" s="840"/>
      <c r="AZ39" s="841" t="s">
        <v>592</v>
      </c>
      <c r="BA39" s="841"/>
      <c r="BB39" s="841"/>
      <c r="BC39" s="841"/>
      <c r="BD39" s="841"/>
      <c r="BE39" s="842" t="s">
        <v>414</v>
      </c>
      <c r="BF39" s="842"/>
      <c r="BG39" s="842"/>
      <c r="BH39" s="842"/>
      <c r="BI39" s="843"/>
      <c r="BJ39" s="218"/>
      <c r="BK39" s="218"/>
      <c r="BL39" s="218"/>
      <c r="BM39" s="218"/>
      <c r="BN39" s="218"/>
      <c r="BO39" s="227"/>
      <c r="BP39" s="227"/>
      <c r="BQ39" s="224">
        <v>33</v>
      </c>
      <c r="BR39" s="225"/>
      <c r="BS39" s="783"/>
      <c r="BT39" s="784"/>
      <c r="BU39" s="784"/>
      <c r="BV39" s="784"/>
      <c r="BW39" s="784"/>
      <c r="BX39" s="784"/>
      <c r="BY39" s="784"/>
      <c r="BZ39" s="784"/>
      <c r="CA39" s="784"/>
      <c r="CB39" s="784"/>
      <c r="CC39" s="784"/>
      <c r="CD39" s="784"/>
      <c r="CE39" s="784"/>
      <c r="CF39" s="784"/>
      <c r="CG39" s="785"/>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783"/>
      <c r="DW39" s="784"/>
      <c r="DX39" s="784"/>
      <c r="DY39" s="784"/>
      <c r="DZ39" s="789"/>
      <c r="EA39" s="216"/>
    </row>
    <row r="40" spans="1:131" ht="26.25" customHeight="1">
      <c r="A40" s="224">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844"/>
      <c r="AL40" s="840"/>
      <c r="AM40" s="840"/>
      <c r="AN40" s="840"/>
      <c r="AO40" s="840"/>
      <c r="AP40" s="840"/>
      <c r="AQ40" s="840"/>
      <c r="AR40" s="840"/>
      <c r="AS40" s="840"/>
      <c r="AT40" s="840"/>
      <c r="AU40" s="840"/>
      <c r="AV40" s="840"/>
      <c r="AW40" s="840"/>
      <c r="AX40" s="840"/>
      <c r="AY40" s="840"/>
      <c r="AZ40" s="841"/>
      <c r="BA40" s="841"/>
      <c r="BB40" s="841"/>
      <c r="BC40" s="841"/>
      <c r="BD40" s="841"/>
      <c r="BE40" s="842"/>
      <c r="BF40" s="842"/>
      <c r="BG40" s="842"/>
      <c r="BH40" s="842"/>
      <c r="BI40" s="843"/>
      <c r="BJ40" s="218"/>
      <c r="BK40" s="218"/>
      <c r="BL40" s="218"/>
      <c r="BM40" s="218"/>
      <c r="BN40" s="218"/>
      <c r="BO40" s="227"/>
      <c r="BP40" s="227"/>
      <c r="BQ40" s="224">
        <v>34</v>
      </c>
      <c r="BR40" s="225"/>
      <c r="BS40" s="783"/>
      <c r="BT40" s="784"/>
      <c r="BU40" s="784"/>
      <c r="BV40" s="784"/>
      <c r="BW40" s="784"/>
      <c r="BX40" s="784"/>
      <c r="BY40" s="784"/>
      <c r="BZ40" s="784"/>
      <c r="CA40" s="784"/>
      <c r="CB40" s="784"/>
      <c r="CC40" s="784"/>
      <c r="CD40" s="784"/>
      <c r="CE40" s="784"/>
      <c r="CF40" s="784"/>
      <c r="CG40" s="785"/>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783"/>
      <c r="DW40" s="784"/>
      <c r="DX40" s="784"/>
      <c r="DY40" s="784"/>
      <c r="DZ40" s="789"/>
      <c r="EA40" s="216"/>
    </row>
    <row r="41" spans="1:131" ht="26.25" customHeight="1">
      <c r="A41" s="224">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844"/>
      <c r="AL41" s="840"/>
      <c r="AM41" s="840"/>
      <c r="AN41" s="840"/>
      <c r="AO41" s="840"/>
      <c r="AP41" s="840"/>
      <c r="AQ41" s="840"/>
      <c r="AR41" s="840"/>
      <c r="AS41" s="840"/>
      <c r="AT41" s="840"/>
      <c r="AU41" s="840"/>
      <c r="AV41" s="840"/>
      <c r="AW41" s="840"/>
      <c r="AX41" s="840"/>
      <c r="AY41" s="840"/>
      <c r="AZ41" s="841"/>
      <c r="BA41" s="841"/>
      <c r="BB41" s="841"/>
      <c r="BC41" s="841"/>
      <c r="BD41" s="841"/>
      <c r="BE41" s="842"/>
      <c r="BF41" s="842"/>
      <c r="BG41" s="842"/>
      <c r="BH41" s="842"/>
      <c r="BI41" s="843"/>
      <c r="BJ41" s="218"/>
      <c r="BK41" s="218"/>
      <c r="BL41" s="218"/>
      <c r="BM41" s="218"/>
      <c r="BN41" s="218"/>
      <c r="BO41" s="227"/>
      <c r="BP41" s="227"/>
      <c r="BQ41" s="224">
        <v>35</v>
      </c>
      <c r="BR41" s="225"/>
      <c r="BS41" s="783"/>
      <c r="BT41" s="784"/>
      <c r="BU41" s="784"/>
      <c r="BV41" s="784"/>
      <c r="BW41" s="784"/>
      <c r="BX41" s="784"/>
      <c r="BY41" s="784"/>
      <c r="BZ41" s="784"/>
      <c r="CA41" s="784"/>
      <c r="CB41" s="784"/>
      <c r="CC41" s="784"/>
      <c r="CD41" s="784"/>
      <c r="CE41" s="784"/>
      <c r="CF41" s="784"/>
      <c r="CG41" s="785"/>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783"/>
      <c r="DW41" s="784"/>
      <c r="DX41" s="784"/>
      <c r="DY41" s="784"/>
      <c r="DZ41" s="789"/>
      <c r="EA41" s="216"/>
    </row>
    <row r="42" spans="1:131" ht="26.25" customHeight="1">
      <c r="A42" s="224">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844"/>
      <c r="AL42" s="840"/>
      <c r="AM42" s="840"/>
      <c r="AN42" s="840"/>
      <c r="AO42" s="840"/>
      <c r="AP42" s="840"/>
      <c r="AQ42" s="840"/>
      <c r="AR42" s="840"/>
      <c r="AS42" s="840"/>
      <c r="AT42" s="840"/>
      <c r="AU42" s="840"/>
      <c r="AV42" s="840"/>
      <c r="AW42" s="840"/>
      <c r="AX42" s="840"/>
      <c r="AY42" s="840"/>
      <c r="AZ42" s="841"/>
      <c r="BA42" s="841"/>
      <c r="BB42" s="841"/>
      <c r="BC42" s="841"/>
      <c r="BD42" s="841"/>
      <c r="BE42" s="842"/>
      <c r="BF42" s="842"/>
      <c r="BG42" s="842"/>
      <c r="BH42" s="842"/>
      <c r="BI42" s="843"/>
      <c r="BJ42" s="218"/>
      <c r="BK42" s="218"/>
      <c r="BL42" s="218"/>
      <c r="BM42" s="218"/>
      <c r="BN42" s="218"/>
      <c r="BO42" s="227"/>
      <c r="BP42" s="227"/>
      <c r="BQ42" s="224">
        <v>36</v>
      </c>
      <c r="BR42" s="225"/>
      <c r="BS42" s="783"/>
      <c r="BT42" s="784"/>
      <c r="BU42" s="784"/>
      <c r="BV42" s="784"/>
      <c r="BW42" s="784"/>
      <c r="BX42" s="784"/>
      <c r="BY42" s="784"/>
      <c r="BZ42" s="784"/>
      <c r="CA42" s="784"/>
      <c r="CB42" s="784"/>
      <c r="CC42" s="784"/>
      <c r="CD42" s="784"/>
      <c r="CE42" s="784"/>
      <c r="CF42" s="784"/>
      <c r="CG42" s="785"/>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783"/>
      <c r="DW42" s="784"/>
      <c r="DX42" s="784"/>
      <c r="DY42" s="784"/>
      <c r="DZ42" s="789"/>
      <c r="EA42" s="216"/>
    </row>
    <row r="43" spans="1:131" ht="26.25" customHeight="1">
      <c r="A43" s="224">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844"/>
      <c r="AL43" s="840"/>
      <c r="AM43" s="840"/>
      <c r="AN43" s="840"/>
      <c r="AO43" s="840"/>
      <c r="AP43" s="840"/>
      <c r="AQ43" s="840"/>
      <c r="AR43" s="840"/>
      <c r="AS43" s="840"/>
      <c r="AT43" s="840"/>
      <c r="AU43" s="840"/>
      <c r="AV43" s="840"/>
      <c r="AW43" s="840"/>
      <c r="AX43" s="840"/>
      <c r="AY43" s="840"/>
      <c r="AZ43" s="841"/>
      <c r="BA43" s="841"/>
      <c r="BB43" s="841"/>
      <c r="BC43" s="841"/>
      <c r="BD43" s="841"/>
      <c r="BE43" s="842"/>
      <c r="BF43" s="842"/>
      <c r="BG43" s="842"/>
      <c r="BH43" s="842"/>
      <c r="BI43" s="843"/>
      <c r="BJ43" s="218"/>
      <c r="BK43" s="218"/>
      <c r="BL43" s="218"/>
      <c r="BM43" s="218"/>
      <c r="BN43" s="218"/>
      <c r="BO43" s="227"/>
      <c r="BP43" s="227"/>
      <c r="BQ43" s="224">
        <v>37</v>
      </c>
      <c r="BR43" s="225"/>
      <c r="BS43" s="783"/>
      <c r="BT43" s="784"/>
      <c r="BU43" s="784"/>
      <c r="BV43" s="784"/>
      <c r="BW43" s="784"/>
      <c r="BX43" s="784"/>
      <c r="BY43" s="784"/>
      <c r="BZ43" s="784"/>
      <c r="CA43" s="784"/>
      <c r="CB43" s="784"/>
      <c r="CC43" s="784"/>
      <c r="CD43" s="784"/>
      <c r="CE43" s="784"/>
      <c r="CF43" s="784"/>
      <c r="CG43" s="785"/>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783"/>
      <c r="DW43" s="784"/>
      <c r="DX43" s="784"/>
      <c r="DY43" s="784"/>
      <c r="DZ43" s="789"/>
      <c r="EA43" s="216"/>
    </row>
    <row r="44" spans="1:131" ht="26.25" customHeight="1">
      <c r="A44" s="224">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844"/>
      <c r="AL44" s="840"/>
      <c r="AM44" s="840"/>
      <c r="AN44" s="840"/>
      <c r="AO44" s="840"/>
      <c r="AP44" s="840"/>
      <c r="AQ44" s="840"/>
      <c r="AR44" s="840"/>
      <c r="AS44" s="840"/>
      <c r="AT44" s="840"/>
      <c r="AU44" s="840"/>
      <c r="AV44" s="840"/>
      <c r="AW44" s="840"/>
      <c r="AX44" s="840"/>
      <c r="AY44" s="840"/>
      <c r="AZ44" s="841"/>
      <c r="BA44" s="841"/>
      <c r="BB44" s="841"/>
      <c r="BC44" s="841"/>
      <c r="BD44" s="841"/>
      <c r="BE44" s="842"/>
      <c r="BF44" s="842"/>
      <c r="BG44" s="842"/>
      <c r="BH44" s="842"/>
      <c r="BI44" s="843"/>
      <c r="BJ44" s="218"/>
      <c r="BK44" s="218"/>
      <c r="BL44" s="218"/>
      <c r="BM44" s="218"/>
      <c r="BN44" s="218"/>
      <c r="BO44" s="227"/>
      <c r="BP44" s="227"/>
      <c r="BQ44" s="224">
        <v>38</v>
      </c>
      <c r="BR44" s="225"/>
      <c r="BS44" s="783"/>
      <c r="BT44" s="784"/>
      <c r="BU44" s="784"/>
      <c r="BV44" s="784"/>
      <c r="BW44" s="784"/>
      <c r="BX44" s="784"/>
      <c r="BY44" s="784"/>
      <c r="BZ44" s="784"/>
      <c r="CA44" s="784"/>
      <c r="CB44" s="784"/>
      <c r="CC44" s="784"/>
      <c r="CD44" s="784"/>
      <c r="CE44" s="784"/>
      <c r="CF44" s="784"/>
      <c r="CG44" s="785"/>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783"/>
      <c r="DW44" s="784"/>
      <c r="DX44" s="784"/>
      <c r="DY44" s="784"/>
      <c r="DZ44" s="789"/>
      <c r="EA44" s="216"/>
    </row>
    <row r="45" spans="1:131" ht="26.25" customHeight="1">
      <c r="A45" s="224">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844"/>
      <c r="AL45" s="840"/>
      <c r="AM45" s="840"/>
      <c r="AN45" s="840"/>
      <c r="AO45" s="840"/>
      <c r="AP45" s="840"/>
      <c r="AQ45" s="840"/>
      <c r="AR45" s="840"/>
      <c r="AS45" s="840"/>
      <c r="AT45" s="840"/>
      <c r="AU45" s="840"/>
      <c r="AV45" s="840"/>
      <c r="AW45" s="840"/>
      <c r="AX45" s="840"/>
      <c r="AY45" s="840"/>
      <c r="AZ45" s="841"/>
      <c r="BA45" s="841"/>
      <c r="BB45" s="841"/>
      <c r="BC45" s="841"/>
      <c r="BD45" s="841"/>
      <c r="BE45" s="842"/>
      <c r="BF45" s="842"/>
      <c r="BG45" s="842"/>
      <c r="BH45" s="842"/>
      <c r="BI45" s="843"/>
      <c r="BJ45" s="218"/>
      <c r="BK45" s="218"/>
      <c r="BL45" s="218"/>
      <c r="BM45" s="218"/>
      <c r="BN45" s="218"/>
      <c r="BO45" s="227"/>
      <c r="BP45" s="227"/>
      <c r="BQ45" s="224">
        <v>39</v>
      </c>
      <c r="BR45" s="225"/>
      <c r="BS45" s="783"/>
      <c r="BT45" s="784"/>
      <c r="BU45" s="784"/>
      <c r="BV45" s="784"/>
      <c r="BW45" s="784"/>
      <c r="BX45" s="784"/>
      <c r="BY45" s="784"/>
      <c r="BZ45" s="784"/>
      <c r="CA45" s="784"/>
      <c r="CB45" s="784"/>
      <c r="CC45" s="784"/>
      <c r="CD45" s="784"/>
      <c r="CE45" s="784"/>
      <c r="CF45" s="784"/>
      <c r="CG45" s="785"/>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783"/>
      <c r="DW45" s="784"/>
      <c r="DX45" s="784"/>
      <c r="DY45" s="784"/>
      <c r="DZ45" s="789"/>
      <c r="EA45" s="216"/>
    </row>
    <row r="46" spans="1:131" ht="26.25" customHeight="1">
      <c r="A46" s="224">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844"/>
      <c r="AL46" s="840"/>
      <c r="AM46" s="840"/>
      <c r="AN46" s="840"/>
      <c r="AO46" s="840"/>
      <c r="AP46" s="840"/>
      <c r="AQ46" s="840"/>
      <c r="AR46" s="840"/>
      <c r="AS46" s="840"/>
      <c r="AT46" s="840"/>
      <c r="AU46" s="840"/>
      <c r="AV46" s="840"/>
      <c r="AW46" s="840"/>
      <c r="AX46" s="840"/>
      <c r="AY46" s="840"/>
      <c r="AZ46" s="841"/>
      <c r="BA46" s="841"/>
      <c r="BB46" s="841"/>
      <c r="BC46" s="841"/>
      <c r="BD46" s="841"/>
      <c r="BE46" s="842"/>
      <c r="BF46" s="842"/>
      <c r="BG46" s="842"/>
      <c r="BH46" s="842"/>
      <c r="BI46" s="843"/>
      <c r="BJ46" s="218"/>
      <c r="BK46" s="218"/>
      <c r="BL46" s="218"/>
      <c r="BM46" s="218"/>
      <c r="BN46" s="218"/>
      <c r="BO46" s="227"/>
      <c r="BP46" s="227"/>
      <c r="BQ46" s="224">
        <v>40</v>
      </c>
      <c r="BR46" s="225"/>
      <c r="BS46" s="783"/>
      <c r="BT46" s="784"/>
      <c r="BU46" s="784"/>
      <c r="BV46" s="784"/>
      <c r="BW46" s="784"/>
      <c r="BX46" s="784"/>
      <c r="BY46" s="784"/>
      <c r="BZ46" s="784"/>
      <c r="CA46" s="784"/>
      <c r="CB46" s="784"/>
      <c r="CC46" s="784"/>
      <c r="CD46" s="784"/>
      <c r="CE46" s="784"/>
      <c r="CF46" s="784"/>
      <c r="CG46" s="785"/>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783"/>
      <c r="DW46" s="784"/>
      <c r="DX46" s="784"/>
      <c r="DY46" s="784"/>
      <c r="DZ46" s="789"/>
      <c r="EA46" s="216"/>
    </row>
    <row r="47" spans="1:131" ht="26.25" customHeight="1">
      <c r="A47" s="224">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844"/>
      <c r="AL47" s="840"/>
      <c r="AM47" s="840"/>
      <c r="AN47" s="840"/>
      <c r="AO47" s="840"/>
      <c r="AP47" s="840"/>
      <c r="AQ47" s="840"/>
      <c r="AR47" s="840"/>
      <c r="AS47" s="840"/>
      <c r="AT47" s="840"/>
      <c r="AU47" s="840"/>
      <c r="AV47" s="840"/>
      <c r="AW47" s="840"/>
      <c r="AX47" s="840"/>
      <c r="AY47" s="840"/>
      <c r="AZ47" s="841"/>
      <c r="BA47" s="841"/>
      <c r="BB47" s="841"/>
      <c r="BC47" s="841"/>
      <c r="BD47" s="841"/>
      <c r="BE47" s="842"/>
      <c r="BF47" s="842"/>
      <c r="BG47" s="842"/>
      <c r="BH47" s="842"/>
      <c r="BI47" s="843"/>
      <c r="BJ47" s="218"/>
      <c r="BK47" s="218"/>
      <c r="BL47" s="218"/>
      <c r="BM47" s="218"/>
      <c r="BN47" s="218"/>
      <c r="BO47" s="227"/>
      <c r="BP47" s="227"/>
      <c r="BQ47" s="224">
        <v>41</v>
      </c>
      <c r="BR47" s="225"/>
      <c r="BS47" s="783"/>
      <c r="BT47" s="784"/>
      <c r="BU47" s="784"/>
      <c r="BV47" s="784"/>
      <c r="BW47" s="784"/>
      <c r="BX47" s="784"/>
      <c r="BY47" s="784"/>
      <c r="BZ47" s="784"/>
      <c r="CA47" s="784"/>
      <c r="CB47" s="784"/>
      <c r="CC47" s="784"/>
      <c r="CD47" s="784"/>
      <c r="CE47" s="784"/>
      <c r="CF47" s="784"/>
      <c r="CG47" s="785"/>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783"/>
      <c r="DW47" s="784"/>
      <c r="DX47" s="784"/>
      <c r="DY47" s="784"/>
      <c r="DZ47" s="789"/>
      <c r="EA47" s="216"/>
    </row>
    <row r="48" spans="1:131" ht="26.25" customHeight="1">
      <c r="A48" s="224">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844"/>
      <c r="AL48" s="840"/>
      <c r="AM48" s="840"/>
      <c r="AN48" s="840"/>
      <c r="AO48" s="840"/>
      <c r="AP48" s="840"/>
      <c r="AQ48" s="840"/>
      <c r="AR48" s="840"/>
      <c r="AS48" s="840"/>
      <c r="AT48" s="840"/>
      <c r="AU48" s="840"/>
      <c r="AV48" s="840"/>
      <c r="AW48" s="840"/>
      <c r="AX48" s="840"/>
      <c r="AY48" s="840"/>
      <c r="AZ48" s="841"/>
      <c r="BA48" s="841"/>
      <c r="BB48" s="841"/>
      <c r="BC48" s="841"/>
      <c r="BD48" s="841"/>
      <c r="BE48" s="842"/>
      <c r="BF48" s="842"/>
      <c r="BG48" s="842"/>
      <c r="BH48" s="842"/>
      <c r="BI48" s="843"/>
      <c r="BJ48" s="218"/>
      <c r="BK48" s="218"/>
      <c r="BL48" s="218"/>
      <c r="BM48" s="218"/>
      <c r="BN48" s="218"/>
      <c r="BO48" s="227"/>
      <c r="BP48" s="227"/>
      <c r="BQ48" s="224">
        <v>42</v>
      </c>
      <c r="BR48" s="225"/>
      <c r="BS48" s="783"/>
      <c r="BT48" s="784"/>
      <c r="BU48" s="784"/>
      <c r="BV48" s="784"/>
      <c r="BW48" s="784"/>
      <c r="BX48" s="784"/>
      <c r="BY48" s="784"/>
      <c r="BZ48" s="784"/>
      <c r="CA48" s="784"/>
      <c r="CB48" s="784"/>
      <c r="CC48" s="784"/>
      <c r="CD48" s="784"/>
      <c r="CE48" s="784"/>
      <c r="CF48" s="784"/>
      <c r="CG48" s="785"/>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783"/>
      <c r="DW48" s="784"/>
      <c r="DX48" s="784"/>
      <c r="DY48" s="784"/>
      <c r="DZ48" s="789"/>
      <c r="EA48" s="216"/>
    </row>
    <row r="49" spans="1:131" ht="26.25" customHeight="1">
      <c r="A49" s="224">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844"/>
      <c r="AL49" s="840"/>
      <c r="AM49" s="840"/>
      <c r="AN49" s="840"/>
      <c r="AO49" s="840"/>
      <c r="AP49" s="840"/>
      <c r="AQ49" s="840"/>
      <c r="AR49" s="840"/>
      <c r="AS49" s="840"/>
      <c r="AT49" s="840"/>
      <c r="AU49" s="840"/>
      <c r="AV49" s="840"/>
      <c r="AW49" s="840"/>
      <c r="AX49" s="840"/>
      <c r="AY49" s="840"/>
      <c r="AZ49" s="841"/>
      <c r="BA49" s="841"/>
      <c r="BB49" s="841"/>
      <c r="BC49" s="841"/>
      <c r="BD49" s="841"/>
      <c r="BE49" s="842"/>
      <c r="BF49" s="842"/>
      <c r="BG49" s="842"/>
      <c r="BH49" s="842"/>
      <c r="BI49" s="843"/>
      <c r="BJ49" s="218"/>
      <c r="BK49" s="218"/>
      <c r="BL49" s="218"/>
      <c r="BM49" s="218"/>
      <c r="BN49" s="218"/>
      <c r="BO49" s="227"/>
      <c r="BP49" s="227"/>
      <c r="BQ49" s="224">
        <v>43</v>
      </c>
      <c r="BR49" s="225"/>
      <c r="BS49" s="783"/>
      <c r="BT49" s="784"/>
      <c r="BU49" s="784"/>
      <c r="BV49" s="784"/>
      <c r="BW49" s="784"/>
      <c r="BX49" s="784"/>
      <c r="BY49" s="784"/>
      <c r="BZ49" s="784"/>
      <c r="CA49" s="784"/>
      <c r="CB49" s="784"/>
      <c r="CC49" s="784"/>
      <c r="CD49" s="784"/>
      <c r="CE49" s="784"/>
      <c r="CF49" s="784"/>
      <c r="CG49" s="785"/>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783"/>
      <c r="DW49" s="784"/>
      <c r="DX49" s="784"/>
      <c r="DY49" s="784"/>
      <c r="DZ49" s="789"/>
      <c r="EA49" s="216"/>
    </row>
    <row r="50" spans="1:131" ht="26.25" customHeight="1">
      <c r="A50" s="224">
        <v>23</v>
      </c>
      <c r="B50" s="790"/>
      <c r="C50" s="791"/>
      <c r="D50" s="791"/>
      <c r="E50" s="791"/>
      <c r="F50" s="791"/>
      <c r="G50" s="791"/>
      <c r="H50" s="791"/>
      <c r="I50" s="791"/>
      <c r="J50" s="791"/>
      <c r="K50" s="791"/>
      <c r="L50" s="791"/>
      <c r="M50" s="791"/>
      <c r="N50" s="791"/>
      <c r="O50" s="791"/>
      <c r="P50" s="792"/>
      <c r="Q50" s="845"/>
      <c r="R50" s="846"/>
      <c r="S50" s="846"/>
      <c r="T50" s="846"/>
      <c r="U50" s="846"/>
      <c r="V50" s="846"/>
      <c r="W50" s="846"/>
      <c r="X50" s="846"/>
      <c r="Y50" s="846"/>
      <c r="Z50" s="846"/>
      <c r="AA50" s="846"/>
      <c r="AB50" s="846"/>
      <c r="AC50" s="846"/>
      <c r="AD50" s="846"/>
      <c r="AE50" s="847"/>
      <c r="AF50" s="796"/>
      <c r="AG50" s="797"/>
      <c r="AH50" s="797"/>
      <c r="AI50" s="797"/>
      <c r="AJ50" s="798"/>
      <c r="AK50" s="849"/>
      <c r="AL50" s="846"/>
      <c r="AM50" s="846"/>
      <c r="AN50" s="846"/>
      <c r="AO50" s="846"/>
      <c r="AP50" s="846"/>
      <c r="AQ50" s="846"/>
      <c r="AR50" s="846"/>
      <c r="AS50" s="846"/>
      <c r="AT50" s="846"/>
      <c r="AU50" s="846"/>
      <c r="AV50" s="846"/>
      <c r="AW50" s="846"/>
      <c r="AX50" s="846"/>
      <c r="AY50" s="846"/>
      <c r="AZ50" s="848"/>
      <c r="BA50" s="848"/>
      <c r="BB50" s="848"/>
      <c r="BC50" s="848"/>
      <c r="BD50" s="848"/>
      <c r="BE50" s="842"/>
      <c r="BF50" s="842"/>
      <c r="BG50" s="842"/>
      <c r="BH50" s="842"/>
      <c r="BI50" s="843"/>
      <c r="BJ50" s="218"/>
      <c r="BK50" s="218"/>
      <c r="BL50" s="218"/>
      <c r="BM50" s="218"/>
      <c r="BN50" s="218"/>
      <c r="BO50" s="227"/>
      <c r="BP50" s="227"/>
      <c r="BQ50" s="224">
        <v>44</v>
      </c>
      <c r="BR50" s="225"/>
      <c r="BS50" s="783"/>
      <c r="BT50" s="784"/>
      <c r="BU50" s="784"/>
      <c r="BV50" s="784"/>
      <c r="BW50" s="784"/>
      <c r="BX50" s="784"/>
      <c r="BY50" s="784"/>
      <c r="BZ50" s="784"/>
      <c r="CA50" s="784"/>
      <c r="CB50" s="784"/>
      <c r="CC50" s="784"/>
      <c r="CD50" s="784"/>
      <c r="CE50" s="784"/>
      <c r="CF50" s="784"/>
      <c r="CG50" s="785"/>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783"/>
      <c r="DW50" s="784"/>
      <c r="DX50" s="784"/>
      <c r="DY50" s="784"/>
      <c r="DZ50" s="789"/>
      <c r="EA50" s="216"/>
    </row>
    <row r="51" spans="1:131" ht="26.25" customHeight="1">
      <c r="A51" s="224">
        <v>24</v>
      </c>
      <c r="B51" s="790"/>
      <c r="C51" s="791"/>
      <c r="D51" s="791"/>
      <c r="E51" s="791"/>
      <c r="F51" s="791"/>
      <c r="G51" s="791"/>
      <c r="H51" s="791"/>
      <c r="I51" s="791"/>
      <c r="J51" s="791"/>
      <c r="K51" s="791"/>
      <c r="L51" s="791"/>
      <c r="M51" s="791"/>
      <c r="N51" s="791"/>
      <c r="O51" s="791"/>
      <c r="P51" s="792"/>
      <c r="Q51" s="845"/>
      <c r="R51" s="846"/>
      <c r="S51" s="846"/>
      <c r="T51" s="846"/>
      <c r="U51" s="846"/>
      <c r="V51" s="846"/>
      <c r="W51" s="846"/>
      <c r="X51" s="846"/>
      <c r="Y51" s="846"/>
      <c r="Z51" s="846"/>
      <c r="AA51" s="846"/>
      <c r="AB51" s="846"/>
      <c r="AC51" s="846"/>
      <c r="AD51" s="846"/>
      <c r="AE51" s="847"/>
      <c r="AF51" s="796"/>
      <c r="AG51" s="797"/>
      <c r="AH51" s="797"/>
      <c r="AI51" s="797"/>
      <c r="AJ51" s="798"/>
      <c r="AK51" s="849"/>
      <c r="AL51" s="846"/>
      <c r="AM51" s="846"/>
      <c r="AN51" s="846"/>
      <c r="AO51" s="846"/>
      <c r="AP51" s="846"/>
      <c r="AQ51" s="846"/>
      <c r="AR51" s="846"/>
      <c r="AS51" s="846"/>
      <c r="AT51" s="846"/>
      <c r="AU51" s="846"/>
      <c r="AV51" s="846"/>
      <c r="AW51" s="846"/>
      <c r="AX51" s="846"/>
      <c r="AY51" s="846"/>
      <c r="AZ51" s="848"/>
      <c r="BA51" s="848"/>
      <c r="BB51" s="848"/>
      <c r="BC51" s="848"/>
      <c r="BD51" s="848"/>
      <c r="BE51" s="842"/>
      <c r="BF51" s="842"/>
      <c r="BG51" s="842"/>
      <c r="BH51" s="842"/>
      <c r="BI51" s="843"/>
      <c r="BJ51" s="218"/>
      <c r="BK51" s="218"/>
      <c r="BL51" s="218"/>
      <c r="BM51" s="218"/>
      <c r="BN51" s="218"/>
      <c r="BO51" s="227"/>
      <c r="BP51" s="227"/>
      <c r="BQ51" s="224">
        <v>45</v>
      </c>
      <c r="BR51" s="225"/>
      <c r="BS51" s="783"/>
      <c r="BT51" s="784"/>
      <c r="BU51" s="784"/>
      <c r="BV51" s="784"/>
      <c r="BW51" s="784"/>
      <c r="BX51" s="784"/>
      <c r="BY51" s="784"/>
      <c r="BZ51" s="784"/>
      <c r="CA51" s="784"/>
      <c r="CB51" s="784"/>
      <c r="CC51" s="784"/>
      <c r="CD51" s="784"/>
      <c r="CE51" s="784"/>
      <c r="CF51" s="784"/>
      <c r="CG51" s="785"/>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783"/>
      <c r="DW51" s="784"/>
      <c r="DX51" s="784"/>
      <c r="DY51" s="784"/>
      <c r="DZ51" s="789"/>
      <c r="EA51" s="216"/>
    </row>
    <row r="52" spans="1:131" ht="26.25" customHeight="1">
      <c r="A52" s="224">
        <v>25</v>
      </c>
      <c r="B52" s="790"/>
      <c r="C52" s="791"/>
      <c r="D52" s="791"/>
      <c r="E52" s="791"/>
      <c r="F52" s="791"/>
      <c r="G52" s="791"/>
      <c r="H52" s="791"/>
      <c r="I52" s="791"/>
      <c r="J52" s="791"/>
      <c r="K52" s="791"/>
      <c r="L52" s="791"/>
      <c r="M52" s="791"/>
      <c r="N52" s="791"/>
      <c r="O52" s="791"/>
      <c r="P52" s="792"/>
      <c r="Q52" s="845"/>
      <c r="R52" s="846"/>
      <c r="S52" s="846"/>
      <c r="T52" s="846"/>
      <c r="U52" s="846"/>
      <c r="V52" s="846"/>
      <c r="W52" s="846"/>
      <c r="X52" s="846"/>
      <c r="Y52" s="846"/>
      <c r="Z52" s="846"/>
      <c r="AA52" s="846"/>
      <c r="AB52" s="846"/>
      <c r="AC52" s="846"/>
      <c r="AD52" s="846"/>
      <c r="AE52" s="847"/>
      <c r="AF52" s="796"/>
      <c r="AG52" s="797"/>
      <c r="AH52" s="797"/>
      <c r="AI52" s="797"/>
      <c r="AJ52" s="798"/>
      <c r="AK52" s="849"/>
      <c r="AL52" s="846"/>
      <c r="AM52" s="846"/>
      <c r="AN52" s="846"/>
      <c r="AO52" s="846"/>
      <c r="AP52" s="846"/>
      <c r="AQ52" s="846"/>
      <c r="AR52" s="846"/>
      <c r="AS52" s="846"/>
      <c r="AT52" s="846"/>
      <c r="AU52" s="846"/>
      <c r="AV52" s="846"/>
      <c r="AW52" s="846"/>
      <c r="AX52" s="846"/>
      <c r="AY52" s="846"/>
      <c r="AZ52" s="848"/>
      <c r="BA52" s="848"/>
      <c r="BB52" s="848"/>
      <c r="BC52" s="848"/>
      <c r="BD52" s="848"/>
      <c r="BE52" s="842"/>
      <c r="BF52" s="842"/>
      <c r="BG52" s="842"/>
      <c r="BH52" s="842"/>
      <c r="BI52" s="843"/>
      <c r="BJ52" s="218"/>
      <c r="BK52" s="218"/>
      <c r="BL52" s="218"/>
      <c r="BM52" s="218"/>
      <c r="BN52" s="218"/>
      <c r="BO52" s="227"/>
      <c r="BP52" s="227"/>
      <c r="BQ52" s="224">
        <v>46</v>
      </c>
      <c r="BR52" s="225"/>
      <c r="BS52" s="783"/>
      <c r="BT52" s="784"/>
      <c r="BU52" s="784"/>
      <c r="BV52" s="784"/>
      <c r="BW52" s="784"/>
      <c r="BX52" s="784"/>
      <c r="BY52" s="784"/>
      <c r="BZ52" s="784"/>
      <c r="CA52" s="784"/>
      <c r="CB52" s="784"/>
      <c r="CC52" s="784"/>
      <c r="CD52" s="784"/>
      <c r="CE52" s="784"/>
      <c r="CF52" s="784"/>
      <c r="CG52" s="785"/>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783"/>
      <c r="DW52" s="784"/>
      <c r="DX52" s="784"/>
      <c r="DY52" s="784"/>
      <c r="DZ52" s="789"/>
      <c r="EA52" s="216"/>
    </row>
    <row r="53" spans="1:131" ht="26.25" customHeight="1">
      <c r="A53" s="224">
        <v>26</v>
      </c>
      <c r="B53" s="790"/>
      <c r="C53" s="791"/>
      <c r="D53" s="791"/>
      <c r="E53" s="791"/>
      <c r="F53" s="791"/>
      <c r="G53" s="791"/>
      <c r="H53" s="791"/>
      <c r="I53" s="791"/>
      <c r="J53" s="791"/>
      <c r="K53" s="791"/>
      <c r="L53" s="791"/>
      <c r="M53" s="791"/>
      <c r="N53" s="791"/>
      <c r="O53" s="791"/>
      <c r="P53" s="792"/>
      <c r="Q53" s="845"/>
      <c r="R53" s="846"/>
      <c r="S53" s="846"/>
      <c r="T53" s="846"/>
      <c r="U53" s="846"/>
      <c r="V53" s="846"/>
      <c r="W53" s="846"/>
      <c r="X53" s="846"/>
      <c r="Y53" s="846"/>
      <c r="Z53" s="846"/>
      <c r="AA53" s="846"/>
      <c r="AB53" s="846"/>
      <c r="AC53" s="846"/>
      <c r="AD53" s="846"/>
      <c r="AE53" s="847"/>
      <c r="AF53" s="796"/>
      <c r="AG53" s="797"/>
      <c r="AH53" s="797"/>
      <c r="AI53" s="797"/>
      <c r="AJ53" s="798"/>
      <c r="AK53" s="849"/>
      <c r="AL53" s="846"/>
      <c r="AM53" s="846"/>
      <c r="AN53" s="846"/>
      <c r="AO53" s="846"/>
      <c r="AP53" s="846"/>
      <c r="AQ53" s="846"/>
      <c r="AR53" s="846"/>
      <c r="AS53" s="846"/>
      <c r="AT53" s="846"/>
      <c r="AU53" s="846"/>
      <c r="AV53" s="846"/>
      <c r="AW53" s="846"/>
      <c r="AX53" s="846"/>
      <c r="AY53" s="846"/>
      <c r="AZ53" s="848"/>
      <c r="BA53" s="848"/>
      <c r="BB53" s="848"/>
      <c r="BC53" s="848"/>
      <c r="BD53" s="848"/>
      <c r="BE53" s="842"/>
      <c r="BF53" s="842"/>
      <c r="BG53" s="842"/>
      <c r="BH53" s="842"/>
      <c r="BI53" s="843"/>
      <c r="BJ53" s="218"/>
      <c r="BK53" s="218"/>
      <c r="BL53" s="218"/>
      <c r="BM53" s="218"/>
      <c r="BN53" s="218"/>
      <c r="BO53" s="227"/>
      <c r="BP53" s="227"/>
      <c r="BQ53" s="224">
        <v>47</v>
      </c>
      <c r="BR53" s="225"/>
      <c r="BS53" s="783"/>
      <c r="BT53" s="784"/>
      <c r="BU53" s="784"/>
      <c r="BV53" s="784"/>
      <c r="BW53" s="784"/>
      <c r="BX53" s="784"/>
      <c r="BY53" s="784"/>
      <c r="BZ53" s="784"/>
      <c r="CA53" s="784"/>
      <c r="CB53" s="784"/>
      <c r="CC53" s="784"/>
      <c r="CD53" s="784"/>
      <c r="CE53" s="784"/>
      <c r="CF53" s="784"/>
      <c r="CG53" s="785"/>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783"/>
      <c r="DW53" s="784"/>
      <c r="DX53" s="784"/>
      <c r="DY53" s="784"/>
      <c r="DZ53" s="789"/>
      <c r="EA53" s="216"/>
    </row>
    <row r="54" spans="1:131" ht="26.25" customHeight="1">
      <c r="A54" s="224">
        <v>27</v>
      </c>
      <c r="B54" s="790"/>
      <c r="C54" s="791"/>
      <c r="D54" s="791"/>
      <c r="E54" s="791"/>
      <c r="F54" s="791"/>
      <c r="G54" s="791"/>
      <c r="H54" s="791"/>
      <c r="I54" s="791"/>
      <c r="J54" s="791"/>
      <c r="K54" s="791"/>
      <c r="L54" s="791"/>
      <c r="M54" s="791"/>
      <c r="N54" s="791"/>
      <c r="O54" s="791"/>
      <c r="P54" s="792"/>
      <c r="Q54" s="845"/>
      <c r="R54" s="846"/>
      <c r="S54" s="846"/>
      <c r="T54" s="846"/>
      <c r="U54" s="846"/>
      <c r="V54" s="846"/>
      <c r="W54" s="846"/>
      <c r="X54" s="846"/>
      <c r="Y54" s="846"/>
      <c r="Z54" s="846"/>
      <c r="AA54" s="846"/>
      <c r="AB54" s="846"/>
      <c r="AC54" s="846"/>
      <c r="AD54" s="846"/>
      <c r="AE54" s="847"/>
      <c r="AF54" s="796"/>
      <c r="AG54" s="797"/>
      <c r="AH54" s="797"/>
      <c r="AI54" s="797"/>
      <c r="AJ54" s="798"/>
      <c r="AK54" s="849"/>
      <c r="AL54" s="846"/>
      <c r="AM54" s="846"/>
      <c r="AN54" s="846"/>
      <c r="AO54" s="846"/>
      <c r="AP54" s="846"/>
      <c r="AQ54" s="846"/>
      <c r="AR54" s="846"/>
      <c r="AS54" s="846"/>
      <c r="AT54" s="846"/>
      <c r="AU54" s="846"/>
      <c r="AV54" s="846"/>
      <c r="AW54" s="846"/>
      <c r="AX54" s="846"/>
      <c r="AY54" s="846"/>
      <c r="AZ54" s="848"/>
      <c r="BA54" s="848"/>
      <c r="BB54" s="848"/>
      <c r="BC54" s="848"/>
      <c r="BD54" s="848"/>
      <c r="BE54" s="842"/>
      <c r="BF54" s="842"/>
      <c r="BG54" s="842"/>
      <c r="BH54" s="842"/>
      <c r="BI54" s="843"/>
      <c r="BJ54" s="218"/>
      <c r="BK54" s="218"/>
      <c r="BL54" s="218"/>
      <c r="BM54" s="218"/>
      <c r="BN54" s="218"/>
      <c r="BO54" s="227"/>
      <c r="BP54" s="227"/>
      <c r="BQ54" s="224">
        <v>48</v>
      </c>
      <c r="BR54" s="225"/>
      <c r="BS54" s="783"/>
      <c r="BT54" s="784"/>
      <c r="BU54" s="784"/>
      <c r="BV54" s="784"/>
      <c r="BW54" s="784"/>
      <c r="BX54" s="784"/>
      <c r="BY54" s="784"/>
      <c r="BZ54" s="784"/>
      <c r="CA54" s="784"/>
      <c r="CB54" s="784"/>
      <c r="CC54" s="784"/>
      <c r="CD54" s="784"/>
      <c r="CE54" s="784"/>
      <c r="CF54" s="784"/>
      <c r="CG54" s="785"/>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783"/>
      <c r="DW54" s="784"/>
      <c r="DX54" s="784"/>
      <c r="DY54" s="784"/>
      <c r="DZ54" s="789"/>
      <c r="EA54" s="216"/>
    </row>
    <row r="55" spans="1:131" ht="26.25" customHeight="1">
      <c r="A55" s="224">
        <v>28</v>
      </c>
      <c r="B55" s="790"/>
      <c r="C55" s="791"/>
      <c r="D55" s="791"/>
      <c r="E55" s="791"/>
      <c r="F55" s="791"/>
      <c r="G55" s="791"/>
      <c r="H55" s="791"/>
      <c r="I55" s="791"/>
      <c r="J55" s="791"/>
      <c r="K55" s="791"/>
      <c r="L55" s="791"/>
      <c r="M55" s="791"/>
      <c r="N55" s="791"/>
      <c r="O55" s="791"/>
      <c r="P55" s="792"/>
      <c r="Q55" s="845"/>
      <c r="R55" s="846"/>
      <c r="S55" s="846"/>
      <c r="T55" s="846"/>
      <c r="U55" s="846"/>
      <c r="V55" s="846"/>
      <c r="W55" s="846"/>
      <c r="X55" s="846"/>
      <c r="Y55" s="846"/>
      <c r="Z55" s="846"/>
      <c r="AA55" s="846"/>
      <c r="AB55" s="846"/>
      <c r="AC55" s="846"/>
      <c r="AD55" s="846"/>
      <c r="AE55" s="847"/>
      <c r="AF55" s="796"/>
      <c r="AG55" s="797"/>
      <c r="AH55" s="797"/>
      <c r="AI55" s="797"/>
      <c r="AJ55" s="798"/>
      <c r="AK55" s="849"/>
      <c r="AL55" s="846"/>
      <c r="AM55" s="846"/>
      <c r="AN55" s="846"/>
      <c r="AO55" s="846"/>
      <c r="AP55" s="846"/>
      <c r="AQ55" s="846"/>
      <c r="AR55" s="846"/>
      <c r="AS55" s="846"/>
      <c r="AT55" s="846"/>
      <c r="AU55" s="846"/>
      <c r="AV55" s="846"/>
      <c r="AW55" s="846"/>
      <c r="AX55" s="846"/>
      <c r="AY55" s="846"/>
      <c r="AZ55" s="848"/>
      <c r="BA55" s="848"/>
      <c r="BB55" s="848"/>
      <c r="BC55" s="848"/>
      <c r="BD55" s="848"/>
      <c r="BE55" s="842"/>
      <c r="BF55" s="842"/>
      <c r="BG55" s="842"/>
      <c r="BH55" s="842"/>
      <c r="BI55" s="843"/>
      <c r="BJ55" s="218"/>
      <c r="BK55" s="218"/>
      <c r="BL55" s="218"/>
      <c r="BM55" s="218"/>
      <c r="BN55" s="218"/>
      <c r="BO55" s="227"/>
      <c r="BP55" s="227"/>
      <c r="BQ55" s="224">
        <v>49</v>
      </c>
      <c r="BR55" s="225"/>
      <c r="BS55" s="783"/>
      <c r="BT55" s="784"/>
      <c r="BU55" s="784"/>
      <c r="BV55" s="784"/>
      <c r="BW55" s="784"/>
      <c r="BX55" s="784"/>
      <c r="BY55" s="784"/>
      <c r="BZ55" s="784"/>
      <c r="CA55" s="784"/>
      <c r="CB55" s="784"/>
      <c r="CC55" s="784"/>
      <c r="CD55" s="784"/>
      <c r="CE55" s="784"/>
      <c r="CF55" s="784"/>
      <c r="CG55" s="785"/>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3"/>
      <c r="DW55" s="784"/>
      <c r="DX55" s="784"/>
      <c r="DY55" s="784"/>
      <c r="DZ55" s="789"/>
      <c r="EA55" s="216"/>
    </row>
    <row r="56" spans="1:131" ht="26.25" customHeight="1">
      <c r="A56" s="224">
        <v>29</v>
      </c>
      <c r="B56" s="790"/>
      <c r="C56" s="791"/>
      <c r="D56" s="791"/>
      <c r="E56" s="791"/>
      <c r="F56" s="791"/>
      <c r="G56" s="791"/>
      <c r="H56" s="791"/>
      <c r="I56" s="791"/>
      <c r="J56" s="791"/>
      <c r="K56" s="791"/>
      <c r="L56" s="791"/>
      <c r="M56" s="791"/>
      <c r="N56" s="791"/>
      <c r="O56" s="791"/>
      <c r="P56" s="792"/>
      <c r="Q56" s="845"/>
      <c r="R56" s="846"/>
      <c r="S56" s="846"/>
      <c r="T56" s="846"/>
      <c r="U56" s="846"/>
      <c r="V56" s="846"/>
      <c r="W56" s="846"/>
      <c r="X56" s="846"/>
      <c r="Y56" s="846"/>
      <c r="Z56" s="846"/>
      <c r="AA56" s="846"/>
      <c r="AB56" s="846"/>
      <c r="AC56" s="846"/>
      <c r="AD56" s="846"/>
      <c r="AE56" s="847"/>
      <c r="AF56" s="796"/>
      <c r="AG56" s="797"/>
      <c r="AH56" s="797"/>
      <c r="AI56" s="797"/>
      <c r="AJ56" s="798"/>
      <c r="AK56" s="849"/>
      <c r="AL56" s="846"/>
      <c r="AM56" s="846"/>
      <c r="AN56" s="846"/>
      <c r="AO56" s="846"/>
      <c r="AP56" s="846"/>
      <c r="AQ56" s="846"/>
      <c r="AR56" s="846"/>
      <c r="AS56" s="846"/>
      <c r="AT56" s="846"/>
      <c r="AU56" s="846"/>
      <c r="AV56" s="846"/>
      <c r="AW56" s="846"/>
      <c r="AX56" s="846"/>
      <c r="AY56" s="846"/>
      <c r="AZ56" s="848"/>
      <c r="BA56" s="848"/>
      <c r="BB56" s="848"/>
      <c r="BC56" s="848"/>
      <c r="BD56" s="848"/>
      <c r="BE56" s="842"/>
      <c r="BF56" s="842"/>
      <c r="BG56" s="842"/>
      <c r="BH56" s="842"/>
      <c r="BI56" s="843"/>
      <c r="BJ56" s="218"/>
      <c r="BK56" s="218"/>
      <c r="BL56" s="218"/>
      <c r="BM56" s="218"/>
      <c r="BN56" s="218"/>
      <c r="BO56" s="227"/>
      <c r="BP56" s="227"/>
      <c r="BQ56" s="224">
        <v>50</v>
      </c>
      <c r="BR56" s="225"/>
      <c r="BS56" s="783"/>
      <c r="BT56" s="784"/>
      <c r="BU56" s="784"/>
      <c r="BV56" s="784"/>
      <c r="BW56" s="784"/>
      <c r="BX56" s="784"/>
      <c r="BY56" s="784"/>
      <c r="BZ56" s="784"/>
      <c r="CA56" s="784"/>
      <c r="CB56" s="784"/>
      <c r="CC56" s="784"/>
      <c r="CD56" s="784"/>
      <c r="CE56" s="784"/>
      <c r="CF56" s="784"/>
      <c r="CG56" s="785"/>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3"/>
      <c r="DW56" s="784"/>
      <c r="DX56" s="784"/>
      <c r="DY56" s="784"/>
      <c r="DZ56" s="789"/>
      <c r="EA56" s="216"/>
    </row>
    <row r="57" spans="1:131" ht="26.25" customHeight="1">
      <c r="A57" s="224">
        <v>30</v>
      </c>
      <c r="B57" s="790"/>
      <c r="C57" s="791"/>
      <c r="D57" s="791"/>
      <c r="E57" s="791"/>
      <c r="F57" s="791"/>
      <c r="G57" s="791"/>
      <c r="H57" s="791"/>
      <c r="I57" s="791"/>
      <c r="J57" s="791"/>
      <c r="K57" s="791"/>
      <c r="L57" s="791"/>
      <c r="M57" s="791"/>
      <c r="N57" s="791"/>
      <c r="O57" s="791"/>
      <c r="P57" s="792"/>
      <c r="Q57" s="845"/>
      <c r="R57" s="846"/>
      <c r="S57" s="846"/>
      <c r="T57" s="846"/>
      <c r="U57" s="846"/>
      <c r="V57" s="846"/>
      <c r="W57" s="846"/>
      <c r="X57" s="846"/>
      <c r="Y57" s="846"/>
      <c r="Z57" s="846"/>
      <c r="AA57" s="846"/>
      <c r="AB57" s="846"/>
      <c r="AC57" s="846"/>
      <c r="AD57" s="846"/>
      <c r="AE57" s="847"/>
      <c r="AF57" s="796"/>
      <c r="AG57" s="797"/>
      <c r="AH57" s="797"/>
      <c r="AI57" s="797"/>
      <c r="AJ57" s="798"/>
      <c r="AK57" s="849"/>
      <c r="AL57" s="846"/>
      <c r="AM57" s="846"/>
      <c r="AN57" s="846"/>
      <c r="AO57" s="846"/>
      <c r="AP57" s="846"/>
      <c r="AQ57" s="846"/>
      <c r="AR57" s="846"/>
      <c r="AS57" s="846"/>
      <c r="AT57" s="846"/>
      <c r="AU57" s="846"/>
      <c r="AV57" s="846"/>
      <c r="AW57" s="846"/>
      <c r="AX57" s="846"/>
      <c r="AY57" s="846"/>
      <c r="AZ57" s="848"/>
      <c r="BA57" s="848"/>
      <c r="BB57" s="848"/>
      <c r="BC57" s="848"/>
      <c r="BD57" s="848"/>
      <c r="BE57" s="842"/>
      <c r="BF57" s="842"/>
      <c r="BG57" s="842"/>
      <c r="BH57" s="842"/>
      <c r="BI57" s="843"/>
      <c r="BJ57" s="218"/>
      <c r="BK57" s="218"/>
      <c r="BL57" s="218"/>
      <c r="BM57" s="218"/>
      <c r="BN57" s="218"/>
      <c r="BO57" s="227"/>
      <c r="BP57" s="227"/>
      <c r="BQ57" s="224">
        <v>51</v>
      </c>
      <c r="BR57" s="225"/>
      <c r="BS57" s="783"/>
      <c r="BT57" s="784"/>
      <c r="BU57" s="784"/>
      <c r="BV57" s="784"/>
      <c r="BW57" s="784"/>
      <c r="BX57" s="784"/>
      <c r="BY57" s="784"/>
      <c r="BZ57" s="784"/>
      <c r="CA57" s="784"/>
      <c r="CB57" s="784"/>
      <c r="CC57" s="784"/>
      <c r="CD57" s="784"/>
      <c r="CE57" s="784"/>
      <c r="CF57" s="784"/>
      <c r="CG57" s="785"/>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3"/>
      <c r="DW57" s="784"/>
      <c r="DX57" s="784"/>
      <c r="DY57" s="784"/>
      <c r="DZ57" s="789"/>
      <c r="EA57" s="216"/>
    </row>
    <row r="58" spans="1:131" ht="26.25" customHeight="1">
      <c r="A58" s="224">
        <v>31</v>
      </c>
      <c r="B58" s="790"/>
      <c r="C58" s="791"/>
      <c r="D58" s="791"/>
      <c r="E58" s="791"/>
      <c r="F58" s="791"/>
      <c r="G58" s="791"/>
      <c r="H58" s="791"/>
      <c r="I58" s="791"/>
      <c r="J58" s="791"/>
      <c r="K58" s="791"/>
      <c r="L58" s="791"/>
      <c r="M58" s="791"/>
      <c r="N58" s="791"/>
      <c r="O58" s="791"/>
      <c r="P58" s="792"/>
      <c r="Q58" s="845"/>
      <c r="R58" s="846"/>
      <c r="S58" s="846"/>
      <c r="T58" s="846"/>
      <c r="U58" s="846"/>
      <c r="V58" s="846"/>
      <c r="W58" s="846"/>
      <c r="X58" s="846"/>
      <c r="Y58" s="846"/>
      <c r="Z58" s="846"/>
      <c r="AA58" s="846"/>
      <c r="AB58" s="846"/>
      <c r="AC58" s="846"/>
      <c r="AD58" s="846"/>
      <c r="AE58" s="847"/>
      <c r="AF58" s="796"/>
      <c r="AG58" s="797"/>
      <c r="AH58" s="797"/>
      <c r="AI58" s="797"/>
      <c r="AJ58" s="798"/>
      <c r="AK58" s="849"/>
      <c r="AL58" s="846"/>
      <c r="AM58" s="846"/>
      <c r="AN58" s="846"/>
      <c r="AO58" s="846"/>
      <c r="AP58" s="846"/>
      <c r="AQ58" s="846"/>
      <c r="AR58" s="846"/>
      <c r="AS58" s="846"/>
      <c r="AT58" s="846"/>
      <c r="AU58" s="846"/>
      <c r="AV58" s="846"/>
      <c r="AW58" s="846"/>
      <c r="AX58" s="846"/>
      <c r="AY58" s="846"/>
      <c r="AZ58" s="848"/>
      <c r="BA58" s="848"/>
      <c r="BB58" s="848"/>
      <c r="BC58" s="848"/>
      <c r="BD58" s="848"/>
      <c r="BE58" s="842"/>
      <c r="BF58" s="842"/>
      <c r="BG58" s="842"/>
      <c r="BH58" s="842"/>
      <c r="BI58" s="843"/>
      <c r="BJ58" s="218"/>
      <c r="BK58" s="218"/>
      <c r="BL58" s="218"/>
      <c r="BM58" s="218"/>
      <c r="BN58" s="218"/>
      <c r="BO58" s="227"/>
      <c r="BP58" s="227"/>
      <c r="BQ58" s="224">
        <v>52</v>
      </c>
      <c r="BR58" s="225"/>
      <c r="BS58" s="783"/>
      <c r="BT58" s="784"/>
      <c r="BU58" s="784"/>
      <c r="BV58" s="784"/>
      <c r="BW58" s="784"/>
      <c r="BX58" s="784"/>
      <c r="BY58" s="784"/>
      <c r="BZ58" s="784"/>
      <c r="CA58" s="784"/>
      <c r="CB58" s="784"/>
      <c r="CC58" s="784"/>
      <c r="CD58" s="784"/>
      <c r="CE58" s="784"/>
      <c r="CF58" s="784"/>
      <c r="CG58" s="785"/>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3"/>
      <c r="DW58" s="784"/>
      <c r="DX58" s="784"/>
      <c r="DY58" s="784"/>
      <c r="DZ58" s="789"/>
      <c r="EA58" s="216"/>
    </row>
    <row r="59" spans="1:131" ht="26.25" customHeight="1">
      <c r="A59" s="224">
        <v>32</v>
      </c>
      <c r="B59" s="790"/>
      <c r="C59" s="791"/>
      <c r="D59" s="791"/>
      <c r="E59" s="791"/>
      <c r="F59" s="791"/>
      <c r="G59" s="791"/>
      <c r="H59" s="791"/>
      <c r="I59" s="791"/>
      <c r="J59" s="791"/>
      <c r="K59" s="791"/>
      <c r="L59" s="791"/>
      <c r="M59" s="791"/>
      <c r="N59" s="791"/>
      <c r="O59" s="791"/>
      <c r="P59" s="792"/>
      <c r="Q59" s="845"/>
      <c r="R59" s="846"/>
      <c r="S59" s="846"/>
      <c r="T59" s="846"/>
      <c r="U59" s="846"/>
      <c r="V59" s="846"/>
      <c r="W59" s="846"/>
      <c r="X59" s="846"/>
      <c r="Y59" s="846"/>
      <c r="Z59" s="846"/>
      <c r="AA59" s="846"/>
      <c r="AB59" s="846"/>
      <c r="AC59" s="846"/>
      <c r="AD59" s="846"/>
      <c r="AE59" s="847"/>
      <c r="AF59" s="796"/>
      <c r="AG59" s="797"/>
      <c r="AH59" s="797"/>
      <c r="AI59" s="797"/>
      <c r="AJ59" s="798"/>
      <c r="AK59" s="849"/>
      <c r="AL59" s="846"/>
      <c r="AM59" s="846"/>
      <c r="AN59" s="846"/>
      <c r="AO59" s="846"/>
      <c r="AP59" s="846"/>
      <c r="AQ59" s="846"/>
      <c r="AR59" s="846"/>
      <c r="AS59" s="846"/>
      <c r="AT59" s="846"/>
      <c r="AU59" s="846"/>
      <c r="AV59" s="846"/>
      <c r="AW59" s="846"/>
      <c r="AX59" s="846"/>
      <c r="AY59" s="846"/>
      <c r="AZ59" s="848"/>
      <c r="BA59" s="848"/>
      <c r="BB59" s="848"/>
      <c r="BC59" s="848"/>
      <c r="BD59" s="848"/>
      <c r="BE59" s="842"/>
      <c r="BF59" s="842"/>
      <c r="BG59" s="842"/>
      <c r="BH59" s="842"/>
      <c r="BI59" s="843"/>
      <c r="BJ59" s="218"/>
      <c r="BK59" s="218"/>
      <c r="BL59" s="218"/>
      <c r="BM59" s="218"/>
      <c r="BN59" s="218"/>
      <c r="BO59" s="227"/>
      <c r="BP59" s="227"/>
      <c r="BQ59" s="224">
        <v>53</v>
      </c>
      <c r="BR59" s="225"/>
      <c r="BS59" s="783"/>
      <c r="BT59" s="784"/>
      <c r="BU59" s="784"/>
      <c r="BV59" s="784"/>
      <c r="BW59" s="784"/>
      <c r="BX59" s="784"/>
      <c r="BY59" s="784"/>
      <c r="BZ59" s="784"/>
      <c r="CA59" s="784"/>
      <c r="CB59" s="784"/>
      <c r="CC59" s="784"/>
      <c r="CD59" s="784"/>
      <c r="CE59" s="784"/>
      <c r="CF59" s="784"/>
      <c r="CG59" s="785"/>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3"/>
      <c r="DW59" s="784"/>
      <c r="DX59" s="784"/>
      <c r="DY59" s="784"/>
      <c r="DZ59" s="789"/>
      <c r="EA59" s="216"/>
    </row>
    <row r="60" spans="1:131" ht="26.25" customHeight="1">
      <c r="A60" s="224">
        <v>33</v>
      </c>
      <c r="B60" s="790"/>
      <c r="C60" s="791"/>
      <c r="D60" s="791"/>
      <c r="E60" s="791"/>
      <c r="F60" s="791"/>
      <c r="G60" s="791"/>
      <c r="H60" s="791"/>
      <c r="I60" s="791"/>
      <c r="J60" s="791"/>
      <c r="K60" s="791"/>
      <c r="L60" s="791"/>
      <c r="M60" s="791"/>
      <c r="N60" s="791"/>
      <c r="O60" s="791"/>
      <c r="P60" s="792"/>
      <c r="Q60" s="845"/>
      <c r="R60" s="846"/>
      <c r="S60" s="846"/>
      <c r="T60" s="846"/>
      <c r="U60" s="846"/>
      <c r="V60" s="846"/>
      <c r="W60" s="846"/>
      <c r="X60" s="846"/>
      <c r="Y60" s="846"/>
      <c r="Z60" s="846"/>
      <c r="AA60" s="846"/>
      <c r="AB60" s="846"/>
      <c r="AC60" s="846"/>
      <c r="AD60" s="846"/>
      <c r="AE60" s="847"/>
      <c r="AF60" s="796"/>
      <c r="AG60" s="797"/>
      <c r="AH60" s="797"/>
      <c r="AI60" s="797"/>
      <c r="AJ60" s="798"/>
      <c r="AK60" s="849"/>
      <c r="AL60" s="846"/>
      <c r="AM60" s="846"/>
      <c r="AN60" s="846"/>
      <c r="AO60" s="846"/>
      <c r="AP60" s="846"/>
      <c r="AQ60" s="846"/>
      <c r="AR60" s="846"/>
      <c r="AS60" s="846"/>
      <c r="AT60" s="846"/>
      <c r="AU60" s="846"/>
      <c r="AV60" s="846"/>
      <c r="AW60" s="846"/>
      <c r="AX60" s="846"/>
      <c r="AY60" s="846"/>
      <c r="AZ60" s="848"/>
      <c r="BA60" s="848"/>
      <c r="BB60" s="848"/>
      <c r="BC60" s="848"/>
      <c r="BD60" s="848"/>
      <c r="BE60" s="842"/>
      <c r="BF60" s="842"/>
      <c r="BG60" s="842"/>
      <c r="BH60" s="842"/>
      <c r="BI60" s="843"/>
      <c r="BJ60" s="218"/>
      <c r="BK60" s="218"/>
      <c r="BL60" s="218"/>
      <c r="BM60" s="218"/>
      <c r="BN60" s="218"/>
      <c r="BO60" s="227"/>
      <c r="BP60" s="227"/>
      <c r="BQ60" s="224">
        <v>54</v>
      </c>
      <c r="BR60" s="225"/>
      <c r="BS60" s="783"/>
      <c r="BT60" s="784"/>
      <c r="BU60" s="784"/>
      <c r="BV60" s="784"/>
      <c r="BW60" s="784"/>
      <c r="BX60" s="784"/>
      <c r="BY60" s="784"/>
      <c r="BZ60" s="784"/>
      <c r="CA60" s="784"/>
      <c r="CB60" s="784"/>
      <c r="CC60" s="784"/>
      <c r="CD60" s="784"/>
      <c r="CE60" s="784"/>
      <c r="CF60" s="784"/>
      <c r="CG60" s="785"/>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3"/>
      <c r="DW60" s="784"/>
      <c r="DX60" s="784"/>
      <c r="DY60" s="784"/>
      <c r="DZ60" s="789"/>
      <c r="EA60" s="216"/>
    </row>
    <row r="61" spans="1:131" ht="26.25" customHeight="1" thickBot="1">
      <c r="A61" s="224">
        <v>34</v>
      </c>
      <c r="B61" s="790"/>
      <c r="C61" s="791"/>
      <c r="D61" s="791"/>
      <c r="E61" s="791"/>
      <c r="F61" s="791"/>
      <c r="G61" s="791"/>
      <c r="H61" s="791"/>
      <c r="I61" s="791"/>
      <c r="J61" s="791"/>
      <c r="K61" s="791"/>
      <c r="L61" s="791"/>
      <c r="M61" s="791"/>
      <c r="N61" s="791"/>
      <c r="O61" s="791"/>
      <c r="P61" s="792"/>
      <c r="Q61" s="845"/>
      <c r="R61" s="846"/>
      <c r="S61" s="846"/>
      <c r="T61" s="846"/>
      <c r="U61" s="846"/>
      <c r="V61" s="846"/>
      <c r="W61" s="846"/>
      <c r="X61" s="846"/>
      <c r="Y61" s="846"/>
      <c r="Z61" s="846"/>
      <c r="AA61" s="846"/>
      <c r="AB61" s="846"/>
      <c r="AC61" s="846"/>
      <c r="AD61" s="846"/>
      <c r="AE61" s="847"/>
      <c r="AF61" s="796"/>
      <c r="AG61" s="797"/>
      <c r="AH61" s="797"/>
      <c r="AI61" s="797"/>
      <c r="AJ61" s="798"/>
      <c r="AK61" s="849"/>
      <c r="AL61" s="846"/>
      <c r="AM61" s="846"/>
      <c r="AN61" s="846"/>
      <c r="AO61" s="846"/>
      <c r="AP61" s="846"/>
      <c r="AQ61" s="846"/>
      <c r="AR61" s="846"/>
      <c r="AS61" s="846"/>
      <c r="AT61" s="846"/>
      <c r="AU61" s="846"/>
      <c r="AV61" s="846"/>
      <c r="AW61" s="846"/>
      <c r="AX61" s="846"/>
      <c r="AY61" s="846"/>
      <c r="AZ61" s="848"/>
      <c r="BA61" s="848"/>
      <c r="BB61" s="848"/>
      <c r="BC61" s="848"/>
      <c r="BD61" s="848"/>
      <c r="BE61" s="842"/>
      <c r="BF61" s="842"/>
      <c r="BG61" s="842"/>
      <c r="BH61" s="842"/>
      <c r="BI61" s="843"/>
      <c r="BJ61" s="218"/>
      <c r="BK61" s="218"/>
      <c r="BL61" s="218"/>
      <c r="BM61" s="218"/>
      <c r="BN61" s="218"/>
      <c r="BO61" s="227"/>
      <c r="BP61" s="227"/>
      <c r="BQ61" s="224">
        <v>55</v>
      </c>
      <c r="BR61" s="225"/>
      <c r="BS61" s="783"/>
      <c r="BT61" s="784"/>
      <c r="BU61" s="784"/>
      <c r="BV61" s="784"/>
      <c r="BW61" s="784"/>
      <c r="BX61" s="784"/>
      <c r="BY61" s="784"/>
      <c r="BZ61" s="784"/>
      <c r="CA61" s="784"/>
      <c r="CB61" s="784"/>
      <c r="CC61" s="784"/>
      <c r="CD61" s="784"/>
      <c r="CE61" s="784"/>
      <c r="CF61" s="784"/>
      <c r="CG61" s="785"/>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3"/>
      <c r="DW61" s="784"/>
      <c r="DX61" s="784"/>
      <c r="DY61" s="784"/>
      <c r="DZ61" s="789"/>
      <c r="EA61" s="216"/>
    </row>
    <row r="62" spans="1:131" ht="26.25" customHeight="1">
      <c r="A62" s="224">
        <v>35</v>
      </c>
      <c r="B62" s="790"/>
      <c r="C62" s="791"/>
      <c r="D62" s="791"/>
      <c r="E62" s="791"/>
      <c r="F62" s="791"/>
      <c r="G62" s="791"/>
      <c r="H62" s="791"/>
      <c r="I62" s="791"/>
      <c r="J62" s="791"/>
      <c r="K62" s="791"/>
      <c r="L62" s="791"/>
      <c r="M62" s="791"/>
      <c r="N62" s="791"/>
      <c r="O62" s="791"/>
      <c r="P62" s="792"/>
      <c r="Q62" s="845"/>
      <c r="R62" s="846"/>
      <c r="S62" s="846"/>
      <c r="T62" s="846"/>
      <c r="U62" s="846"/>
      <c r="V62" s="846"/>
      <c r="W62" s="846"/>
      <c r="X62" s="846"/>
      <c r="Y62" s="846"/>
      <c r="Z62" s="846"/>
      <c r="AA62" s="846"/>
      <c r="AB62" s="846"/>
      <c r="AC62" s="846"/>
      <c r="AD62" s="846"/>
      <c r="AE62" s="847"/>
      <c r="AF62" s="796"/>
      <c r="AG62" s="797"/>
      <c r="AH62" s="797"/>
      <c r="AI62" s="797"/>
      <c r="AJ62" s="798"/>
      <c r="AK62" s="849"/>
      <c r="AL62" s="846"/>
      <c r="AM62" s="846"/>
      <c r="AN62" s="846"/>
      <c r="AO62" s="846"/>
      <c r="AP62" s="846"/>
      <c r="AQ62" s="846"/>
      <c r="AR62" s="846"/>
      <c r="AS62" s="846"/>
      <c r="AT62" s="846"/>
      <c r="AU62" s="846"/>
      <c r="AV62" s="846"/>
      <c r="AW62" s="846"/>
      <c r="AX62" s="846"/>
      <c r="AY62" s="846"/>
      <c r="AZ62" s="848"/>
      <c r="BA62" s="848"/>
      <c r="BB62" s="848"/>
      <c r="BC62" s="848"/>
      <c r="BD62" s="848"/>
      <c r="BE62" s="842"/>
      <c r="BF62" s="842"/>
      <c r="BG62" s="842"/>
      <c r="BH62" s="842"/>
      <c r="BI62" s="843"/>
      <c r="BJ62" s="857" t="s">
        <v>421</v>
      </c>
      <c r="BK62" s="816"/>
      <c r="BL62" s="816"/>
      <c r="BM62" s="816"/>
      <c r="BN62" s="817"/>
      <c r="BO62" s="227"/>
      <c r="BP62" s="227"/>
      <c r="BQ62" s="224">
        <v>56</v>
      </c>
      <c r="BR62" s="225"/>
      <c r="BS62" s="783"/>
      <c r="BT62" s="784"/>
      <c r="BU62" s="784"/>
      <c r="BV62" s="784"/>
      <c r="BW62" s="784"/>
      <c r="BX62" s="784"/>
      <c r="BY62" s="784"/>
      <c r="BZ62" s="784"/>
      <c r="CA62" s="784"/>
      <c r="CB62" s="784"/>
      <c r="CC62" s="784"/>
      <c r="CD62" s="784"/>
      <c r="CE62" s="784"/>
      <c r="CF62" s="784"/>
      <c r="CG62" s="785"/>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3"/>
      <c r="DW62" s="784"/>
      <c r="DX62" s="784"/>
      <c r="DY62" s="784"/>
      <c r="DZ62" s="789"/>
      <c r="EA62" s="216"/>
    </row>
    <row r="63" spans="1:131" ht="26.25" customHeight="1" thickBot="1">
      <c r="A63" s="226" t="s">
        <v>394</v>
      </c>
      <c r="B63" s="799" t="s">
        <v>422</v>
      </c>
      <c r="C63" s="800"/>
      <c r="D63" s="800"/>
      <c r="E63" s="800"/>
      <c r="F63" s="800"/>
      <c r="G63" s="800"/>
      <c r="H63" s="800"/>
      <c r="I63" s="800"/>
      <c r="J63" s="800"/>
      <c r="K63" s="800"/>
      <c r="L63" s="800"/>
      <c r="M63" s="800"/>
      <c r="N63" s="800"/>
      <c r="O63" s="800"/>
      <c r="P63" s="801"/>
      <c r="Q63" s="850"/>
      <c r="R63" s="851"/>
      <c r="S63" s="851"/>
      <c r="T63" s="851"/>
      <c r="U63" s="851"/>
      <c r="V63" s="851"/>
      <c r="W63" s="851"/>
      <c r="X63" s="851"/>
      <c r="Y63" s="851"/>
      <c r="Z63" s="851"/>
      <c r="AA63" s="851"/>
      <c r="AB63" s="851"/>
      <c r="AC63" s="851"/>
      <c r="AD63" s="851"/>
      <c r="AE63" s="852"/>
      <c r="AF63" s="853">
        <v>560</v>
      </c>
      <c r="AG63" s="854"/>
      <c r="AH63" s="854"/>
      <c r="AI63" s="854"/>
      <c r="AJ63" s="855"/>
      <c r="AK63" s="856"/>
      <c r="AL63" s="851"/>
      <c r="AM63" s="851"/>
      <c r="AN63" s="851"/>
      <c r="AO63" s="851"/>
      <c r="AP63" s="854"/>
      <c r="AQ63" s="854"/>
      <c r="AR63" s="854"/>
      <c r="AS63" s="854"/>
      <c r="AT63" s="854"/>
      <c r="AU63" s="854"/>
      <c r="AV63" s="854"/>
      <c r="AW63" s="854"/>
      <c r="AX63" s="854"/>
      <c r="AY63" s="854"/>
      <c r="AZ63" s="858"/>
      <c r="BA63" s="858"/>
      <c r="BB63" s="858"/>
      <c r="BC63" s="858"/>
      <c r="BD63" s="858"/>
      <c r="BE63" s="859"/>
      <c r="BF63" s="859"/>
      <c r="BG63" s="859"/>
      <c r="BH63" s="859"/>
      <c r="BI63" s="860"/>
      <c r="BJ63" s="861" t="s">
        <v>423</v>
      </c>
      <c r="BK63" s="862"/>
      <c r="BL63" s="862"/>
      <c r="BM63" s="862"/>
      <c r="BN63" s="863"/>
      <c r="BO63" s="227"/>
      <c r="BP63" s="227"/>
      <c r="BQ63" s="224">
        <v>57</v>
      </c>
      <c r="BR63" s="225"/>
      <c r="BS63" s="783"/>
      <c r="BT63" s="784"/>
      <c r="BU63" s="784"/>
      <c r="BV63" s="784"/>
      <c r="BW63" s="784"/>
      <c r="BX63" s="784"/>
      <c r="BY63" s="784"/>
      <c r="BZ63" s="784"/>
      <c r="CA63" s="784"/>
      <c r="CB63" s="784"/>
      <c r="CC63" s="784"/>
      <c r="CD63" s="784"/>
      <c r="CE63" s="784"/>
      <c r="CF63" s="784"/>
      <c r="CG63" s="785"/>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3"/>
      <c r="DW63" s="784"/>
      <c r="DX63" s="784"/>
      <c r="DY63" s="784"/>
      <c r="DZ63" s="789"/>
      <c r="EA63" s="216"/>
    </row>
    <row r="64" spans="1:131" ht="26.25" customHeight="1">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83"/>
      <c r="BT64" s="784"/>
      <c r="BU64" s="784"/>
      <c r="BV64" s="784"/>
      <c r="BW64" s="784"/>
      <c r="BX64" s="784"/>
      <c r="BY64" s="784"/>
      <c r="BZ64" s="784"/>
      <c r="CA64" s="784"/>
      <c r="CB64" s="784"/>
      <c r="CC64" s="784"/>
      <c r="CD64" s="784"/>
      <c r="CE64" s="784"/>
      <c r="CF64" s="784"/>
      <c r="CG64" s="785"/>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3"/>
      <c r="DW64" s="784"/>
      <c r="DX64" s="784"/>
      <c r="DY64" s="784"/>
      <c r="DZ64" s="789"/>
      <c r="EA64" s="216"/>
    </row>
    <row r="65" spans="1:131" ht="26.25" customHeight="1" thickBot="1">
      <c r="A65" s="218" t="s">
        <v>424</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83"/>
      <c r="BT65" s="784"/>
      <c r="BU65" s="784"/>
      <c r="BV65" s="784"/>
      <c r="BW65" s="784"/>
      <c r="BX65" s="784"/>
      <c r="BY65" s="784"/>
      <c r="BZ65" s="784"/>
      <c r="CA65" s="784"/>
      <c r="CB65" s="784"/>
      <c r="CC65" s="784"/>
      <c r="CD65" s="784"/>
      <c r="CE65" s="784"/>
      <c r="CF65" s="784"/>
      <c r="CG65" s="785"/>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3"/>
      <c r="DW65" s="784"/>
      <c r="DX65" s="784"/>
      <c r="DY65" s="784"/>
      <c r="DZ65" s="789"/>
      <c r="EA65" s="216"/>
    </row>
    <row r="66" spans="1:131" ht="26.25" customHeight="1">
      <c r="A66" s="737" t="s">
        <v>425</v>
      </c>
      <c r="B66" s="738"/>
      <c r="C66" s="738"/>
      <c r="D66" s="738"/>
      <c r="E66" s="738"/>
      <c r="F66" s="738"/>
      <c r="G66" s="738"/>
      <c r="H66" s="738"/>
      <c r="I66" s="738"/>
      <c r="J66" s="738"/>
      <c r="K66" s="738"/>
      <c r="L66" s="738"/>
      <c r="M66" s="738"/>
      <c r="N66" s="738"/>
      <c r="O66" s="738"/>
      <c r="P66" s="739"/>
      <c r="Q66" s="743" t="s">
        <v>426</v>
      </c>
      <c r="R66" s="744"/>
      <c r="S66" s="744"/>
      <c r="T66" s="744"/>
      <c r="U66" s="745"/>
      <c r="V66" s="743" t="s">
        <v>399</v>
      </c>
      <c r="W66" s="744"/>
      <c r="X66" s="744"/>
      <c r="Y66" s="744"/>
      <c r="Z66" s="745"/>
      <c r="AA66" s="743" t="s">
        <v>400</v>
      </c>
      <c r="AB66" s="744"/>
      <c r="AC66" s="744"/>
      <c r="AD66" s="744"/>
      <c r="AE66" s="745"/>
      <c r="AF66" s="864" t="s">
        <v>427</v>
      </c>
      <c r="AG66" s="825"/>
      <c r="AH66" s="825"/>
      <c r="AI66" s="825"/>
      <c r="AJ66" s="865"/>
      <c r="AK66" s="743" t="s">
        <v>428</v>
      </c>
      <c r="AL66" s="738"/>
      <c r="AM66" s="738"/>
      <c r="AN66" s="738"/>
      <c r="AO66" s="739"/>
      <c r="AP66" s="743" t="s">
        <v>403</v>
      </c>
      <c r="AQ66" s="744"/>
      <c r="AR66" s="744"/>
      <c r="AS66" s="744"/>
      <c r="AT66" s="745"/>
      <c r="AU66" s="743" t="s">
        <v>429</v>
      </c>
      <c r="AV66" s="744"/>
      <c r="AW66" s="744"/>
      <c r="AX66" s="744"/>
      <c r="AY66" s="745"/>
      <c r="AZ66" s="743" t="s">
        <v>380</v>
      </c>
      <c r="BA66" s="744"/>
      <c r="BB66" s="744"/>
      <c r="BC66" s="744"/>
      <c r="BD66" s="750"/>
      <c r="BE66" s="227"/>
      <c r="BF66" s="227"/>
      <c r="BG66" s="227"/>
      <c r="BH66" s="227"/>
      <c r="BI66" s="227"/>
      <c r="BJ66" s="227"/>
      <c r="BK66" s="227"/>
      <c r="BL66" s="227"/>
      <c r="BM66" s="227"/>
      <c r="BN66" s="227"/>
      <c r="BO66" s="227"/>
      <c r="BP66" s="227"/>
      <c r="BQ66" s="224">
        <v>60</v>
      </c>
      <c r="BR66" s="229"/>
      <c r="BS66" s="869"/>
      <c r="BT66" s="870"/>
      <c r="BU66" s="870"/>
      <c r="BV66" s="870"/>
      <c r="BW66" s="870"/>
      <c r="BX66" s="870"/>
      <c r="BY66" s="870"/>
      <c r="BZ66" s="870"/>
      <c r="CA66" s="870"/>
      <c r="CB66" s="870"/>
      <c r="CC66" s="870"/>
      <c r="CD66" s="870"/>
      <c r="CE66" s="870"/>
      <c r="CF66" s="870"/>
      <c r="CG66" s="875"/>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1"/>
      <c r="EA66" s="216"/>
    </row>
    <row r="67" spans="1:131" ht="26.25" customHeight="1" thickBot="1">
      <c r="A67" s="740"/>
      <c r="B67" s="741"/>
      <c r="C67" s="741"/>
      <c r="D67" s="741"/>
      <c r="E67" s="741"/>
      <c r="F67" s="741"/>
      <c r="G67" s="741"/>
      <c r="H67" s="741"/>
      <c r="I67" s="741"/>
      <c r="J67" s="741"/>
      <c r="K67" s="741"/>
      <c r="L67" s="741"/>
      <c r="M67" s="741"/>
      <c r="N67" s="741"/>
      <c r="O67" s="741"/>
      <c r="P67" s="742"/>
      <c r="Q67" s="746"/>
      <c r="R67" s="747"/>
      <c r="S67" s="747"/>
      <c r="T67" s="747"/>
      <c r="U67" s="748"/>
      <c r="V67" s="746"/>
      <c r="W67" s="747"/>
      <c r="X67" s="747"/>
      <c r="Y67" s="747"/>
      <c r="Z67" s="748"/>
      <c r="AA67" s="746"/>
      <c r="AB67" s="747"/>
      <c r="AC67" s="747"/>
      <c r="AD67" s="747"/>
      <c r="AE67" s="748"/>
      <c r="AF67" s="866"/>
      <c r="AG67" s="828"/>
      <c r="AH67" s="828"/>
      <c r="AI67" s="828"/>
      <c r="AJ67" s="867"/>
      <c r="AK67" s="868"/>
      <c r="AL67" s="741"/>
      <c r="AM67" s="741"/>
      <c r="AN67" s="741"/>
      <c r="AO67" s="742"/>
      <c r="AP67" s="746"/>
      <c r="AQ67" s="747"/>
      <c r="AR67" s="747"/>
      <c r="AS67" s="747"/>
      <c r="AT67" s="748"/>
      <c r="AU67" s="746"/>
      <c r="AV67" s="747"/>
      <c r="AW67" s="747"/>
      <c r="AX67" s="747"/>
      <c r="AY67" s="748"/>
      <c r="AZ67" s="746"/>
      <c r="BA67" s="747"/>
      <c r="BB67" s="747"/>
      <c r="BC67" s="747"/>
      <c r="BD67" s="752"/>
      <c r="BE67" s="227"/>
      <c r="BF67" s="227"/>
      <c r="BG67" s="227"/>
      <c r="BH67" s="227"/>
      <c r="BI67" s="227"/>
      <c r="BJ67" s="227"/>
      <c r="BK67" s="227"/>
      <c r="BL67" s="227"/>
      <c r="BM67" s="227"/>
      <c r="BN67" s="227"/>
      <c r="BO67" s="227"/>
      <c r="BP67" s="227"/>
      <c r="BQ67" s="224">
        <v>61</v>
      </c>
      <c r="BR67" s="229"/>
      <c r="BS67" s="869"/>
      <c r="BT67" s="870"/>
      <c r="BU67" s="870"/>
      <c r="BV67" s="870"/>
      <c r="BW67" s="870"/>
      <c r="BX67" s="870"/>
      <c r="BY67" s="870"/>
      <c r="BZ67" s="870"/>
      <c r="CA67" s="870"/>
      <c r="CB67" s="870"/>
      <c r="CC67" s="870"/>
      <c r="CD67" s="870"/>
      <c r="CE67" s="870"/>
      <c r="CF67" s="870"/>
      <c r="CG67" s="875"/>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1"/>
      <c r="EA67" s="216"/>
    </row>
    <row r="68" spans="1:131" ht="26.25" customHeight="1" thickTop="1">
      <c r="A68" s="222">
        <v>1</v>
      </c>
      <c r="B68" s="879" t="s">
        <v>593</v>
      </c>
      <c r="C68" s="880"/>
      <c r="D68" s="880"/>
      <c r="E68" s="880"/>
      <c r="F68" s="880"/>
      <c r="G68" s="880"/>
      <c r="H68" s="880"/>
      <c r="I68" s="880"/>
      <c r="J68" s="880"/>
      <c r="K68" s="880"/>
      <c r="L68" s="880"/>
      <c r="M68" s="880"/>
      <c r="N68" s="880"/>
      <c r="O68" s="880"/>
      <c r="P68" s="881"/>
      <c r="Q68" s="882">
        <v>771</v>
      </c>
      <c r="R68" s="876"/>
      <c r="S68" s="876"/>
      <c r="T68" s="876"/>
      <c r="U68" s="876"/>
      <c r="V68" s="876">
        <v>747</v>
      </c>
      <c r="W68" s="876"/>
      <c r="X68" s="876"/>
      <c r="Y68" s="876"/>
      <c r="Z68" s="876"/>
      <c r="AA68" s="876">
        <v>24</v>
      </c>
      <c r="AB68" s="876"/>
      <c r="AC68" s="876"/>
      <c r="AD68" s="876"/>
      <c r="AE68" s="876"/>
      <c r="AF68" s="876">
        <v>24</v>
      </c>
      <c r="AG68" s="876"/>
      <c r="AH68" s="876"/>
      <c r="AI68" s="876"/>
      <c r="AJ68" s="876"/>
      <c r="AK68" s="876" t="s">
        <v>592</v>
      </c>
      <c r="AL68" s="876"/>
      <c r="AM68" s="876"/>
      <c r="AN68" s="876"/>
      <c r="AO68" s="876"/>
      <c r="AP68" s="876">
        <v>56</v>
      </c>
      <c r="AQ68" s="876"/>
      <c r="AR68" s="876"/>
      <c r="AS68" s="876"/>
      <c r="AT68" s="876"/>
      <c r="AU68" s="876">
        <v>6</v>
      </c>
      <c r="AV68" s="876"/>
      <c r="AW68" s="876"/>
      <c r="AX68" s="876"/>
      <c r="AY68" s="876"/>
      <c r="AZ68" s="877"/>
      <c r="BA68" s="877"/>
      <c r="BB68" s="877"/>
      <c r="BC68" s="877"/>
      <c r="BD68" s="878"/>
      <c r="BE68" s="227"/>
      <c r="BF68" s="227"/>
      <c r="BG68" s="227"/>
      <c r="BH68" s="227"/>
      <c r="BI68" s="227"/>
      <c r="BJ68" s="227"/>
      <c r="BK68" s="227"/>
      <c r="BL68" s="227"/>
      <c r="BM68" s="227"/>
      <c r="BN68" s="227"/>
      <c r="BO68" s="227"/>
      <c r="BP68" s="227"/>
      <c r="BQ68" s="224">
        <v>62</v>
      </c>
      <c r="BR68" s="229"/>
      <c r="BS68" s="869"/>
      <c r="BT68" s="870"/>
      <c r="BU68" s="870"/>
      <c r="BV68" s="870"/>
      <c r="BW68" s="870"/>
      <c r="BX68" s="870"/>
      <c r="BY68" s="870"/>
      <c r="BZ68" s="870"/>
      <c r="CA68" s="870"/>
      <c r="CB68" s="870"/>
      <c r="CC68" s="870"/>
      <c r="CD68" s="870"/>
      <c r="CE68" s="870"/>
      <c r="CF68" s="870"/>
      <c r="CG68" s="875"/>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1"/>
      <c r="EA68" s="216"/>
    </row>
    <row r="69" spans="1:131" ht="26.25" customHeight="1">
      <c r="A69" s="224">
        <v>2</v>
      </c>
      <c r="B69" s="883" t="s">
        <v>594</v>
      </c>
      <c r="C69" s="884"/>
      <c r="D69" s="884"/>
      <c r="E69" s="884"/>
      <c r="F69" s="884"/>
      <c r="G69" s="884"/>
      <c r="H69" s="884"/>
      <c r="I69" s="884"/>
      <c r="J69" s="884"/>
      <c r="K69" s="884"/>
      <c r="L69" s="884"/>
      <c r="M69" s="884"/>
      <c r="N69" s="884"/>
      <c r="O69" s="884"/>
      <c r="P69" s="885"/>
      <c r="Q69" s="886">
        <v>596</v>
      </c>
      <c r="R69" s="840"/>
      <c r="S69" s="840"/>
      <c r="T69" s="840"/>
      <c r="U69" s="840"/>
      <c r="V69" s="840">
        <v>589</v>
      </c>
      <c r="W69" s="840"/>
      <c r="X69" s="840"/>
      <c r="Y69" s="840"/>
      <c r="Z69" s="840"/>
      <c r="AA69" s="840">
        <v>7</v>
      </c>
      <c r="AB69" s="840"/>
      <c r="AC69" s="840"/>
      <c r="AD69" s="840"/>
      <c r="AE69" s="840"/>
      <c r="AF69" s="840">
        <v>7</v>
      </c>
      <c r="AG69" s="840"/>
      <c r="AH69" s="840"/>
      <c r="AI69" s="840"/>
      <c r="AJ69" s="840"/>
      <c r="AK69" s="840" t="s">
        <v>592</v>
      </c>
      <c r="AL69" s="840"/>
      <c r="AM69" s="840"/>
      <c r="AN69" s="840"/>
      <c r="AO69" s="840"/>
      <c r="AP69" s="840">
        <v>181</v>
      </c>
      <c r="AQ69" s="840"/>
      <c r="AR69" s="840"/>
      <c r="AS69" s="840"/>
      <c r="AT69" s="840"/>
      <c r="AU69" s="840">
        <v>69</v>
      </c>
      <c r="AV69" s="840"/>
      <c r="AW69" s="840"/>
      <c r="AX69" s="840"/>
      <c r="AY69" s="840"/>
      <c r="AZ69" s="842"/>
      <c r="BA69" s="842"/>
      <c r="BB69" s="842"/>
      <c r="BC69" s="842"/>
      <c r="BD69" s="843"/>
      <c r="BE69" s="227"/>
      <c r="BF69" s="227"/>
      <c r="BG69" s="227"/>
      <c r="BH69" s="227"/>
      <c r="BI69" s="227"/>
      <c r="BJ69" s="227"/>
      <c r="BK69" s="227"/>
      <c r="BL69" s="227"/>
      <c r="BM69" s="227"/>
      <c r="BN69" s="227"/>
      <c r="BO69" s="227"/>
      <c r="BP69" s="227"/>
      <c r="BQ69" s="224">
        <v>63</v>
      </c>
      <c r="BR69" s="229"/>
      <c r="BS69" s="869"/>
      <c r="BT69" s="870"/>
      <c r="BU69" s="870"/>
      <c r="BV69" s="870"/>
      <c r="BW69" s="870"/>
      <c r="BX69" s="870"/>
      <c r="BY69" s="870"/>
      <c r="BZ69" s="870"/>
      <c r="CA69" s="870"/>
      <c r="CB69" s="870"/>
      <c r="CC69" s="870"/>
      <c r="CD69" s="870"/>
      <c r="CE69" s="870"/>
      <c r="CF69" s="870"/>
      <c r="CG69" s="875"/>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1"/>
      <c r="EA69" s="216"/>
    </row>
    <row r="70" spans="1:131" ht="26.25" customHeight="1">
      <c r="A70" s="224">
        <v>3</v>
      </c>
      <c r="B70" s="883" t="s">
        <v>595</v>
      </c>
      <c r="C70" s="884"/>
      <c r="D70" s="884"/>
      <c r="E70" s="884"/>
      <c r="F70" s="884"/>
      <c r="G70" s="884"/>
      <c r="H70" s="884"/>
      <c r="I70" s="884"/>
      <c r="J70" s="884"/>
      <c r="K70" s="884"/>
      <c r="L70" s="884"/>
      <c r="M70" s="884"/>
      <c r="N70" s="884"/>
      <c r="O70" s="884"/>
      <c r="P70" s="885"/>
      <c r="Q70" s="886">
        <v>89</v>
      </c>
      <c r="R70" s="840"/>
      <c r="S70" s="840"/>
      <c r="T70" s="840"/>
      <c r="U70" s="840"/>
      <c r="V70" s="840">
        <v>84</v>
      </c>
      <c r="W70" s="840"/>
      <c r="X70" s="840"/>
      <c r="Y70" s="840"/>
      <c r="Z70" s="840"/>
      <c r="AA70" s="840">
        <v>5</v>
      </c>
      <c r="AB70" s="840"/>
      <c r="AC70" s="840"/>
      <c r="AD70" s="840"/>
      <c r="AE70" s="840"/>
      <c r="AF70" s="840">
        <v>5</v>
      </c>
      <c r="AG70" s="840"/>
      <c r="AH70" s="840"/>
      <c r="AI70" s="840"/>
      <c r="AJ70" s="840"/>
      <c r="AK70" s="840" t="s">
        <v>592</v>
      </c>
      <c r="AL70" s="840"/>
      <c r="AM70" s="840"/>
      <c r="AN70" s="840"/>
      <c r="AO70" s="840"/>
      <c r="AP70" s="840" t="s">
        <v>592</v>
      </c>
      <c r="AQ70" s="840"/>
      <c r="AR70" s="840"/>
      <c r="AS70" s="840"/>
      <c r="AT70" s="840"/>
      <c r="AU70" s="840" t="s">
        <v>592</v>
      </c>
      <c r="AV70" s="840"/>
      <c r="AW70" s="840"/>
      <c r="AX70" s="840"/>
      <c r="AY70" s="840"/>
      <c r="AZ70" s="842" t="s">
        <v>597</v>
      </c>
      <c r="BA70" s="842"/>
      <c r="BB70" s="842"/>
      <c r="BC70" s="842"/>
      <c r="BD70" s="843"/>
      <c r="BE70" s="227"/>
      <c r="BF70" s="227"/>
      <c r="BG70" s="227"/>
      <c r="BH70" s="227"/>
      <c r="BI70" s="227"/>
      <c r="BJ70" s="227"/>
      <c r="BK70" s="227"/>
      <c r="BL70" s="227"/>
      <c r="BM70" s="227"/>
      <c r="BN70" s="227"/>
      <c r="BO70" s="227"/>
      <c r="BP70" s="227"/>
      <c r="BQ70" s="224">
        <v>64</v>
      </c>
      <c r="BR70" s="229"/>
      <c r="BS70" s="869"/>
      <c r="BT70" s="870"/>
      <c r="BU70" s="870"/>
      <c r="BV70" s="870"/>
      <c r="BW70" s="870"/>
      <c r="BX70" s="870"/>
      <c r="BY70" s="870"/>
      <c r="BZ70" s="870"/>
      <c r="CA70" s="870"/>
      <c r="CB70" s="870"/>
      <c r="CC70" s="870"/>
      <c r="CD70" s="870"/>
      <c r="CE70" s="870"/>
      <c r="CF70" s="870"/>
      <c r="CG70" s="875"/>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1"/>
      <c r="EA70" s="216"/>
    </row>
    <row r="71" spans="1:131" ht="26.25" customHeight="1">
      <c r="A71" s="224">
        <v>4</v>
      </c>
      <c r="B71" s="883" t="s">
        <v>595</v>
      </c>
      <c r="C71" s="884"/>
      <c r="D71" s="884"/>
      <c r="E71" s="884"/>
      <c r="F71" s="884"/>
      <c r="G71" s="884"/>
      <c r="H71" s="884"/>
      <c r="I71" s="884"/>
      <c r="J71" s="884"/>
      <c r="K71" s="884"/>
      <c r="L71" s="884"/>
      <c r="M71" s="884"/>
      <c r="N71" s="884"/>
      <c r="O71" s="884"/>
      <c r="P71" s="885"/>
      <c r="Q71" s="886">
        <v>285945</v>
      </c>
      <c r="R71" s="840"/>
      <c r="S71" s="840"/>
      <c r="T71" s="840"/>
      <c r="U71" s="840"/>
      <c r="V71" s="840">
        <v>277863</v>
      </c>
      <c r="W71" s="840"/>
      <c r="X71" s="840"/>
      <c r="Y71" s="840"/>
      <c r="Z71" s="840"/>
      <c r="AA71" s="840">
        <v>8082</v>
      </c>
      <c r="AB71" s="840"/>
      <c r="AC71" s="840"/>
      <c r="AD71" s="840"/>
      <c r="AE71" s="840"/>
      <c r="AF71" s="840">
        <v>8082</v>
      </c>
      <c r="AG71" s="840"/>
      <c r="AH71" s="840"/>
      <c r="AI71" s="840"/>
      <c r="AJ71" s="840"/>
      <c r="AK71" s="840" t="s">
        <v>592</v>
      </c>
      <c r="AL71" s="840"/>
      <c r="AM71" s="840"/>
      <c r="AN71" s="840"/>
      <c r="AO71" s="840"/>
      <c r="AP71" s="840" t="s">
        <v>592</v>
      </c>
      <c r="AQ71" s="840"/>
      <c r="AR71" s="840"/>
      <c r="AS71" s="840"/>
      <c r="AT71" s="840"/>
      <c r="AU71" s="840" t="s">
        <v>592</v>
      </c>
      <c r="AV71" s="840"/>
      <c r="AW71" s="840"/>
      <c r="AX71" s="840"/>
      <c r="AY71" s="840"/>
      <c r="AZ71" s="842" t="s">
        <v>598</v>
      </c>
      <c r="BA71" s="842"/>
      <c r="BB71" s="842"/>
      <c r="BC71" s="842"/>
      <c r="BD71" s="843"/>
      <c r="BE71" s="227"/>
      <c r="BF71" s="227"/>
      <c r="BG71" s="227"/>
      <c r="BH71" s="227"/>
      <c r="BI71" s="227"/>
      <c r="BJ71" s="227"/>
      <c r="BK71" s="227"/>
      <c r="BL71" s="227"/>
      <c r="BM71" s="227"/>
      <c r="BN71" s="227"/>
      <c r="BO71" s="227"/>
      <c r="BP71" s="227"/>
      <c r="BQ71" s="224">
        <v>65</v>
      </c>
      <c r="BR71" s="229"/>
      <c r="BS71" s="869"/>
      <c r="BT71" s="870"/>
      <c r="BU71" s="870"/>
      <c r="BV71" s="870"/>
      <c r="BW71" s="870"/>
      <c r="BX71" s="870"/>
      <c r="BY71" s="870"/>
      <c r="BZ71" s="870"/>
      <c r="CA71" s="870"/>
      <c r="CB71" s="870"/>
      <c r="CC71" s="870"/>
      <c r="CD71" s="870"/>
      <c r="CE71" s="870"/>
      <c r="CF71" s="870"/>
      <c r="CG71" s="875"/>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1"/>
      <c r="EA71" s="216"/>
    </row>
    <row r="72" spans="1:131" ht="26.25" customHeight="1">
      <c r="A72" s="224">
        <v>5</v>
      </c>
      <c r="B72" s="883" t="s">
        <v>596</v>
      </c>
      <c r="C72" s="884"/>
      <c r="D72" s="884"/>
      <c r="E72" s="884"/>
      <c r="F72" s="884"/>
      <c r="G72" s="884"/>
      <c r="H72" s="884"/>
      <c r="I72" s="884"/>
      <c r="J72" s="884"/>
      <c r="K72" s="884"/>
      <c r="L72" s="884"/>
      <c r="M72" s="884"/>
      <c r="N72" s="884"/>
      <c r="O72" s="884"/>
      <c r="P72" s="885"/>
      <c r="Q72" s="886">
        <v>12284</v>
      </c>
      <c r="R72" s="840"/>
      <c r="S72" s="840"/>
      <c r="T72" s="840"/>
      <c r="U72" s="840"/>
      <c r="V72" s="840">
        <v>11939</v>
      </c>
      <c r="W72" s="840"/>
      <c r="X72" s="840"/>
      <c r="Y72" s="840"/>
      <c r="Z72" s="840"/>
      <c r="AA72" s="840">
        <v>345</v>
      </c>
      <c r="AB72" s="840"/>
      <c r="AC72" s="840"/>
      <c r="AD72" s="840"/>
      <c r="AE72" s="840"/>
      <c r="AF72" s="840">
        <v>345</v>
      </c>
      <c r="AG72" s="840"/>
      <c r="AH72" s="840"/>
      <c r="AI72" s="840"/>
      <c r="AJ72" s="840"/>
      <c r="AK72" s="840">
        <v>36</v>
      </c>
      <c r="AL72" s="840"/>
      <c r="AM72" s="840"/>
      <c r="AN72" s="840"/>
      <c r="AO72" s="840"/>
      <c r="AP72" s="840" t="s">
        <v>592</v>
      </c>
      <c r="AQ72" s="840"/>
      <c r="AR72" s="840"/>
      <c r="AS72" s="840"/>
      <c r="AT72" s="840"/>
      <c r="AU72" s="840" t="s">
        <v>592</v>
      </c>
      <c r="AV72" s="840"/>
      <c r="AW72" s="840"/>
      <c r="AX72" s="840"/>
      <c r="AY72" s="840"/>
      <c r="AZ72" s="842"/>
      <c r="BA72" s="842"/>
      <c r="BB72" s="842"/>
      <c r="BC72" s="842"/>
      <c r="BD72" s="843"/>
      <c r="BE72" s="227"/>
      <c r="BF72" s="227"/>
      <c r="BG72" s="227"/>
      <c r="BH72" s="227"/>
      <c r="BI72" s="227"/>
      <c r="BJ72" s="227"/>
      <c r="BK72" s="227"/>
      <c r="BL72" s="227"/>
      <c r="BM72" s="227"/>
      <c r="BN72" s="227"/>
      <c r="BO72" s="227"/>
      <c r="BP72" s="227"/>
      <c r="BQ72" s="224">
        <v>66</v>
      </c>
      <c r="BR72" s="229"/>
      <c r="BS72" s="869"/>
      <c r="BT72" s="870"/>
      <c r="BU72" s="870"/>
      <c r="BV72" s="870"/>
      <c r="BW72" s="870"/>
      <c r="BX72" s="870"/>
      <c r="BY72" s="870"/>
      <c r="BZ72" s="870"/>
      <c r="CA72" s="870"/>
      <c r="CB72" s="870"/>
      <c r="CC72" s="870"/>
      <c r="CD72" s="870"/>
      <c r="CE72" s="870"/>
      <c r="CF72" s="870"/>
      <c r="CG72" s="875"/>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1"/>
      <c r="EA72" s="216"/>
    </row>
    <row r="73" spans="1:131" ht="26.25" customHeight="1">
      <c r="A73" s="224">
        <v>6</v>
      </c>
      <c r="B73" s="883"/>
      <c r="C73" s="884"/>
      <c r="D73" s="884"/>
      <c r="E73" s="884"/>
      <c r="F73" s="884"/>
      <c r="G73" s="884"/>
      <c r="H73" s="884"/>
      <c r="I73" s="884"/>
      <c r="J73" s="884"/>
      <c r="K73" s="884"/>
      <c r="L73" s="884"/>
      <c r="M73" s="884"/>
      <c r="N73" s="884"/>
      <c r="O73" s="884"/>
      <c r="P73" s="885"/>
      <c r="Q73" s="886"/>
      <c r="R73" s="840"/>
      <c r="S73" s="840"/>
      <c r="T73" s="840"/>
      <c r="U73" s="840"/>
      <c r="V73" s="840"/>
      <c r="W73" s="840"/>
      <c r="X73" s="840"/>
      <c r="Y73" s="840"/>
      <c r="Z73" s="840"/>
      <c r="AA73" s="840"/>
      <c r="AB73" s="840"/>
      <c r="AC73" s="840"/>
      <c r="AD73" s="840"/>
      <c r="AE73" s="840"/>
      <c r="AF73" s="840"/>
      <c r="AG73" s="840"/>
      <c r="AH73" s="840"/>
      <c r="AI73" s="840"/>
      <c r="AJ73" s="840"/>
      <c r="AK73" s="840"/>
      <c r="AL73" s="840"/>
      <c r="AM73" s="840"/>
      <c r="AN73" s="840"/>
      <c r="AO73" s="840"/>
      <c r="AP73" s="840"/>
      <c r="AQ73" s="840"/>
      <c r="AR73" s="840"/>
      <c r="AS73" s="840"/>
      <c r="AT73" s="840"/>
      <c r="AU73" s="840"/>
      <c r="AV73" s="840"/>
      <c r="AW73" s="840"/>
      <c r="AX73" s="840"/>
      <c r="AY73" s="840"/>
      <c r="AZ73" s="842"/>
      <c r="BA73" s="842"/>
      <c r="BB73" s="842"/>
      <c r="BC73" s="842"/>
      <c r="BD73" s="843"/>
      <c r="BE73" s="227"/>
      <c r="BF73" s="227"/>
      <c r="BG73" s="227"/>
      <c r="BH73" s="227"/>
      <c r="BI73" s="227"/>
      <c r="BJ73" s="227"/>
      <c r="BK73" s="227"/>
      <c r="BL73" s="227"/>
      <c r="BM73" s="227"/>
      <c r="BN73" s="227"/>
      <c r="BO73" s="227"/>
      <c r="BP73" s="227"/>
      <c r="BQ73" s="224">
        <v>67</v>
      </c>
      <c r="BR73" s="229"/>
      <c r="BS73" s="869"/>
      <c r="BT73" s="870"/>
      <c r="BU73" s="870"/>
      <c r="BV73" s="870"/>
      <c r="BW73" s="870"/>
      <c r="BX73" s="870"/>
      <c r="BY73" s="870"/>
      <c r="BZ73" s="870"/>
      <c r="CA73" s="870"/>
      <c r="CB73" s="870"/>
      <c r="CC73" s="870"/>
      <c r="CD73" s="870"/>
      <c r="CE73" s="870"/>
      <c r="CF73" s="870"/>
      <c r="CG73" s="875"/>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1"/>
      <c r="EA73" s="216"/>
    </row>
    <row r="74" spans="1:131" ht="26.25" customHeight="1">
      <c r="A74" s="224">
        <v>7</v>
      </c>
      <c r="B74" s="883"/>
      <c r="C74" s="884"/>
      <c r="D74" s="884"/>
      <c r="E74" s="884"/>
      <c r="F74" s="884"/>
      <c r="G74" s="884"/>
      <c r="H74" s="884"/>
      <c r="I74" s="884"/>
      <c r="J74" s="884"/>
      <c r="K74" s="884"/>
      <c r="L74" s="884"/>
      <c r="M74" s="884"/>
      <c r="N74" s="884"/>
      <c r="O74" s="884"/>
      <c r="P74" s="885"/>
      <c r="Q74" s="886"/>
      <c r="R74" s="840"/>
      <c r="S74" s="840"/>
      <c r="T74" s="840"/>
      <c r="U74" s="840"/>
      <c r="V74" s="840"/>
      <c r="W74" s="840"/>
      <c r="X74" s="840"/>
      <c r="Y74" s="840"/>
      <c r="Z74" s="840"/>
      <c r="AA74" s="840"/>
      <c r="AB74" s="840"/>
      <c r="AC74" s="840"/>
      <c r="AD74" s="840"/>
      <c r="AE74" s="840"/>
      <c r="AF74" s="840"/>
      <c r="AG74" s="840"/>
      <c r="AH74" s="840"/>
      <c r="AI74" s="840"/>
      <c r="AJ74" s="840"/>
      <c r="AK74" s="840"/>
      <c r="AL74" s="840"/>
      <c r="AM74" s="840"/>
      <c r="AN74" s="840"/>
      <c r="AO74" s="840"/>
      <c r="AP74" s="840"/>
      <c r="AQ74" s="840"/>
      <c r="AR74" s="840"/>
      <c r="AS74" s="840"/>
      <c r="AT74" s="840"/>
      <c r="AU74" s="840"/>
      <c r="AV74" s="840"/>
      <c r="AW74" s="840"/>
      <c r="AX74" s="840"/>
      <c r="AY74" s="840"/>
      <c r="AZ74" s="842"/>
      <c r="BA74" s="842"/>
      <c r="BB74" s="842"/>
      <c r="BC74" s="842"/>
      <c r="BD74" s="843"/>
      <c r="BE74" s="227"/>
      <c r="BF74" s="227"/>
      <c r="BG74" s="227"/>
      <c r="BH74" s="227"/>
      <c r="BI74" s="227"/>
      <c r="BJ74" s="227"/>
      <c r="BK74" s="227"/>
      <c r="BL74" s="227"/>
      <c r="BM74" s="227"/>
      <c r="BN74" s="227"/>
      <c r="BO74" s="227"/>
      <c r="BP74" s="227"/>
      <c r="BQ74" s="224">
        <v>68</v>
      </c>
      <c r="BR74" s="229"/>
      <c r="BS74" s="869"/>
      <c r="BT74" s="870"/>
      <c r="BU74" s="870"/>
      <c r="BV74" s="870"/>
      <c r="BW74" s="870"/>
      <c r="BX74" s="870"/>
      <c r="BY74" s="870"/>
      <c r="BZ74" s="870"/>
      <c r="CA74" s="870"/>
      <c r="CB74" s="870"/>
      <c r="CC74" s="870"/>
      <c r="CD74" s="870"/>
      <c r="CE74" s="870"/>
      <c r="CF74" s="870"/>
      <c r="CG74" s="875"/>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1"/>
      <c r="EA74" s="216"/>
    </row>
    <row r="75" spans="1:131" ht="26.25" customHeight="1">
      <c r="A75" s="224">
        <v>8</v>
      </c>
      <c r="B75" s="883"/>
      <c r="C75" s="884"/>
      <c r="D75" s="884"/>
      <c r="E75" s="884"/>
      <c r="F75" s="884"/>
      <c r="G75" s="884"/>
      <c r="H75" s="884"/>
      <c r="I75" s="884"/>
      <c r="J75" s="884"/>
      <c r="K75" s="884"/>
      <c r="L75" s="884"/>
      <c r="M75" s="884"/>
      <c r="N75" s="884"/>
      <c r="O75" s="884"/>
      <c r="P75" s="885"/>
      <c r="Q75" s="887"/>
      <c r="R75" s="888"/>
      <c r="S75" s="888"/>
      <c r="T75" s="888"/>
      <c r="U75" s="844"/>
      <c r="V75" s="889"/>
      <c r="W75" s="888"/>
      <c r="X75" s="888"/>
      <c r="Y75" s="888"/>
      <c r="Z75" s="844"/>
      <c r="AA75" s="889"/>
      <c r="AB75" s="888"/>
      <c r="AC75" s="888"/>
      <c r="AD75" s="888"/>
      <c r="AE75" s="844"/>
      <c r="AF75" s="889"/>
      <c r="AG75" s="888"/>
      <c r="AH75" s="888"/>
      <c r="AI75" s="888"/>
      <c r="AJ75" s="844"/>
      <c r="AK75" s="889"/>
      <c r="AL75" s="888"/>
      <c r="AM75" s="888"/>
      <c r="AN75" s="888"/>
      <c r="AO75" s="844"/>
      <c r="AP75" s="889"/>
      <c r="AQ75" s="888"/>
      <c r="AR75" s="888"/>
      <c r="AS75" s="888"/>
      <c r="AT75" s="844"/>
      <c r="AU75" s="889"/>
      <c r="AV75" s="888"/>
      <c r="AW75" s="888"/>
      <c r="AX75" s="888"/>
      <c r="AY75" s="844"/>
      <c r="AZ75" s="842"/>
      <c r="BA75" s="842"/>
      <c r="BB75" s="842"/>
      <c r="BC75" s="842"/>
      <c r="BD75" s="843"/>
      <c r="BE75" s="227"/>
      <c r="BF75" s="227"/>
      <c r="BG75" s="227"/>
      <c r="BH75" s="227"/>
      <c r="BI75" s="227"/>
      <c r="BJ75" s="227"/>
      <c r="BK75" s="227"/>
      <c r="BL75" s="227"/>
      <c r="BM75" s="227"/>
      <c r="BN75" s="227"/>
      <c r="BO75" s="227"/>
      <c r="BP75" s="227"/>
      <c r="BQ75" s="224">
        <v>69</v>
      </c>
      <c r="BR75" s="229"/>
      <c r="BS75" s="869"/>
      <c r="BT75" s="870"/>
      <c r="BU75" s="870"/>
      <c r="BV75" s="870"/>
      <c r="BW75" s="870"/>
      <c r="BX75" s="870"/>
      <c r="BY75" s="870"/>
      <c r="BZ75" s="870"/>
      <c r="CA75" s="870"/>
      <c r="CB75" s="870"/>
      <c r="CC75" s="870"/>
      <c r="CD75" s="870"/>
      <c r="CE75" s="870"/>
      <c r="CF75" s="870"/>
      <c r="CG75" s="875"/>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1"/>
      <c r="EA75" s="216"/>
    </row>
    <row r="76" spans="1:131" ht="26.25" customHeight="1">
      <c r="A76" s="224">
        <v>9</v>
      </c>
      <c r="B76" s="883"/>
      <c r="C76" s="884"/>
      <c r="D76" s="884"/>
      <c r="E76" s="884"/>
      <c r="F76" s="884"/>
      <c r="G76" s="884"/>
      <c r="H76" s="884"/>
      <c r="I76" s="884"/>
      <c r="J76" s="884"/>
      <c r="K76" s="884"/>
      <c r="L76" s="884"/>
      <c r="M76" s="884"/>
      <c r="N76" s="884"/>
      <c r="O76" s="884"/>
      <c r="P76" s="885"/>
      <c r="Q76" s="887"/>
      <c r="R76" s="888"/>
      <c r="S76" s="888"/>
      <c r="T76" s="888"/>
      <c r="U76" s="844"/>
      <c r="V76" s="889"/>
      <c r="W76" s="888"/>
      <c r="X76" s="888"/>
      <c r="Y76" s="888"/>
      <c r="Z76" s="844"/>
      <c r="AA76" s="889"/>
      <c r="AB76" s="888"/>
      <c r="AC76" s="888"/>
      <c r="AD76" s="888"/>
      <c r="AE76" s="844"/>
      <c r="AF76" s="889"/>
      <c r="AG76" s="888"/>
      <c r="AH76" s="888"/>
      <c r="AI76" s="888"/>
      <c r="AJ76" s="844"/>
      <c r="AK76" s="889"/>
      <c r="AL76" s="888"/>
      <c r="AM76" s="888"/>
      <c r="AN76" s="888"/>
      <c r="AO76" s="844"/>
      <c r="AP76" s="889"/>
      <c r="AQ76" s="888"/>
      <c r="AR76" s="888"/>
      <c r="AS76" s="888"/>
      <c r="AT76" s="844"/>
      <c r="AU76" s="889"/>
      <c r="AV76" s="888"/>
      <c r="AW76" s="888"/>
      <c r="AX76" s="888"/>
      <c r="AY76" s="844"/>
      <c r="AZ76" s="842"/>
      <c r="BA76" s="842"/>
      <c r="BB76" s="842"/>
      <c r="BC76" s="842"/>
      <c r="BD76" s="843"/>
      <c r="BE76" s="227"/>
      <c r="BF76" s="227"/>
      <c r="BG76" s="227"/>
      <c r="BH76" s="227"/>
      <c r="BI76" s="227"/>
      <c r="BJ76" s="227"/>
      <c r="BK76" s="227"/>
      <c r="BL76" s="227"/>
      <c r="BM76" s="227"/>
      <c r="BN76" s="227"/>
      <c r="BO76" s="227"/>
      <c r="BP76" s="227"/>
      <c r="BQ76" s="224">
        <v>70</v>
      </c>
      <c r="BR76" s="229"/>
      <c r="BS76" s="869"/>
      <c r="BT76" s="870"/>
      <c r="BU76" s="870"/>
      <c r="BV76" s="870"/>
      <c r="BW76" s="870"/>
      <c r="BX76" s="870"/>
      <c r="BY76" s="870"/>
      <c r="BZ76" s="870"/>
      <c r="CA76" s="870"/>
      <c r="CB76" s="870"/>
      <c r="CC76" s="870"/>
      <c r="CD76" s="870"/>
      <c r="CE76" s="870"/>
      <c r="CF76" s="870"/>
      <c r="CG76" s="875"/>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1"/>
      <c r="EA76" s="216"/>
    </row>
    <row r="77" spans="1:131" ht="26.25" customHeight="1">
      <c r="A77" s="224">
        <v>10</v>
      </c>
      <c r="B77" s="883"/>
      <c r="C77" s="884"/>
      <c r="D77" s="884"/>
      <c r="E77" s="884"/>
      <c r="F77" s="884"/>
      <c r="G77" s="884"/>
      <c r="H77" s="884"/>
      <c r="I77" s="884"/>
      <c r="J77" s="884"/>
      <c r="K77" s="884"/>
      <c r="L77" s="884"/>
      <c r="M77" s="884"/>
      <c r="N77" s="884"/>
      <c r="O77" s="884"/>
      <c r="P77" s="885"/>
      <c r="Q77" s="887"/>
      <c r="R77" s="888"/>
      <c r="S77" s="888"/>
      <c r="T77" s="888"/>
      <c r="U77" s="844"/>
      <c r="V77" s="889"/>
      <c r="W77" s="888"/>
      <c r="X77" s="888"/>
      <c r="Y77" s="888"/>
      <c r="Z77" s="844"/>
      <c r="AA77" s="889"/>
      <c r="AB77" s="888"/>
      <c r="AC77" s="888"/>
      <c r="AD77" s="888"/>
      <c r="AE77" s="844"/>
      <c r="AF77" s="889"/>
      <c r="AG77" s="888"/>
      <c r="AH77" s="888"/>
      <c r="AI77" s="888"/>
      <c r="AJ77" s="844"/>
      <c r="AK77" s="889"/>
      <c r="AL77" s="888"/>
      <c r="AM77" s="888"/>
      <c r="AN77" s="888"/>
      <c r="AO77" s="844"/>
      <c r="AP77" s="889"/>
      <c r="AQ77" s="888"/>
      <c r="AR77" s="888"/>
      <c r="AS77" s="888"/>
      <c r="AT77" s="844"/>
      <c r="AU77" s="889"/>
      <c r="AV77" s="888"/>
      <c r="AW77" s="888"/>
      <c r="AX77" s="888"/>
      <c r="AY77" s="844"/>
      <c r="AZ77" s="842"/>
      <c r="BA77" s="842"/>
      <c r="BB77" s="842"/>
      <c r="BC77" s="842"/>
      <c r="BD77" s="843"/>
      <c r="BE77" s="227"/>
      <c r="BF77" s="227"/>
      <c r="BG77" s="227"/>
      <c r="BH77" s="227"/>
      <c r="BI77" s="227"/>
      <c r="BJ77" s="227"/>
      <c r="BK77" s="227"/>
      <c r="BL77" s="227"/>
      <c r="BM77" s="227"/>
      <c r="BN77" s="227"/>
      <c r="BO77" s="227"/>
      <c r="BP77" s="227"/>
      <c r="BQ77" s="224">
        <v>71</v>
      </c>
      <c r="BR77" s="229"/>
      <c r="BS77" s="869"/>
      <c r="BT77" s="870"/>
      <c r="BU77" s="870"/>
      <c r="BV77" s="870"/>
      <c r="BW77" s="870"/>
      <c r="BX77" s="870"/>
      <c r="BY77" s="870"/>
      <c r="BZ77" s="870"/>
      <c r="CA77" s="870"/>
      <c r="CB77" s="870"/>
      <c r="CC77" s="870"/>
      <c r="CD77" s="870"/>
      <c r="CE77" s="870"/>
      <c r="CF77" s="870"/>
      <c r="CG77" s="875"/>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1"/>
      <c r="EA77" s="216"/>
    </row>
    <row r="78" spans="1:131" ht="26.25" customHeight="1">
      <c r="A78" s="224">
        <v>11</v>
      </c>
      <c r="B78" s="883"/>
      <c r="C78" s="884"/>
      <c r="D78" s="884"/>
      <c r="E78" s="884"/>
      <c r="F78" s="884"/>
      <c r="G78" s="884"/>
      <c r="H78" s="884"/>
      <c r="I78" s="884"/>
      <c r="J78" s="884"/>
      <c r="K78" s="884"/>
      <c r="L78" s="884"/>
      <c r="M78" s="884"/>
      <c r="N78" s="884"/>
      <c r="O78" s="884"/>
      <c r="P78" s="885"/>
      <c r="Q78" s="886"/>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42"/>
      <c r="BA78" s="842"/>
      <c r="BB78" s="842"/>
      <c r="BC78" s="842"/>
      <c r="BD78" s="843"/>
      <c r="BE78" s="227"/>
      <c r="BF78" s="227"/>
      <c r="BG78" s="227"/>
      <c r="BH78" s="227"/>
      <c r="BI78" s="227"/>
      <c r="BJ78" s="216"/>
      <c r="BK78" s="216"/>
      <c r="BL78" s="216"/>
      <c r="BM78" s="216"/>
      <c r="BN78" s="216"/>
      <c r="BO78" s="227"/>
      <c r="BP78" s="227"/>
      <c r="BQ78" s="224">
        <v>72</v>
      </c>
      <c r="BR78" s="229"/>
      <c r="BS78" s="869"/>
      <c r="BT78" s="870"/>
      <c r="BU78" s="870"/>
      <c r="BV78" s="870"/>
      <c r="BW78" s="870"/>
      <c r="BX78" s="870"/>
      <c r="BY78" s="870"/>
      <c r="BZ78" s="870"/>
      <c r="CA78" s="870"/>
      <c r="CB78" s="870"/>
      <c r="CC78" s="870"/>
      <c r="CD78" s="870"/>
      <c r="CE78" s="870"/>
      <c r="CF78" s="870"/>
      <c r="CG78" s="875"/>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1"/>
      <c r="EA78" s="216"/>
    </row>
    <row r="79" spans="1:131" ht="26.25" customHeight="1">
      <c r="A79" s="224">
        <v>12</v>
      </c>
      <c r="B79" s="883"/>
      <c r="C79" s="884"/>
      <c r="D79" s="884"/>
      <c r="E79" s="884"/>
      <c r="F79" s="884"/>
      <c r="G79" s="884"/>
      <c r="H79" s="884"/>
      <c r="I79" s="884"/>
      <c r="J79" s="884"/>
      <c r="K79" s="884"/>
      <c r="L79" s="884"/>
      <c r="M79" s="884"/>
      <c r="N79" s="884"/>
      <c r="O79" s="884"/>
      <c r="P79" s="885"/>
      <c r="Q79" s="886"/>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42"/>
      <c r="BA79" s="842"/>
      <c r="BB79" s="842"/>
      <c r="BC79" s="842"/>
      <c r="BD79" s="843"/>
      <c r="BE79" s="227"/>
      <c r="BF79" s="227"/>
      <c r="BG79" s="227"/>
      <c r="BH79" s="227"/>
      <c r="BI79" s="227"/>
      <c r="BJ79" s="216"/>
      <c r="BK79" s="216"/>
      <c r="BL79" s="216"/>
      <c r="BM79" s="216"/>
      <c r="BN79" s="216"/>
      <c r="BO79" s="227"/>
      <c r="BP79" s="227"/>
      <c r="BQ79" s="224">
        <v>73</v>
      </c>
      <c r="BR79" s="229"/>
      <c r="BS79" s="869"/>
      <c r="BT79" s="870"/>
      <c r="BU79" s="870"/>
      <c r="BV79" s="870"/>
      <c r="BW79" s="870"/>
      <c r="BX79" s="870"/>
      <c r="BY79" s="870"/>
      <c r="BZ79" s="870"/>
      <c r="CA79" s="870"/>
      <c r="CB79" s="870"/>
      <c r="CC79" s="870"/>
      <c r="CD79" s="870"/>
      <c r="CE79" s="870"/>
      <c r="CF79" s="870"/>
      <c r="CG79" s="875"/>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1"/>
      <c r="EA79" s="216"/>
    </row>
    <row r="80" spans="1:131" ht="26.25" customHeight="1">
      <c r="A80" s="224">
        <v>13</v>
      </c>
      <c r="B80" s="883"/>
      <c r="C80" s="884"/>
      <c r="D80" s="884"/>
      <c r="E80" s="884"/>
      <c r="F80" s="884"/>
      <c r="G80" s="884"/>
      <c r="H80" s="884"/>
      <c r="I80" s="884"/>
      <c r="J80" s="884"/>
      <c r="K80" s="884"/>
      <c r="L80" s="884"/>
      <c r="M80" s="884"/>
      <c r="N80" s="884"/>
      <c r="O80" s="884"/>
      <c r="P80" s="885"/>
      <c r="Q80" s="886"/>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42"/>
      <c r="BA80" s="842"/>
      <c r="BB80" s="842"/>
      <c r="BC80" s="842"/>
      <c r="BD80" s="843"/>
      <c r="BE80" s="227"/>
      <c r="BF80" s="227"/>
      <c r="BG80" s="227"/>
      <c r="BH80" s="227"/>
      <c r="BI80" s="227"/>
      <c r="BJ80" s="227"/>
      <c r="BK80" s="227"/>
      <c r="BL80" s="227"/>
      <c r="BM80" s="227"/>
      <c r="BN80" s="227"/>
      <c r="BO80" s="227"/>
      <c r="BP80" s="227"/>
      <c r="BQ80" s="224">
        <v>74</v>
      </c>
      <c r="BR80" s="229"/>
      <c r="BS80" s="869"/>
      <c r="BT80" s="870"/>
      <c r="BU80" s="870"/>
      <c r="BV80" s="870"/>
      <c r="BW80" s="870"/>
      <c r="BX80" s="870"/>
      <c r="BY80" s="870"/>
      <c r="BZ80" s="870"/>
      <c r="CA80" s="870"/>
      <c r="CB80" s="870"/>
      <c r="CC80" s="870"/>
      <c r="CD80" s="870"/>
      <c r="CE80" s="870"/>
      <c r="CF80" s="870"/>
      <c r="CG80" s="875"/>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1"/>
      <c r="EA80" s="216"/>
    </row>
    <row r="81" spans="1:131" ht="26.25" customHeight="1">
      <c r="A81" s="224">
        <v>14</v>
      </c>
      <c r="B81" s="883"/>
      <c r="C81" s="884"/>
      <c r="D81" s="884"/>
      <c r="E81" s="884"/>
      <c r="F81" s="884"/>
      <c r="G81" s="884"/>
      <c r="H81" s="884"/>
      <c r="I81" s="884"/>
      <c r="J81" s="884"/>
      <c r="K81" s="884"/>
      <c r="L81" s="884"/>
      <c r="M81" s="884"/>
      <c r="N81" s="884"/>
      <c r="O81" s="884"/>
      <c r="P81" s="885"/>
      <c r="Q81" s="886"/>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42"/>
      <c r="BA81" s="842"/>
      <c r="BB81" s="842"/>
      <c r="BC81" s="842"/>
      <c r="BD81" s="843"/>
      <c r="BE81" s="227"/>
      <c r="BF81" s="227"/>
      <c r="BG81" s="227"/>
      <c r="BH81" s="227"/>
      <c r="BI81" s="227"/>
      <c r="BJ81" s="227"/>
      <c r="BK81" s="227"/>
      <c r="BL81" s="227"/>
      <c r="BM81" s="227"/>
      <c r="BN81" s="227"/>
      <c r="BO81" s="227"/>
      <c r="BP81" s="227"/>
      <c r="BQ81" s="224">
        <v>75</v>
      </c>
      <c r="BR81" s="229"/>
      <c r="BS81" s="869"/>
      <c r="BT81" s="870"/>
      <c r="BU81" s="870"/>
      <c r="BV81" s="870"/>
      <c r="BW81" s="870"/>
      <c r="BX81" s="870"/>
      <c r="BY81" s="870"/>
      <c r="BZ81" s="870"/>
      <c r="CA81" s="870"/>
      <c r="CB81" s="870"/>
      <c r="CC81" s="870"/>
      <c r="CD81" s="870"/>
      <c r="CE81" s="870"/>
      <c r="CF81" s="870"/>
      <c r="CG81" s="875"/>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1"/>
      <c r="EA81" s="216"/>
    </row>
    <row r="82" spans="1:131" ht="26.25" customHeight="1">
      <c r="A82" s="224">
        <v>15</v>
      </c>
      <c r="B82" s="883"/>
      <c r="C82" s="884"/>
      <c r="D82" s="884"/>
      <c r="E82" s="884"/>
      <c r="F82" s="884"/>
      <c r="G82" s="884"/>
      <c r="H82" s="884"/>
      <c r="I82" s="884"/>
      <c r="J82" s="884"/>
      <c r="K82" s="884"/>
      <c r="L82" s="884"/>
      <c r="M82" s="884"/>
      <c r="N82" s="884"/>
      <c r="O82" s="884"/>
      <c r="P82" s="885"/>
      <c r="Q82" s="886"/>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42"/>
      <c r="BA82" s="842"/>
      <c r="BB82" s="842"/>
      <c r="BC82" s="842"/>
      <c r="BD82" s="843"/>
      <c r="BE82" s="227"/>
      <c r="BF82" s="227"/>
      <c r="BG82" s="227"/>
      <c r="BH82" s="227"/>
      <c r="BI82" s="227"/>
      <c r="BJ82" s="227"/>
      <c r="BK82" s="227"/>
      <c r="BL82" s="227"/>
      <c r="BM82" s="227"/>
      <c r="BN82" s="227"/>
      <c r="BO82" s="227"/>
      <c r="BP82" s="227"/>
      <c r="BQ82" s="224">
        <v>76</v>
      </c>
      <c r="BR82" s="229"/>
      <c r="BS82" s="869"/>
      <c r="BT82" s="870"/>
      <c r="BU82" s="870"/>
      <c r="BV82" s="870"/>
      <c r="BW82" s="870"/>
      <c r="BX82" s="870"/>
      <c r="BY82" s="870"/>
      <c r="BZ82" s="870"/>
      <c r="CA82" s="870"/>
      <c r="CB82" s="870"/>
      <c r="CC82" s="870"/>
      <c r="CD82" s="870"/>
      <c r="CE82" s="870"/>
      <c r="CF82" s="870"/>
      <c r="CG82" s="875"/>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1"/>
      <c r="EA82" s="216"/>
    </row>
    <row r="83" spans="1:131" ht="26.25" customHeight="1">
      <c r="A83" s="224">
        <v>16</v>
      </c>
      <c r="B83" s="883"/>
      <c r="C83" s="884"/>
      <c r="D83" s="884"/>
      <c r="E83" s="884"/>
      <c r="F83" s="884"/>
      <c r="G83" s="884"/>
      <c r="H83" s="884"/>
      <c r="I83" s="884"/>
      <c r="J83" s="884"/>
      <c r="K83" s="884"/>
      <c r="L83" s="884"/>
      <c r="M83" s="884"/>
      <c r="N83" s="884"/>
      <c r="O83" s="884"/>
      <c r="P83" s="885"/>
      <c r="Q83" s="886"/>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42"/>
      <c r="BA83" s="842"/>
      <c r="BB83" s="842"/>
      <c r="BC83" s="842"/>
      <c r="BD83" s="843"/>
      <c r="BE83" s="227"/>
      <c r="BF83" s="227"/>
      <c r="BG83" s="227"/>
      <c r="BH83" s="227"/>
      <c r="BI83" s="227"/>
      <c r="BJ83" s="227"/>
      <c r="BK83" s="227"/>
      <c r="BL83" s="227"/>
      <c r="BM83" s="227"/>
      <c r="BN83" s="227"/>
      <c r="BO83" s="227"/>
      <c r="BP83" s="227"/>
      <c r="BQ83" s="224">
        <v>77</v>
      </c>
      <c r="BR83" s="229"/>
      <c r="BS83" s="869"/>
      <c r="BT83" s="870"/>
      <c r="BU83" s="870"/>
      <c r="BV83" s="870"/>
      <c r="BW83" s="870"/>
      <c r="BX83" s="870"/>
      <c r="BY83" s="870"/>
      <c r="BZ83" s="870"/>
      <c r="CA83" s="870"/>
      <c r="CB83" s="870"/>
      <c r="CC83" s="870"/>
      <c r="CD83" s="870"/>
      <c r="CE83" s="870"/>
      <c r="CF83" s="870"/>
      <c r="CG83" s="875"/>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1"/>
      <c r="EA83" s="216"/>
    </row>
    <row r="84" spans="1:131" ht="26.25" customHeight="1">
      <c r="A84" s="224">
        <v>17</v>
      </c>
      <c r="B84" s="883"/>
      <c r="C84" s="884"/>
      <c r="D84" s="884"/>
      <c r="E84" s="884"/>
      <c r="F84" s="884"/>
      <c r="G84" s="884"/>
      <c r="H84" s="884"/>
      <c r="I84" s="884"/>
      <c r="J84" s="884"/>
      <c r="K84" s="884"/>
      <c r="L84" s="884"/>
      <c r="M84" s="884"/>
      <c r="N84" s="884"/>
      <c r="O84" s="884"/>
      <c r="P84" s="885"/>
      <c r="Q84" s="886"/>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42"/>
      <c r="BA84" s="842"/>
      <c r="BB84" s="842"/>
      <c r="BC84" s="842"/>
      <c r="BD84" s="843"/>
      <c r="BE84" s="227"/>
      <c r="BF84" s="227"/>
      <c r="BG84" s="227"/>
      <c r="BH84" s="227"/>
      <c r="BI84" s="227"/>
      <c r="BJ84" s="227"/>
      <c r="BK84" s="227"/>
      <c r="BL84" s="227"/>
      <c r="BM84" s="227"/>
      <c r="BN84" s="227"/>
      <c r="BO84" s="227"/>
      <c r="BP84" s="227"/>
      <c r="BQ84" s="224">
        <v>78</v>
      </c>
      <c r="BR84" s="229"/>
      <c r="BS84" s="869"/>
      <c r="BT84" s="870"/>
      <c r="BU84" s="870"/>
      <c r="BV84" s="870"/>
      <c r="BW84" s="870"/>
      <c r="BX84" s="870"/>
      <c r="BY84" s="870"/>
      <c r="BZ84" s="870"/>
      <c r="CA84" s="870"/>
      <c r="CB84" s="870"/>
      <c r="CC84" s="870"/>
      <c r="CD84" s="870"/>
      <c r="CE84" s="870"/>
      <c r="CF84" s="870"/>
      <c r="CG84" s="875"/>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1"/>
      <c r="EA84" s="216"/>
    </row>
    <row r="85" spans="1:131" ht="26.25" customHeight="1">
      <c r="A85" s="224">
        <v>18</v>
      </c>
      <c r="B85" s="883"/>
      <c r="C85" s="884"/>
      <c r="D85" s="884"/>
      <c r="E85" s="884"/>
      <c r="F85" s="884"/>
      <c r="G85" s="884"/>
      <c r="H85" s="884"/>
      <c r="I85" s="884"/>
      <c r="J85" s="884"/>
      <c r="K85" s="884"/>
      <c r="L85" s="884"/>
      <c r="M85" s="884"/>
      <c r="N85" s="884"/>
      <c r="O85" s="884"/>
      <c r="P85" s="885"/>
      <c r="Q85" s="886"/>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42"/>
      <c r="BA85" s="842"/>
      <c r="BB85" s="842"/>
      <c r="BC85" s="842"/>
      <c r="BD85" s="843"/>
      <c r="BE85" s="227"/>
      <c r="BF85" s="227"/>
      <c r="BG85" s="227"/>
      <c r="BH85" s="227"/>
      <c r="BI85" s="227"/>
      <c r="BJ85" s="227"/>
      <c r="BK85" s="227"/>
      <c r="BL85" s="227"/>
      <c r="BM85" s="227"/>
      <c r="BN85" s="227"/>
      <c r="BO85" s="227"/>
      <c r="BP85" s="227"/>
      <c r="BQ85" s="224">
        <v>79</v>
      </c>
      <c r="BR85" s="229"/>
      <c r="BS85" s="869"/>
      <c r="BT85" s="870"/>
      <c r="BU85" s="870"/>
      <c r="BV85" s="870"/>
      <c r="BW85" s="870"/>
      <c r="BX85" s="870"/>
      <c r="BY85" s="870"/>
      <c r="BZ85" s="870"/>
      <c r="CA85" s="870"/>
      <c r="CB85" s="870"/>
      <c r="CC85" s="870"/>
      <c r="CD85" s="870"/>
      <c r="CE85" s="870"/>
      <c r="CF85" s="870"/>
      <c r="CG85" s="875"/>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1"/>
      <c r="EA85" s="216"/>
    </row>
    <row r="86" spans="1:131" ht="26.25" customHeight="1">
      <c r="A86" s="224">
        <v>19</v>
      </c>
      <c r="B86" s="883"/>
      <c r="C86" s="884"/>
      <c r="D86" s="884"/>
      <c r="E86" s="884"/>
      <c r="F86" s="884"/>
      <c r="G86" s="884"/>
      <c r="H86" s="884"/>
      <c r="I86" s="884"/>
      <c r="J86" s="884"/>
      <c r="K86" s="884"/>
      <c r="L86" s="884"/>
      <c r="M86" s="884"/>
      <c r="N86" s="884"/>
      <c r="O86" s="884"/>
      <c r="P86" s="885"/>
      <c r="Q86" s="886"/>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42"/>
      <c r="BA86" s="842"/>
      <c r="BB86" s="842"/>
      <c r="BC86" s="842"/>
      <c r="BD86" s="843"/>
      <c r="BE86" s="227"/>
      <c r="BF86" s="227"/>
      <c r="BG86" s="227"/>
      <c r="BH86" s="227"/>
      <c r="BI86" s="227"/>
      <c r="BJ86" s="227"/>
      <c r="BK86" s="227"/>
      <c r="BL86" s="227"/>
      <c r="BM86" s="227"/>
      <c r="BN86" s="227"/>
      <c r="BO86" s="227"/>
      <c r="BP86" s="227"/>
      <c r="BQ86" s="224">
        <v>80</v>
      </c>
      <c r="BR86" s="229"/>
      <c r="BS86" s="869"/>
      <c r="BT86" s="870"/>
      <c r="BU86" s="870"/>
      <c r="BV86" s="870"/>
      <c r="BW86" s="870"/>
      <c r="BX86" s="870"/>
      <c r="BY86" s="870"/>
      <c r="BZ86" s="870"/>
      <c r="CA86" s="870"/>
      <c r="CB86" s="870"/>
      <c r="CC86" s="870"/>
      <c r="CD86" s="870"/>
      <c r="CE86" s="870"/>
      <c r="CF86" s="870"/>
      <c r="CG86" s="875"/>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1"/>
      <c r="EA86" s="216"/>
    </row>
    <row r="87" spans="1:131" ht="26.25" customHeight="1">
      <c r="A87" s="230">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27"/>
      <c r="BF87" s="227"/>
      <c r="BG87" s="227"/>
      <c r="BH87" s="227"/>
      <c r="BI87" s="227"/>
      <c r="BJ87" s="227"/>
      <c r="BK87" s="227"/>
      <c r="BL87" s="227"/>
      <c r="BM87" s="227"/>
      <c r="BN87" s="227"/>
      <c r="BO87" s="227"/>
      <c r="BP87" s="227"/>
      <c r="BQ87" s="224">
        <v>81</v>
      </c>
      <c r="BR87" s="229"/>
      <c r="BS87" s="869"/>
      <c r="BT87" s="870"/>
      <c r="BU87" s="870"/>
      <c r="BV87" s="870"/>
      <c r="BW87" s="870"/>
      <c r="BX87" s="870"/>
      <c r="BY87" s="870"/>
      <c r="BZ87" s="870"/>
      <c r="CA87" s="870"/>
      <c r="CB87" s="870"/>
      <c r="CC87" s="870"/>
      <c r="CD87" s="870"/>
      <c r="CE87" s="870"/>
      <c r="CF87" s="870"/>
      <c r="CG87" s="875"/>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1"/>
      <c r="EA87" s="216"/>
    </row>
    <row r="88" spans="1:131" ht="26.25" customHeight="1" thickBot="1">
      <c r="A88" s="226" t="s">
        <v>394</v>
      </c>
      <c r="B88" s="799" t="s">
        <v>430</v>
      </c>
      <c r="C88" s="800"/>
      <c r="D88" s="800"/>
      <c r="E88" s="800"/>
      <c r="F88" s="800"/>
      <c r="G88" s="800"/>
      <c r="H88" s="800"/>
      <c r="I88" s="800"/>
      <c r="J88" s="800"/>
      <c r="K88" s="800"/>
      <c r="L88" s="800"/>
      <c r="M88" s="800"/>
      <c r="N88" s="800"/>
      <c r="O88" s="800"/>
      <c r="P88" s="801"/>
      <c r="Q88" s="850"/>
      <c r="R88" s="851"/>
      <c r="S88" s="851"/>
      <c r="T88" s="851"/>
      <c r="U88" s="851"/>
      <c r="V88" s="851"/>
      <c r="W88" s="851"/>
      <c r="X88" s="851"/>
      <c r="Y88" s="851"/>
      <c r="Z88" s="851"/>
      <c r="AA88" s="851"/>
      <c r="AB88" s="851"/>
      <c r="AC88" s="851"/>
      <c r="AD88" s="851"/>
      <c r="AE88" s="851"/>
      <c r="AF88" s="854"/>
      <c r="AG88" s="854"/>
      <c r="AH88" s="854"/>
      <c r="AI88" s="854"/>
      <c r="AJ88" s="854"/>
      <c r="AK88" s="851"/>
      <c r="AL88" s="851"/>
      <c r="AM88" s="851"/>
      <c r="AN88" s="851"/>
      <c r="AO88" s="851"/>
      <c r="AP88" s="854"/>
      <c r="AQ88" s="854"/>
      <c r="AR88" s="854"/>
      <c r="AS88" s="854"/>
      <c r="AT88" s="854"/>
      <c r="AU88" s="854"/>
      <c r="AV88" s="854"/>
      <c r="AW88" s="854"/>
      <c r="AX88" s="854"/>
      <c r="AY88" s="854"/>
      <c r="AZ88" s="859"/>
      <c r="BA88" s="859"/>
      <c r="BB88" s="859"/>
      <c r="BC88" s="859"/>
      <c r="BD88" s="860"/>
      <c r="BE88" s="227"/>
      <c r="BF88" s="227"/>
      <c r="BG88" s="227"/>
      <c r="BH88" s="227"/>
      <c r="BI88" s="227"/>
      <c r="BJ88" s="227"/>
      <c r="BK88" s="227"/>
      <c r="BL88" s="227"/>
      <c r="BM88" s="227"/>
      <c r="BN88" s="227"/>
      <c r="BO88" s="227"/>
      <c r="BP88" s="227"/>
      <c r="BQ88" s="224">
        <v>82</v>
      </c>
      <c r="BR88" s="229"/>
      <c r="BS88" s="869"/>
      <c r="BT88" s="870"/>
      <c r="BU88" s="870"/>
      <c r="BV88" s="870"/>
      <c r="BW88" s="870"/>
      <c r="BX88" s="870"/>
      <c r="BY88" s="870"/>
      <c r="BZ88" s="870"/>
      <c r="CA88" s="870"/>
      <c r="CB88" s="870"/>
      <c r="CC88" s="870"/>
      <c r="CD88" s="870"/>
      <c r="CE88" s="870"/>
      <c r="CF88" s="870"/>
      <c r="CG88" s="875"/>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1"/>
      <c r="EA88" s="216"/>
    </row>
    <row r="89" spans="1:131" ht="26.25" hidden="1" customHeight="1">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69"/>
      <c r="BT89" s="870"/>
      <c r="BU89" s="870"/>
      <c r="BV89" s="870"/>
      <c r="BW89" s="870"/>
      <c r="BX89" s="870"/>
      <c r="BY89" s="870"/>
      <c r="BZ89" s="870"/>
      <c r="CA89" s="870"/>
      <c r="CB89" s="870"/>
      <c r="CC89" s="870"/>
      <c r="CD89" s="870"/>
      <c r="CE89" s="870"/>
      <c r="CF89" s="870"/>
      <c r="CG89" s="875"/>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1"/>
      <c r="EA89" s="216"/>
    </row>
    <row r="90" spans="1:131" ht="26.25" hidden="1" customHeight="1">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69"/>
      <c r="BT90" s="870"/>
      <c r="BU90" s="870"/>
      <c r="BV90" s="870"/>
      <c r="BW90" s="870"/>
      <c r="BX90" s="870"/>
      <c r="BY90" s="870"/>
      <c r="BZ90" s="870"/>
      <c r="CA90" s="870"/>
      <c r="CB90" s="870"/>
      <c r="CC90" s="870"/>
      <c r="CD90" s="870"/>
      <c r="CE90" s="870"/>
      <c r="CF90" s="870"/>
      <c r="CG90" s="875"/>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1"/>
      <c r="EA90" s="216"/>
    </row>
    <row r="91" spans="1:131" ht="26.25" hidden="1" customHeight="1">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69"/>
      <c r="BT91" s="870"/>
      <c r="BU91" s="870"/>
      <c r="BV91" s="870"/>
      <c r="BW91" s="870"/>
      <c r="BX91" s="870"/>
      <c r="BY91" s="870"/>
      <c r="BZ91" s="870"/>
      <c r="CA91" s="870"/>
      <c r="CB91" s="870"/>
      <c r="CC91" s="870"/>
      <c r="CD91" s="870"/>
      <c r="CE91" s="870"/>
      <c r="CF91" s="870"/>
      <c r="CG91" s="875"/>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1"/>
      <c r="EA91" s="216"/>
    </row>
    <row r="92" spans="1:131" ht="26.25" hidden="1" customHeight="1">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69"/>
      <c r="BT92" s="870"/>
      <c r="BU92" s="870"/>
      <c r="BV92" s="870"/>
      <c r="BW92" s="870"/>
      <c r="BX92" s="870"/>
      <c r="BY92" s="870"/>
      <c r="BZ92" s="870"/>
      <c r="CA92" s="870"/>
      <c r="CB92" s="870"/>
      <c r="CC92" s="870"/>
      <c r="CD92" s="870"/>
      <c r="CE92" s="870"/>
      <c r="CF92" s="870"/>
      <c r="CG92" s="875"/>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1"/>
      <c r="EA92" s="216"/>
    </row>
    <row r="93" spans="1:131" ht="26.25" hidden="1" customHeight="1">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69"/>
      <c r="BT93" s="870"/>
      <c r="BU93" s="870"/>
      <c r="BV93" s="870"/>
      <c r="BW93" s="870"/>
      <c r="BX93" s="870"/>
      <c r="BY93" s="870"/>
      <c r="BZ93" s="870"/>
      <c r="CA93" s="870"/>
      <c r="CB93" s="870"/>
      <c r="CC93" s="870"/>
      <c r="CD93" s="870"/>
      <c r="CE93" s="870"/>
      <c r="CF93" s="870"/>
      <c r="CG93" s="875"/>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1"/>
      <c r="EA93" s="216"/>
    </row>
    <row r="94" spans="1:131" ht="26.25" hidden="1" customHeight="1">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69"/>
      <c r="BT94" s="870"/>
      <c r="BU94" s="870"/>
      <c r="BV94" s="870"/>
      <c r="BW94" s="870"/>
      <c r="BX94" s="870"/>
      <c r="BY94" s="870"/>
      <c r="BZ94" s="870"/>
      <c r="CA94" s="870"/>
      <c r="CB94" s="870"/>
      <c r="CC94" s="870"/>
      <c r="CD94" s="870"/>
      <c r="CE94" s="870"/>
      <c r="CF94" s="870"/>
      <c r="CG94" s="875"/>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1"/>
      <c r="EA94" s="216"/>
    </row>
    <row r="95" spans="1:131" ht="26.25" hidden="1" customHeight="1">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69"/>
      <c r="BT95" s="870"/>
      <c r="BU95" s="870"/>
      <c r="BV95" s="870"/>
      <c r="BW95" s="870"/>
      <c r="BX95" s="870"/>
      <c r="BY95" s="870"/>
      <c r="BZ95" s="870"/>
      <c r="CA95" s="870"/>
      <c r="CB95" s="870"/>
      <c r="CC95" s="870"/>
      <c r="CD95" s="870"/>
      <c r="CE95" s="870"/>
      <c r="CF95" s="870"/>
      <c r="CG95" s="875"/>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1"/>
      <c r="EA95" s="216"/>
    </row>
    <row r="96" spans="1:131" ht="26.25" hidden="1" customHeight="1">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69"/>
      <c r="BT96" s="870"/>
      <c r="BU96" s="870"/>
      <c r="BV96" s="870"/>
      <c r="BW96" s="870"/>
      <c r="BX96" s="870"/>
      <c r="BY96" s="870"/>
      <c r="BZ96" s="870"/>
      <c r="CA96" s="870"/>
      <c r="CB96" s="870"/>
      <c r="CC96" s="870"/>
      <c r="CD96" s="870"/>
      <c r="CE96" s="870"/>
      <c r="CF96" s="870"/>
      <c r="CG96" s="875"/>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1"/>
      <c r="EA96" s="216"/>
    </row>
    <row r="97" spans="1:131" ht="26.25" hidden="1" customHeight="1">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69"/>
      <c r="BT97" s="870"/>
      <c r="BU97" s="870"/>
      <c r="BV97" s="870"/>
      <c r="BW97" s="870"/>
      <c r="BX97" s="870"/>
      <c r="BY97" s="870"/>
      <c r="BZ97" s="870"/>
      <c r="CA97" s="870"/>
      <c r="CB97" s="870"/>
      <c r="CC97" s="870"/>
      <c r="CD97" s="870"/>
      <c r="CE97" s="870"/>
      <c r="CF97" s="870"/>
      <c r="CG97" s="875"/>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1"/>
      <c r="EA97" s="216"/>
    </row>
    <row r="98" spans="1:131" ht="26.25" hidden="1" customHeight="1">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69"/>
      <c r="BT98" s="870"/>
      <c r="BU98" s="870"/>
      <c r="BV98" s="870"/>
      <c r="BW98" s="870"/>
      <c r="BX98" s="870"/>
      <c r="BY98" s="870"/>
      <c r="BZ98" s="870"/>
      <c r="CA98" s="870"/>
      <c r="CB98" s="870"/>
      <c r="CC98" s="870"/>
      <c r="CD98" s="870"/>
      <c r="CE98" s="870"/>
      <c r="CF98" s="870"/>
      <c r="CG98" s="875"/>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1"/>
      <c r="EA98" s="216"/>
    </row>
    <row r="99" spans="1:131" ht="26.25" hidden="1" customHeight="1">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69"/>
      <c r="BT99" s="870"/>
      <c r="BU99" s="870"/>
      <c r="BV99" s="870"/>
      <c r="BW99" s="870"/>
      <c r="BX99" s="870"/>
      <c r="BY99" s="870"/>
      <c r="BZ99" s="870"/>
      <c r="CA99" s="870"/>
      <c r="CB99" s="870"/>
      <c r="CC99" s="870"/>
      <c r="CD99" s="870"/>
      <c r="CE99" s="870"/>
      <c r="CF99" s="870"/>
      <c r="CG99" s="875"/>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1"/>
      <c r="EA99" s="216"/>
    </row>
    <row r="100" spans="1:131" ht="26.25" hidden="1" customHeight="1">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69"/>
      <c r="BT100" s="870"/>
      <c r="BU100" s="870"/>
      <c r="BV100" s="870"/>
      <c r="BW100" s="870"/>
      <c r="BX100" s="870"/>
      <c r="BY100" s="870"/>
      <c r="BZ100" s="870"/>
      <c r="CA100" s="870"/>
      <c r="CB100" s="870"/>
      <c r="CC100" s="870"/>
      <c r="CD100" s="870"/>
      <c r="CE100" s="870"/>
      <c r="CF100" s="870"/>
      <c r="CG100" s="875"/>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1"/>
      <c r="EA100" s="216"/>
    </row>
    <row r="101" spans="1:131" ht="26.25" hidden="1" customHeight="1">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69"/>
      <c r="BT101" s="870"/>
      <c r="BU101" s="870"/>
      <c r="BV101" s="870"/>
      <c r="BW101" s="870"/>
      <c r="BX101" s="870"/>
      <c r="BY101" s="870"/>
      <c r="BZ101" s="870"/>
      <c r="CA101" s="870"/>
      <c r="CB101" s="870"/>
      <c r="CC101" s="870"/>
      <c r="CD101" s="870"/>
      <c r="CE101" s="870"/>
      <c r="CF101" s="870"/>
      <c r="CG101" s="875"/>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1"/>
      <c r="EA101" s="216"/>
    </row>
    <row r="102" spans="1:131" ht="26.25" customHeight="1" thickBot="1">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394</v>
      </c>
      <c r="BR102" s="799" t="s">
        <v>431</v>
      </c>
      <c r="BS102" s="800"/>
      <c r="BT102" s="800"/>
      <c r="BU102" s="800"/>
      <c r="BV102" s="800"/>
      <c r="BW102" s="800"/>
      <c r="BX102" s="800"/>
      <c r="BY102" s="800"/>
      <c r="BZ102" s="800"/>
      <c r="CA102" s="800"/>
      <c r="CB102" s="800"/>
      <c r="CC102" s="800"/>
      <c r="CD102" s="800"/>
      <c r="CE102" s="800"/>
      <c r="CF102" s="800"/>
      <c r="CG102" s="801"/>
      <c r="CH102" s="897"/>
      <c r="CI102" s="898"/>
      <c r="CJ102" s="898"/>
      <c r="CK102" s="898"/>
      <c r="CL102" s="899"/>
      <c r="CM102" s="897"/>
      <c r="CN102" s="898"/>
      <c r="CO102" s="898"/>
      <c r="CP102" s="898"/>
      <c r="CQ102" s="899"/>
      <c r="CR102" s="900"/>
      <c r="CS102" s="862"/>
      <c r="CT102" s="862"/>
      <c r="CU102" s="862"/>
      <c r="CV102" s="901"/>
      <c r="CW102" s="900"/>
      <c r="CX102" s="862"/>
      <c r="CY102" s="862"/>
      <c r="CZ102" s="862"/>
      <c r="DA102" s="901"/>
      <c r="DB102" s="900"/>
      <c r="DC102" s="862"/>
      <c r="DD102" s="862"/>
      <c r="DE102" s="862"/>
      <c r="DF102" s="901"/>
      <c r="DG102" s="900"/>
      <c r="DH102" s="862"/>
      <c r="DI102" s="862"/>
      <c r="DJ102" s="862"/>
      <c r="DK102" s="901"/>
      <c r="DL102" s="900"/>
      <c r="DM102" s="862"/>
      <c r="DN102" s="862"/>
      <c r="DO102" s="862"/>
      <c r="DP102" s="901"/>
      <c r="DQ102" s="900"/>
      <c r="DR102" s="862"/>
      <c r="DS102" s="862"/>
      <c r="DT102" s="862"/>
      <c r="DU102" s="901"/>
      <c r="DV102" s="799"/>
      <c r="DW102" s="800"/>
      <c r="DX102" s="800"/>
      <c r="DY102" s="800"/>
      <c r="DZ102" s="924"/>
      <c r="EA102" s="216"/>
    </row>
    <row r="103" spans="1:131" ht="26.25" customHeight="1">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5" t="s">
        <v>432</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16"/>
    </row>
    <row r="104" spans="1:131" ht="26.25" customHeight="1">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6" t="s">
        <v>433</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16"/>
    </row>
    <row r="105" spans="1:131" ht="11.25"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c r="A107" s="235" t="s">
        <v>434</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435</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c r="A108" s="927" t="s">
        <v>436</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437</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16" customFormat="1" ht="26.25" customHeight="1">
      <c r="A109" s="922" t="s">
        <v>438</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439</v>
      </c>
      <c r="AB109" s="903"/>
      <c r="AC109" s="903"/>
      <c r="AD109" s="903"/>
      <c r="AE109" s="904"/>
      <c r="AF109" s="902" t="s">
        <v>440</v>
      </c>
      <c r="AG109" s="903"/>
      <c r="AH109" s="903"/>
      <c r="AI109" s="903"/>
      <c r="AJ109" s="904"/>
      <c r="AK109" s="902" t="s">
        <v>307</v>
      </c>
      <c r="AL109" s="903"/>
      <c r="AM109" s="903"/>
      <c r="AN109" s="903"/>
      <c r="AO109" s="904"/>
      <c r="AP109" s="902" t="s">
        <v>441</v>
      </c>
      <c r="AQ109" s="903"/>
      <c r="AR109" s="903"/>
      <c r="AS109" s="903"/>
      <c r="AT109" s="905"/>
      <c r="AU109" s="922" t="s">
        <v>438</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439</v>
      </c>
      <c r="BR109" s="903"/>
      <c r="BS109" s="903"/>
      <c r="BT109" s="903"/>
      <c r="BU109" s="904"/>
      <c r="BV109" s="902" t="s">
        <v>440</v>
      </c>
      <c r="BW109" s="903"/>
      <c r="BX109" s="903"/>
      <c r="BY109" s="903"/>
      <c r="BZ109" s="904"/>
      <c r="CA109" s="902" t="s">
        <v>307</v>
      </c>
      <c r="CB109" s="903"/>
      <c r="CC109" s="903"/>
      <c r="CD109" s="903"/>
      <c r="CE109" s="904"/>
      <c r="CF109" s="923" t="s">
        <v>441</v>
      </c>
      <c r="CG109" s="923"/>
      <c r="CH109" s="923"/>
      <c r="CI109" s="923"/>
      <c r="CJ109" s="923"/>
      <c r="CK109" s="902" t="s">
        <v>442</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439</v>
      </c>
      <c r="DH109" s="903"/>
      <c r="DI109" s="903"/>
      <c r="DJ109" s="903"/>
      <c r="DK109" s="904"/>
      <c r="DL109" s="902" t="s">
        <v>440</v>
      </c>
      <c r="DM109" s="903"/>
      <c r="DN109" s="903"/>
      <c r="DO109" s="903"/>
      <c r="DP109" s="904"/>
      <c r="DQ109" s="902" t="s">
        <v>307</v>
      </c>
      <c r="DR109" s="903"/>
      <c r="DS109" s="903"/>
      <c r="DT109" s="903"/>
      <c r="DU109" s="904"/>
      <c r="DV109" s="902" t="s">
        <v>441</v>
      </c>
      <c r="DW109" s="903"/>
      <c r="DX109" s="903"/>
      <c r="DY109" s="903"/>
      <c r="DZ109" s="905"/>
    </row>
    <row r="110" spans="1:131" s="216" customFormat="1" ht="26.25" customHeight="1">
      <c r="A110" s="906" t="s">
        <v>443</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1593849</v>
      </c>
      <c r="AB110" s="910"/>
      <c r="AC110" s="910"/>
      <c r="AD110" s="910"/>
      <c r="AE110" s="911"/>
      <c r="AF110" s="912">
        <v>1514261</v>
      </c>
      <c r="AG110" s="910"/>
      <c r="AH110" s="910"/>
      <c r="AI110" s="910"/>
      <c r="AJ110" s="911"/>
      <c r="AK110" s="912">
        <v>1643731</v>
      </c>
      <c r="AL110" s="910"/>
      <c r="AM110" s="910"/>
      <c r="AN110" s="910"/>
      <c r="AO110" s="911"/>
      <c r="AP110" s="913">
        <v>35.299999999999997</v>
      </c>
      <c r="AQ110" s="914"/>
      <c r="AR110" s="914"/>
      <c r="AS110" s="914"/>
      <c r="AT110" s="915"/>
      <c r="AU110" s="916" t="s">
        <v>73</v>
      </c>
      <c r="AV110" s="917"/>
      <c r="AW110" s="917"/>
      <c r="AX110" s="917"/>
      <c r="AY110" s="917"/>
      <c r="AZ110" s="939" t="s">
        <v>444</v>
      </c>
      <c r="BA110" s="907"/>
      <c r="BB110" s="907"/>
      <c r="BC110" s="907"/>
      <c r="BD110" s="907"/>
      <c r="BE110" s="907"/>
      <c r="BF110" s="907"/>
      <c r="BG110" s="907"/>
      <c r="BH110" s="907"/>
      <c r="BI110" s="907"/>
      <c r="BJ110" s="907"/>
      <c r="BK110" s="907"/>
      <c r="BL110" s="907"/>
      <c r="BM110" s="907"/>
      <c r="BN110" s="907"/>
      <c r="BO110" s="907"/>
      <c r="BP110" s="908"/>
      <c r="BQ110" s="940">
        <v>15954359</v>
      </c>
      <c r="BR110" s="941"/>
      <c r="BS110" s="941"/>
      <c r="BT110" s="941"/>
      <c r="BU110" s="941"/>
      <c r="BV110" s="941">
        <v>16672490</v>
      </c>
      <c r="BW110" s="941"/>
      <c r="BX110" s="941"/>
      <c r="BY110" s="941"/>
      <c r="BZ110" s="941"/>
      <c r="CA110" s="941">
        <v>16640775</v>
      </c>
      <c r="CB110" s="941"/>
      <c r="CC110" s="941"/>
      <c r="CD110" s="941"/>
      <c r="CE110" s="941"/>
      <c r="CF110" s="954">
        <v>357.7</v>
      </c>
      <c r="CG110" s="955"/>
      <c r="CH110" s="955"/>
      <c r="CI110" s="955"/>
      <c r="CJ110" s="955"/>
      <c r="CK110" s="956" t="s">
        <v>445</v>
      </c>
      <c r="CL110" s="957"/>
      <c r="CM110" s="939" t="s">
        <v>446</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423</v>
      </c>
      <c r="DH110" s="941"/>
      <c r="DI110" s="941"/>
      <c r="DJ110" s="941"/>
      <c r="DK110" s="941"/>
      <c r="DL110" s="941" t="s">
        <v>130</v>
      </c>
      <c r="DM110" s="941"/>
      <c r="DN110" s="941"/>
      <c r="DO110" s="941"/>
      <c r="DP110" s="941"/>
      <c r="DQ110" s="941" t="s">
        <v>130</v>
      </c>
      <c r="DR110" s="941"/>
      <c r="DS110" s="941"/>
      <c r="DT110" s="941"/>
      <c r="DU110" s="941"/>
      <c r="DV110" s="942" t="s">
        <v>130</v>
      </c>
      <c r="DW110" s="942"/>
      <c r="DX110" s="942"/>
      <c r="DY110" s="942"/>
      <c r="DZ110" s="943"/>
    </row>
    <row r="111" spans="1:131" s="216" customFormat="1" ht="26.25" customHeight="1">
      <c r="A111" s="944" t="s">
        <v>447</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130</v>
      </c>
      <c r="AB111" s="948"/>
      <c r="AC111" s="948"/>
      <c r="AD111" s="948"/>
      <c r="AE111" s="949"/>
      <c r="AF111" s="950" t="s">
        <v>130</v>
      </c>
      <c r="AG111" s="948"/>
      <c r="AH111" s="948"/>
      <c r="AI111" s="948"/>
      <c r="AJ111" s="949"/>
      <c r="AK111" s="950" t="s">
        <v>130</v>
      </c>
      <c r="AL111" s="948"/>
      <c r="AM111" s="948"/>
      <c r="AN111" s="948"/>
      <c r="AO111" s="949"/>
      <c r="AP111" s="951" t="s">
        <v>423</v>
      </c>
      <c r="AQ111" s="952"/>
      <c r="AR111" s="952"/>
      <c r="AS111" s="952"/>
      <c r="AT111" s="953"/>
      <c r="AU111" s="918"/>
      <c r="AV111" s="919"/>
      <c r="AW111" s="919"/>
      <c r="AX111" s="919"/>
      <c r="AY111" s="919"/>
      <c r="AZ111" s="932" t="s">
        <v>448</v>
      </c>
      <c r="BA111" s="933"/>
      <c r="BB111" s="933"/>
      <c r="BC111" s="933"/>
      <c r="BD111" s="933"/>
      <c r="BE111" s="933"/>
      <c r="BF111" s="933"/>
      <c r="BG111" s="933"/>
      <c r="BH111" s="933"/>
      <c r="BI111" s="933"/>
      <c r="BJ111" s="933"/>
      <c r="BK111" s="933"/>
      <c r="BL111" s="933"/>
      <c r="BM111" s="933"/>
      <c r="BN111" s="933"/>
      <c r="BO111" s="933"/>
      <c r="BP111" s="934"/>
      <c r="BQ111" s="935" t="s">
        <v>130</v>
      </c>
      <c r="BR111" s="936"/>
      <c r="BS111" s="936"/>
      <c r="BT111" s="936"/>
      <c r="BU111" s="936"/>
      <c r="BV111" s="936" t="s">
        <v>423</v>
      </c>
      <c r="BW111" s="936"/>
      <c r="BX111" s="936"/>
      <c r="BY111" s="936"/>
      <c r="BZ111" s="936"/>
      <c r="CA111" s="936" t="s">
        <v>130</v>
      </c>
      <c r="CB111" s="936"/>
      <c r="CC111" s="936"/>
      <c r="CD111" s="936"/>
      <c r="CE111" s="936"/>
      <c r="CF111" s="930" t="s">
        <v>130</v>
      </c>
      <c r="CG111" s="931"/>
      <c r="CH111" s="931"/>
      <c r="CI111" s="931"/>
      <c r="CJ111" s="931"/>
      <c r="CK111" s="958"/>
      <c r="CL111" s="959"/>
      <c r="CM111" s="932" t="s">
        <v>449</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130</v>
      </c>
      <c r="DH111" s="936"/>
      <c r="DI111" s="936"/>
      <c r="DJ111" s="936"/>
      <c r="DK111" s="936"/>
      <c r="DL111" s="936" t="s">
        <v>130</v>
      </c>
      <c r="DM111" s="936"/>
      <c r="DN111" s="936"/>
      <c r="DO111" s="936"/>
      <c r="DP111" s="936"/>
      <c r="DQ111" s="936" t="s">
        <v>130</v>
      </c>
      <c r="DR111" s="936"/>
      <c r="DS111" s="936"/>
      <c r="DT111" s="936"/>
      <c r="DU111" s="936"/>
      <c r="DV111" s="937" t="s">
        <v>130</v>
      </c>
      <c r="DW111" s="937"/>
      <c r="DX111" s="937"/>
      <c r="DY111" s="937"/>
      <c r="DZ111" s="938"/>
    </row>
    <row r="112" spans="1:131" s="216" customFormat="1" ht="26.25" customHeight="1">
      <c r="A112" s="962" t="s">
        <v>450</v>
      </c>
      <c r="B112" s="963"/>
      <c r="C112" s="933" t="s">
        <v>451</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130</v>
      </c>
      <c r="AB112" s="969"/>
      <c r="AC112" s="969"/>
      <c r="AD112" s="969"/>
      <c r="AE112" s="970"/>
      <c r="AF112" s="971" t="s">
        <v>130</v>
      </c>
      <c r="AG112" s="969"/>
      <c r="AH112" s="969"/>
      <c r="AI112" s="969"/>
      <c r="AJ112" s="970"/>
      <c r="AK112" s="971" t="s">
        <v>130</v>
      </c>
      <c r="AL112" s="969"/>
      <c r="AM112" s="969"/>
      <c r="AN112" s="969"/>
      <c r="AO112" s="970"/>
      <c r="AP112" s="972" t="s">
        <v>130</v>
      </c>
      <c r="AQ112" s="973"/>
      <c r="AR112" s="973"/>
      <c r="AS112" s="973"/>
      <c r="AT112" s="974"/>
      <c r="AU112" s="918"/>
      <c r="AV112" s="919"/>
      <c r="AW112" s="919"/>
      <c r="AX112" s="919"/>
      <c r="AY112" s="919"/>
      <c r="AZ112" s="932" t="s">
        <v>452</v>
      </c>
      <c r="BA112" s="933"/>
      <c r="BB112" s="933"/>
      <c r="BC112" s="933"/>
      <c r="BD112" s="933"/>
      <c r="BE112" s="933"/>
      <c r="BF112" s="933"/>
      <c r="BG112" s="933"/>
      <c r="BH112" s="933"/>
      <c r="BI112" s="933"/>
      <c r="BJ112" s="933"/>
      <c r="BK112" s="933"/>
      <c r="BL112" s="933"/>
      <c r="BM112" s="933"/>
      <c r="BN112" s="933"/>
      <c r="BO112" s="933"/>
      <c r="BP112" s="934"/>
      <c r="BQ112" s="935">
        <v>1262105</v>
      </c>
      <c r="BR112" s="936"/>
      <c r="BS112" s="936"/>
      <c r="BT112" s="936"/>
      <c r="BU112" s="936"/>
      <c r="BV112" s="936">
        <v>1173502</v>
      </c>
      <c r="BW112" s="936"/>
      <c r="BX112" s="936"/>
      <c r="BY112" s="936"/>
      <c r="BZ112" s="936"/>
      <c r="CA112" s="936">
        <v>1100102</v>
      </c>
      <c r="CB112" s="936"/>
      <c r="CC112" s="936"/>
      <c r="CD112" s="936"/>
      <c r="CE112" s="936"/>
      <c r="CF112" s="930">
        <v>23.6</v>
      </c>
      <c r="CG112" s="931"/>
      <c r="CH112" s="931"/>
      <c r="CI112" s="931"/>
      <c r="CJ112" s="931"/>
      <c r="CK112" s="958"/>
      <c r="CL112" s="959"/>
      <c r="CM112" s="932" t="s">
        <v>453</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130</v>
      </c>
      <c r="DH112" s="936"/>
      <c r="DI112" s="936"/>
      <c r="DJ112" s="936"/>
      <c r="DK112" s="936"/>
      <c r="DL112" s="936" t="s">
        <v>130</v>
      </c>
      <c r="DM112" s="936"/>
      <c r="DN112" s="936"/>
      <c r="DO112" s="936"/>
      <c r="DP112" s="936"/>
      <c r="DQ112" s="936" t="s">
        <v>130</v>
      </c>
      <c r="DR112" s="936"/>
      <c r="DS112" s="936"/>
      <c r="DT112" s="936"/>
      <c r="DU112" s="936"/>
      <c r="DV112" s="937" t="s">
        <v>130</v>
      </c>
      <c r="DW112" s="937"/>
      <c r="DX112" s="937"/>
      <c r="DY112" s="937"/>
      <c r="DZ112" s="938"/>
    </row>
    <row r="113" spans="1:130" s="216" customFormat="1" ht="26.25" customHeight="1">
      <c r="A113" s="964"/>
      <c r="B113" s="965"/>
      <c r="C113" s="933" t="s">
        <v>454</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102779</v>
      </c>
      <c r="AB113" s="948"/>
      <c r="AC113" s="948"/>
      <c r="AD113" s="948"/>
      <c r="AE113" s="949"/>
      <c r="AF113" s="950">
        <v>116614</v>
      </c>
      <c r="AG113" s="948"/>
      <c r="AH113" s="948"/>
      <c r="AI113" s="948"/>
      <c r="AJ113" s="949"/>
      <c r="AK113" s="950">
        <v>128117</v>
      </c>
      <c r="AL113" s="948"/>
      <c r="AM113" s="948"/>
      <c r="AN113" s="948"/>
      <c r="AO113" s="949"/>
      <c r="AP113" s="951">
        <v>2.8</v>
      </c>
      <c r="AQ113" s="952"/>
      <c r="AR113" s="952"/>
      <c r="AS113" s="952"/>
      <c r="AT113" s="953"/>
      <c r="AU113" s="918"/>
      <c r="AV113" s="919"/>
      <c r="AW113" s="919"/>
      <c r="AX113" s="919"/>
      <c r="AY113" s="919"/>
      <c r="AZ113" s="932" t="s">
        <v>455</v>
      </c>
      <c r="BA113" s="933"/>
      <c r="BB113" s="933"/>
      <c r="BC113" s="933"/>
      <c r="BD113" s="933"/>
      <c r="BE113" s="933"/>
      <c r="BF113" s="933"/>
      <c r="BG113" s="933"/>
      <c r="BH113" s="933"/>
      <c r="BI113" s="933"/>
      <c r="BJ113" s="933"/>
      <c r="BK113" s="933"/>
      <c r="BL113" s="933"/>
      <c r="BM113" s="933"/>
      <c r="BN113" s="933"/>
      <c r="BO113" s="933"/>
      <c r="BP113" s="934"/>
      <c r="BQ113" s="935">
        <v>114184</v>
      </c>
      <c r="BR113" s="936"/>
      <c r="BS113" s="936"/>
      <c r="BT113" s="936"/>
      <c r="BU113" s="936"/>
      <c r="BV113" s="936">
        <v>99117</v>
      </c>
      <c r="BW113" s="936"/>
      <c r="BX113" s="936"/>
      <c r="BY113" s="936"/>
      <c r="BZ113" s="936"/>
      <c r="CA113" s="936">
        <v>75130</v>
      </c>
      <c r="CB113" s="936"/>
      <c r="CC113" s="936"/>
      <c r="CD113" s="936"/>
      <c r="CE113" s="936"/>
      <c r="CF113" s="930">
        <v>1.6</v>
      </c>
      <c r="CG113" s="931"/>
      <c r="CH113" s="931"/>
      <c r="CI113" s="931"/>
      <c r="CJ113" s="931"/>
      <c r="CK113" s="958"/>
      <c r="CL113" s="959"/>
      <c r="CM113" s="932" t="s">
        <v>456</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130</v>
      </c>
      <c r="DH113" s="969"/>
      <c r="DI113" s="969"/>
      <c r="DJ113" s="969"/>
      <c r="DK113" s="970"/>
      <c r="DL113" s="971" t="s">
        <v>423</v>
      </c>
      <c r="DM113" s="969"/>
      <c r="DN113" s="969"/>
      <c r="DO113" s="969"/>
      <c r="DP113" s="970"/>
      <c r="DQ113" s="971" t="s">
        <v>130</v>
      </c>
      <c r="DR113" s="969"/>
      <c r="DS113" s="969"/>
      <c r="DT113" s="969"/>
      <c r="DU113" s="970"/>
      <c r="DV113" s="972" t="s">
        <v>130</v>
      </c>
      <c r="DW113" s="973"/>
      <c r="DX113" s="973"/>
      <c r="DY113" s="973"/>
      <c r="DZ113" s="974"/>
    </row>
    <row r="114" spans="1:130" s="216" customFormat="1" ht="26.25" customHeight="1">
      <c r="A114" s="964"/>
      <c r="B114" s="965"/>
      <c r="C114" s="933" t="s">
        <v>457</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24201</v>
      </c>
      <c r="AB114" s="969"/>
      <c r="AC114" s="969"/>
      <c r="AD114" s="969"/>
      <c r="AE114" s="970"/>
      <c r="AF114" s="971">
        <v>21035</v>
      </c>
      <c r="AG114" s="969"/>
      <c r="AH114" s="969"/>
      <c r="AI114" s="969"/>
      <c r="AJ114" s="970"/>
      <c r="AK114" s="971">
        <v>23378</v>
      </c>
      <c r="AL114" s="969"/>
      <c r="AM114" s="969"/>
      <c r="AN114" s="969"/>
      <c r="AO114" s="970"/>
      <c r="AP114" s="972">
        <v>0.5</v>
      </c>
      <c r="AQ114" s="973"/>
      <c r="AR114" s="973"/>
      <c r="AS114" s="973"/>
      <c r="AT114" s="974"/>
      <c r="AU114" s="918"/>
      <c r="AV114" s="919"/>
      <c r="AW114" s="919"/>
      <c r="AX114" s="919"/>
      <c r="AY114" s="919"/>
      <c r="AZ114" s="932" t="s">
        <v>458</v>
      </c>
      <c r="BA114" s="933"/>
      <c r="BB114" s="933"/>
      <c r="BC114" s="933"/>
      <c r="BD114" s="933"/>
      <c r="BE114" s="933"/>
      <c r="BF114" s="933"/>
      <c r="BG114" s="933"/>
      <c r="BH114" s="933"/>
      <c r="BI114" s="933"/>
      <c r="BJ114" s="933"/>
      <c r="BK114" s="933"/>
      <c r="BL114" s="933"/>
      <c r="BM114" s="933"/>
      <c r="BN114" s="933"/>
      <c r="BO114" s="933"/>
      <c r="BP114" s="934"/>
      <c r="BQ114" s="935">
        <v>896389</v>
      </c>
      <c r="BR114" s="936"/>
      <c r="BS114" s="936"/>
      <c r="BT114" s="936"/>
      <c r="BU114" s="936"/>
      <c r="BV114" s="936">
        <v>878616</v>
      </c>
      <c r="BW114" s="936"/>
      <c r="BX114" s="936"/>
      <c r="BY114" s="936"/>
      <c r="BZ114" s="936"/>
      <c r="CA114" s="936">
        <v>791352</v>
      </c>
      <c r="CB114" s="936"/>
      <c r="CC114" s="936"/>
      <c r="CD114" s="936"/>
      <c r="CE114" s="936"/>
      <c r="CF114" s="930">
        <v>17</v>
      </c>
      <c r="CG114" s="931"/>
      <c r="CH114" s="931"/>
      <c r="CI114" s="931"/>
      <c r="CJ114" s="931"/>
      <c r="CK114" s="958"/>
      <c r="CL114" s="959"/>
      <c r="CM114" s="932" t="s">
        <v>459</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130</v>
      </c>
      <c r="DH114" s="969"/>
      <c r="DI114" s="969"/>
      <c r="DJ114" s="969"/>
      <c r="DK114" s="970"/>
      <c r="DL114" s="971" t="s">
        <v>130</v>
      </c>
      <c r="DM114" s="969"/>
      <c r="DN114" s="969"/>
      <c r="DO114" s="969"/>
      <c r="DP114" s="970"/>
      <c r="DQ114" s="971" t="s">
        <v>130</v>
      </c>
      <c r="DR114" s="969"/>
      <c r="DS114" s="969"/>
      <c r="DT114" s="969"/>
      <c r="DU114" s="970"/>
      <c r="DV114" s="972" t="s">
        <v>130</v>
      </c>
      <c r="DW114" s="973"/>
      <c r="DX114" s="973"/>
      <c r="DY114" s="973"/>
      <c r="DZ114" s="974"/>
    </row>
    <row r="115" spans="1:130" s="216" customFormat="1" ht="26.25" customHeight="1">
      <c r="A115" s="964"/>
      <c r="B115" s="965"/>
      <c r="C115" s="933" t="s">
        <v>460</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v>401</v>
      </c>
      <c r="AB115" s="948"/>
      <c r="AC115" s="948"/>
      <c r="AD115" s="948"/>
      <c r="AE115" s="949"/>
      <c r="AF115" s="950">
        <v>474</v>
      </c>
      <c r="AG115" s="948"/>
      <c r="AH115" s="948"/>
      <c r="AI115" s="948"/>
      <c r="AJ115" s="949"/>
      <c r="AK115" s="950">
        <v>383</v>
      </c>
      <c r="AL115" s="948"/>
      <c r="AM115" s="948"/>
      <c r="AN115" s="948"/>
      <c r="AO115" s="949"/>
      <c r="AP115" s="951">
        <v>0</v>
      </c>
      <c r="AQ115" s="952"/>
      <c r="AR115" s="952"/>
      <c r="AS115" s="952"/>
      <c r="AT115" s="953"/>
      <c r="AU115" s="918"/>
      <c r="AV115" s="919"/>
      <c r="AW115" s="919"/>
      <c r="AX115" s="919"/>
      <c r="AY115" s="919"/>
      <c r="AZ115" s="932" t="s">
        <v>461</v>
      </c>
      <c r="BA115" s="933"/>
      <c r="BB115" s="933"/>
      <c r="BC115" s="933"/>
      <c r="BD115" s="933"/>
      <c r="BE115" s="933"/>
      <c r="BF115" s="933"/>
      <c r="BG115" s="933"/>
      <c r="BH115" s="933"/>
      <c r="BI115" s="933"/>
      <c r="BJ115" s="933"/>
      <c r="BK115" s="933"/>
      <c r="BL115" s="933"/>
      <c r="BM115" s="933"/>
      <c r="BN115" s="933"/>
      <c r="BO115" s="933"/>
      <c r="BP115" s="934"/>
      <c r="BQ115" s="935" t="s">
        <v>130</v>
      </c>
      <c r="BR115" s="936"/>
      <c r="BS115" s="936"/>
      <c r="BT115" s="936"/>
      <c r="BU115" s="936"/>
      <c r="BV115" s="936" t="s">
        <v>130</v>
      </c>
      <c r="BW115" s="936"/>
      <c r="BX115" s="936"/>
      <c r="BY115" s="936"/>
      <c r="BZ115" s="936"/>
      <c r="CA115" s="936" t="s">
        <v>130</v>
      </c>
      <c r="CB115" s="936"/>
      <c r="CC115" s="936"/>
      <c r="CD115" s="936"/>
      <c r="CE115" s="936"/>
      <c r="CF115" s="930" t="s">
        <v>130</v>
      </c>
      <c r="CG115" s="931"/>
      <c r="CH115" s="931"/>
      <c r="CI115" s="931"/>
      <c r="CJ115" s="931"/>
      <c r="CK115" s="958"/>
      <c r="CL115" s="959"/>
      <c r="CM115" s="932" t="s">
        <v>462</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130</v>
      </c>
      <c r="DH115" s="969"/>
      <c r="DI115" s="969"/>
      <c r="DJ115" s="969"/>
      <c r="DK115" s="970"/>
      <c r="DL115" s="971" t="s">
        <v>130</v>
      </c>
      <c r="DM115" s="969"/>
      <c r="DN115" s="969"/>
      <c r="DO115" s="969"/>
      <c r="DP115" s="970"/>
      <c r="DQ115" s="971" t="s">
        <v>130</v>
      </c>
      <c r="DR115" s="969"/>
      <c r="DS115" s="969"/>
      <c r="DT115" s="969"/>
      <c r="DU115" s="970"/>
      <c r="DV115" s="972" t="s">
        <v>130</v>
      </c>
      <c r="DW115" s="973"/>
      <c r="DX115" s="973"/>
      <c r="DY115" s="973"/>
      <c r="DZ115" s="974"/>
    </row>
    <row r="116" spans="1:130" s="216" customFormat="1" ht="26.25" customHeight="1">
      <c r="A116" s="966"/>
      <c r="B116" s="967"/>
      <c r="C116" s="975" t="s">
        <v>463</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t="s">
        <v>130</v>
      </c>
      <c r="AB116" s="969"/>
      <c r="AC116" s="969"/>
      <c r="AD116" s="969"/>
      <c r="AE116" s="970"/>
      <c r="AF116" s="971" t="s">
        <v>130</v>
      </c>
      <c r="AG116" s="969"/>
      <c r="AH116" s="969"/>
      <c r="AI116" s="969"/>
      <c r="AJ116" s="970"/>
      <c r="AK116" s="971" t="s">
        <v>130</v>
      </c>
      <c r="AL116" s="969"/>
      <c r="AM116" s="969"/>
      <c r="AN116" s="969"/>
      <c r="AO116" s="970"/>
      <c r="AP116" s="972" t="s">
        <v>130</v>
      </c>
      <c r="AQ116" s="973"/>
      <c r="AR116" s="973"/>
      <c r="AS116" s="973"/>
      <c r="AT116" s="974"/>
      <c r="AU116" s="918"/>
      <c r="AV116" s="919"/>
      <c r="AW116" s="919"/>
      <c r="AX116" s="919"/>
      <c r="AY116" s="919"/>
      <c r="AZ116" s="977" t="s">
        <v>464</v>
      </c>
      <c r="BA116" s="978"/>
      <c r="BB116" s="978"/>
      <c r="BC116" s="978"/>
      <c r="BD116" s="978"/>
      <c r="BE116" s="978"/>
      <c r="BF116" s="978"/>
      <c r="BG116" s="978"/>
      <c r="BH116" s="978"/>
      <c r="BI116" s="978"/>
      <c r="BJ116" s="978"/>
      <c r="BK116" s="978"/>
      <c r="BL116" s="978"/>
      <c r="BM116" s="978"/>
      <c r="BN116" s="978"/>
      <c r="BO116" s="978"/>
      <c r="BP116" s="979"/>
      <c r="BQ116" s="935" t="s">
        <v>130</v>
      </c>
      <c r="BR116" s="936"/>
      <c r="BS116" s="936"/>
      <c r="BT116" s="936"/>
      <c r="BU116" s="936"/>
      <c r="BV116" s="936" t="s">
        <v>130</v>
      </c>
      <c r="BW116" s="936"/>
      <c r="BX116" s="936"/>
      <c r="BY116" s="936"/>
      <c r="BZ116" s="936"/>
      <c r="CA116" s="936" t="s">
        <v>130</v>
      </c>
      <c r="CB116" s="936"/>
      <c r="CC116" s="936"/>
      <c r="CD116" s="936"/>
      <c r="CE116" s="936"/>
      <c r="CF116" s="930" t="s">
        <v>130</v>
      </c>
      <c r="CG116" s="931"/>
      <c r="CH116" s="931"/>
      <c r="CI116" s="931"/>
      <c r="CJ116" s="931"/>
      <c r="CK116" s="958"/>
      <c r="CL116" s="959"/>
      <c r="CM116" s="932" t="s">
        <v>465</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130</v>
      </c>
      <c r="DH116" s="969"/>
      <c r="DI116" s="969"/>
      <c r="DJ116" s="969"/>
      <c r="DK116" s="970"/>
      <c r="DL116" s="971" t="s">
        <v>130</v>
      </c>
      <c r="DM116" s="969"/>
      <c r="DN116" s="969"/>
      <c r="DO116" s="969"/>
      <c r="DP116" s="970"/>
      <c r="DQ116" s="971" t="s">
        <v>130</v>
      </c>
      <c r="DR116" s="969"/>
      <c r="DS116" s="969"/>
      <c r="DT116" s="969"/>
      <c r="DU116" s="970"/>
      <c r="DV116" s="972" t="s">
        <v>130</v>
      </c>
      <c r="DW116" s="973"/>
      <c r="DX116" s="973"/>
      <c r="DY116" s="973"/>
      <c r="DZ116" s="974"/>
    </row>
    <row r="117" spans="1:130" s="216" customFormat="1" ht="26.25" customHeight="1">
      <c r="A117" s="922" t="s">
        <v>188</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466</v>
      </c>
      <c r="Z117" s="904"/>
      <c r="AA117" s="988">
        <v>1721230</v>
      </c>
      <c r="AB117" s="989"/>
      <c r="AC117" s="989"/>
      <c r="AD117" s="989"/>
      <c r="AE117" s="990"/>
      <c r="AF117" s="991">
        <v>1652384</v>
      </c>
      <c r="AG117" s="989"/>
      <c r="AH117" s="989"/>
      <c r="AI117" s="989"/>
      <c r="AJ117" s="990"/>
      <c r="AK117" s="991">
        <v>1795609</v>
      </c>
      <c r="AL117" s="989"/>
      <c r="AM117" s="989"/>
      <c r="AN117" s="989"/>
      <c r="AO117" s="990"/>
      <c r="AP117" s="992"/>
      <c r="AQ117" s="993"/>
      <c r="AR117" s="993"/>
      <c r="AS117" s="993"/>
      <c r="AT117" s="994"/>
      <c r="AU117" s="918"/>
      <c r="AV117" s="919"/>
      <c r="AW117" s="919"/>
      <c r="AX117" s="919"/>
      <c r="AY117" s="919"/>
      <c r="AZ117" s="984" t="s">
        <v>467</v>
      </c>
      <c r="BA117" s="985"/>
      <c r="BB117" s="985"/>
      <c r="BC117" s="985"/>
      <c r="BD117" s="985"/>
      <c r="BE117" s="985"/>
      <c r="BF117" s="985"/>
      <c r="BG117" s="985"/>
      <c r="BH117" s="985"/>
      <c r="BI117" s="985"/>
      <c r="BJ117" s="985"/>
      <c r="BK117" s="985"/>
      <c r="BL117" s="985"/>
      <c r="BM117" s="985"/>
      <c r="BN117" s="985"/>
      <c r="BO117" s="985"/>
      <c r="BP117" s="986"/>
      <c r="BQ117" s="935" t="s">
        <v>130</v>
      </c>
      <c r="BR117" s="936"/>
      <c r="BS117" s="936"/>
      <c r="BT117" s="936"/>
      <c r="BU117" s="936"/>
      <c r="BV117" s="936" t="s">
        <v>130</v>
      </c>
      <c r="BW117" s="936"/>
      <c r="BX117" s="936"/>
      <c r="BY117" s="936"/>
      <c r="BZ117" s="936"/>
      <c r="CA117" s="936" t="s">
        <v>130</v>
      </c>
      <c r="CB117" s="936"/>
      <c r="CC117" s="936"/>
      <c r="CD117" s="936"/>
      <c r="CE117" s="936"/>
      <c r="CF117" s="930" t="s">
        <v>130</v>
      </c>
      <c r="CG117" s="931"/>
      <c r="CH117" s="931"/>
      <c r="CI117" s="931"/>
      <c r="CJ117" s="931"/>
      <c r="CK117" s="958"/>
      <c r="CL117" s="959"/>
      <c r="CM117" s="932" t="s">
        <v>468</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130</v>
      </c>
      <c r="DH117" s="969"/>
      <c r="DI117" s="969"/>
      <c r="DJ117" s="969"/>
      <c r="DK117" s="970"/>
      <c r="DL117" s="971" t="s">
        <v>130</v>
      </c>
      <c r="DM117" s="969"/>
      <c r="DN117" s="969"/>
      <c r="DO117" s="969"/>
      <c r="DP117" s="970"/>
      <c r="DQ117" s="971" t="s">
        <v>130</v>
      </c>
      <c r="DR117" s="969"/>
      <c r="DS117" s="969"/>
      <c r="DT117" s="969"/>
      <c r="DU117" s="970"/>
      <c r="DV117" s="972" t="s">
        <v>130</v>
      </c>
      <c r="DW117" s="973"/>
      <c r="DX117" s="973"/>
      <c r="DY117" s="973"/>
      <c r="DZ117" s="974"/>
    </row>
    <row r="118" spans="1:130" s="216" customFormat="1" ht="26.25" customHeight="1">
      <c r="A118" s="922" t="s">
        <v>442</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439</v>
      </c>
      <c r="AB118" s="903"/>
      <c r="AC118" s="903"/>
      <c r="AD118" s="903"/>
      <c r="AE118" s="904"/>
      <c r="AF118" s="902" t="s">
        <v>440</v>
      </c>
      <c r="AG118" s="903"/>
      <c r="AH118" s="903"/>
      <c r="AI118" s="903"/>
      <c r="AJ118" s="904"/>
      <c r="AK118" s="902" t="s">
        <v>307</v>
      </c>
      <c r="AL118" s="903"/>
      <c r="AM118" s="903"/>
      <c r="AN118" s="903"/>
      <c r="AO118" s="904"/>
      <c r="AP118" s="980" t="s">
        <v>441</v>
      </c>
      <c r="AQ118" s="981"/>
      <c r="AR118" s="981"/>
      <c r="AS118" s="981"/>
      <c r="AT118" s="982"/>
      <c r="AU118" s="918"/>
      <c r="AV118" s="919"/>
      <c r="AW118" s="919"/>
      <c r="AX118" s="919"/>
      <c r="AY118" s="919"/>
      <c r="AZ118" s="983" t="s">
        <v>469</v>
      </c>
      <c r="BA118" s="975"/>
      <c r="BB118" s="975"/>
      <c r="BC118" s="975"/>
      <c r="BD118" s="975"/>
      <c r="BE118" s="975"/>
      <c r="BF118" s="975"/>
      <c r="BG118" s="975"/>
      <c r="BH118" s="975"/>
      <c r="BI118" s="975"/>
      <c r="BJ118" s="975"/>
      <c r="BK118" s="975"/>
      <c r="BL118" s="975"/>
      <c r="BM118" s="975"/>
      <c r="BN118" s="975"/>
      <c r="BO118" s="975"/>
      <c r="BP118" s="976"/>
      <c r="BQ118" s="1009" t="s">
        <v>130</v>
      </c>
      <c r="BR118" s="1010"/>
      <c r="BS118" s="1010"/>
      <c r="BT118" s="1010"/>
      <c r="BU118" s="1010"/>
      <c r="BV118" s="1010" t="s">
        <v>130</v>
      </c>
      <c r="BW118" s="1010"/>
      <c r="BX118" s="1010"/>
      <c r="BY118" s="1010"/>
      <c r="BZ118" s="1010"/>
      <c r="CA118" s="1010" t="s">
        <v>130</v>
      </c>
      <c r="CB118" s="1010"/>
      <c r="CC118" s="1010"/>
      <c r="CD118" s="1010"/>
      <c r="CE118" s="1010"/>
      <c r="CF118" s="930" t="s">
        <v>130</v>
      </c>
      <c r="CG118" s="931"/>
      <c r="CH118" s="931"/>
      <c r="CI118" s="931"/>
      <c r="CJ118" s="931"/>
      <c r="CK118" s="958"/>
      <c r="CL118" s="959"/>
      <c r="CM118" s="932" t="s">
        <v>470</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130</v>
      </c>
      <c r="DH118" s="969"/>
      <c r="DI118" s="969"/>
      <c r="DJ118" s="969"/>
      <c r="DK118" s="970"/>
      <c r="DL118" s="971" t="s">
        <v>130</v>
      </c>
      <c r="DM118" s="969"/>
      <c r="DN118" s="969"/>
      <c r="DO118" s="969"/>
      <c r="DP118" s="970"/>
      <c r="DQ118" s="971" t="s">
        <v>130</v>
      </c>
      <c r="DR118" s="969"/>
      <c r="DS118" s="969"/>
      <c r="DT118" s="969"/>
      <c r="DU118" s="970"/>
      <c r="DV118" s="972" t="s">
        <v>130</v>
      </c>
      <c r="DW118" s="973"/>
      <c r="DX118" s="973"/>
      <c r="DY118" s="973"/>
      <c r="DZ118" s="974"/>
    </row>
    <row r="119" spans="1:130" s="216" customFormat="1" ht="26.25" customHeight="1">
      <c r="A119" s="1066" t="s">
        <v>445</v>
      </c>
      <c r="B119" s="957"/>
      <c r="C119" s="939" t="s">
        <v>446</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130</v>
      </c>
      <c r="AB119" s="910"/>
      <c r="AC119" s="910"/>
      <c r="AD119" s="910"/>
      <c r="AE119" s="911"/>
      <c r="AF119" s="912" t="s">
        <v>130</v>
      </c>
      <c r="AG119" s="910"/>
      <c r="AH119" s="910"/>
      <c r="AI119" s="910"/>
      <c r="AJ119" s="911"/>
      <c r="AK119" s="912" t="s">
        <v>130</v>
      </c>
      <c r="AL119" s="910"/>
      <c r="AM119" s="910"/>
      <c r="AN119" s="910"/>
      <c r="AO119" s="911"/>
      <c r="AP119" s="913" t="s">
        <v>130</v>
      </c>
      <c r="AQ119" s="914"/>
      <c r="AR119" s="914"/>
      <c r="AS119" s="914"/>
      <c r="AT119" s="915"/>
      <c r="AU119" s="920"/>
      <c r="AV119" s="921"/>
      <c r="AW119" s="921"/>
      <c r="AX119" s="921"/>
      <c r="AY119" s="921"/>
      <c r="AZ119" s="237" t="s">
        <v>188</v>
      </c>
      <c r="BA119" s="237"/>
      <c r="BB119" s="237"/>
      <c r="BC119" s="237"/>
      <c r="BD119" s="237"/>
      <c r="BE119" s="237"/>
      <c r="BF119" s="237"/>
      <c r="BG119" s="237"/>
      <c r="BH119" s="237"/>
      <c r="BI119" s="237"/>
      <c r="BJ119" s="237"/>
      <c r="BK119" s="237"/>
      <c r="BL119" s="237"/>
      <c r="BM119" s="237"/>
      <c r="BN119" s="237"/>
      <c r="BO119" s="987" t="s">
        <v>471</v>
      </c>
      <c r="BP119" s="1015"/>
      <c r="BQ119" s="1009">
        <v>18227037</v>
      </c>
      <c r="BR119" s="1010"/>
      <c r="BS119" s="1010"/>
      <c r="BT119" s="1010"/>
      <c r="BU119" s="1010"/>
      <c r="BV119" s="1010">
        <v>18823725</v>
      </c>
      <c r="BW119" s="1010"/>
      <c r="BX119" s="1010"/>
      <c r="BY119" s="1010"/>
      <c r="BZ119" s="1010"/>
      <c r="CA119" s="1010">
        <v>18607359</v>
      </c>
      <c r="CB119" s="1010"/>
      <c r="CC119" s="1010"/>
      <c r="CD119" s="1010"/>
      <c r="CE119" s="1010"/>
      <c r="CF119" s="1011"/>
      <c r="CG119" s="1012"/>
      <c r="CH119" s="1012"/>
      <c r="CI119" s="1012"/>
      <c r="CJ119" s="1013"/>
      <c r="CK119" s="960"/>
      <c r="CL119" s="961"/>
      <c r="CM119" s="983" t="s">
        <v>472</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t="s">
        <v>130</v>
      </c>
      <c r="DH119" s="996"/>
      <c r="DI119" s="996"/>
      <c r="DJ119" s="996"/>
      <c r="DK119" s="997"/>
      <c r="DL119" s="995" t="s">
        <v>130</v>
      </c>
      <c r="DM119" s="996"/>
      <c r="DN119" s="996"/>
      <c r="DO119" s="996"/>
      <c r="DP119" s="997"/>
      <c r="DQ119" s="995" t="s">
        <v>130</v>
      </c>
      <c r="DR119" s="996"/>
      <c r="DS119" s="996"/>
      <c r="DT119" s="996"/>
      <c r="DU119" s="997"/>
      <c r="DV119" s="998" t="s">
        <v>130</v>
      </c>
      <c r="DW119" s="999"/>
      <c r="DX119" s="999"/>
      <c r="DY119" s="999"/>
      <c r="DZ119" s="1000"/>
    </row>
    <row r="120" spans="1:130" s="216" customFormat="1" ht="26.25" customHeight="1">
      <c r="A120" s="1067"/>
      <c r="B120" s="959"/>
      <c r="C120" s="932" t="s">
        <v>449</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130</v>
      </c>
      <c r="AB120" s="969"/>
      <c r="AC120" s="969"/>
      <c r="AD120" s="969"/>
      <c r="AE120" s="970"/>
      <c r="AF120" s="971" t="s">
        <v>130</v>
      </c>
      <c r="AG120" s="969"/>
      <c r="AH120" s="969"/>
      <c r="AI120" s="969"/>
      <c r="AJ120" s="970"/>
      <c r="AK120" s="971" t="s">
        <v>130</v>
      </c>
      <c r="AL120" s="969"/>
      <c r="AM120" s="969"/>
      <c r="AN120" s="969"/>
      <c r="AO120" s="970"/>
      <c r="AP120" s="972" t="s">
        <v>130</v>
      </c>
      <c r="AQ120" s="973"/>
      <c r="AR120" s="973"/>
      <c r="AS120" s="973"/>
      <c r="AT120" s="974"/>
      <c r="AU120" s="1001" t="s">
        <v>473</v>
      </c>
      <c r="AV120" s="1002"/>
      <c r="AW120" s="1002"/>
      <c r="AX120" s="1002"/>
      <c r="AY120" s="1003"/>
      <c r="AZ120" s="939" t="s">
        <v>474</v>
      </c>
      <c r="BA120" s="907"/>
      <c r="BB120" s="907"/>
      <c r="BC120" s="907"/>
      <c r="BD120" s="907"/>
      <c r="BE120" s="907"/>
      <c r="BF120" s="907"/>
      <c r="BG120" s="907"/>
      <c r="BH120" s="907"/>
      <c r="BI120" s="907"/>
      <c r="BJ120" s="907"/>
      <c r="BK120" s="907"/>
      <c r="BL120" s="907"/>
      <c r="BM120" s="907"/>
      <c r="BN120" s="907"/>
      <c r="BO120" s="907"/>
      <c r="BP120" s="908"/>
      <c r="BQ120" s="940">
        <v>4523617</v>
      </c>
      <c r="BR120" s="941"/>
      <c r="BS120" s="941"/>
      <c r="BT120" s="941"/>
      <c r="BU120" s="941"/>
      <c r="BV120" s="941">
        <v>4929282</v>
      </c>
      <c r="BW120" s="941"/>
      <c r="BX120" s="941"/>
      <c r="BY120" s="941"/>
      <c r="BZ120" s="941"/>
      <c r="CA120" s="941">
        <v>5450213</v>
      </c>
      <c r="CB120" s="941"/>
      <c r="CC120" s="941"/>
      <c r="CD120" s="941"/>
      <c r="CE120" s="941"/>
      <c r="CF120" s="954">
        <v>117.1</v>
      </c>
      <c r="CG120" s="955"/>
      <c r="CH120" s="955"/>
      <c r="CI120" s="955"/>
      <c r="CJ120" s="955"/>
      <c r="CK120" s="1016" t="s">
        <v>475</v>
      </c>
      <c r="CL120" s="1017"/>
      <c r="CM120" s="1017"/>
      <c r="CN120" s="1017"/>
      <c r="CO120" s="1018"/>
      <c r="CP120" s="1024" t="s">
        <v>476</v>
      </c>
      <c r="CQ120" s="1025"/>
      <c r="CR120" s="1025"/>
      <c r="CS120" s="1025"/>
      <c r="CT120" s="1025"/>
      <c r="CU120" s="1025"/>
      <c r="CV120" s="1025"/>
      <c r="CW120" s="1025"/>
      <c r="CX120" s="1025"/>
      <c r="CY120" s="1025"/>
      <c r="CZ120" s="1025"/>
      <c r="DA120" s="1025"/>
      <c r="DB120" s="1025"/>
      <c r="DC120" s="1025"/>
      <c r="DD120" s="1025"/>
      <c r="DE120" s="1025"/>
      <c r="DF120" s="1026"/>
      <c r="DG120" s="940" t="s">
        <v>130</v>
      </c>
      <c r="DH120" s="941"/>
      <c r="DI120" s="941"/>
      <c r="DJ120" s="941"/>
      <c r="DK120" s="941"/>
      <c r="DL120" s="941">
        <v>862191</v>
      </c>
      <c r="DM120" s="941"/>
      <c r="DN120" s="941"/>
      <c r="DO120" s="941"/>
      <c r="DP120" s="941"/>
      <c r="DQ120" s="941">
        <v>808585</v>
      </c>
      <c r="DR120" s="941"/>
      <c r="DS120" s="941"/>
      <c r="DT120" s="941"/>
      <c r="DU120" s="941"/>
      <c r="DV120" s="942">
        <v>17.399999999999999</v>
      </c>
      <c r="DW120" s="942"/>
      <c r="DX120" s="942"/>
      <c r="DY120" s="942"/>
      <c r="DZ120" s="943"/>
    </row>
    <row r="121" spans="1:130" s="216" customFormat="1" ht="26.25" customHeight="1">
      <c r="A121" s="1067"/>
      <c r="B121" s="959"/>
      <c r="C121" s="984" t="s">
        <v>477</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130</v>
      </c>
      <c r="AB121" s="969"/>
      <c r="AC121" s="969"/>
      <c r="AD121" s="969"/>
      <c r="AE121" s="970"/>
      <c r="AF121" s="971" t="s">
        <v>130</v>
      </c>
      <c r="AG121" s="969"/>
      <c r="AH121" s="969"/>
      <c r="AI121" s="969"/>
      <c r="AJ121" s="970"/>
      <c r="AK121" s="971" t="s">
        <v>130</v>
      </c>
      <c r="AL121" s="969"/>
      <c r="AM121" s="969"/>
      <c r="AN121" s="969"/>
      <c r="AO121" s="970"/>
      <c r="AP121" s="972" t="s">
        <v>130</v>
      </c>
      <c r="AQ121" s="973"/>
      <c r="AR121" s="973"/>
      <c r="AS121" s="973"/>
      <c r="AT121" s="974"/>
      <c r="AU121" s="1004"/>
      <c r="AV121" s="1005"/>
      <c r="AW121" s="1005"/>
      <c r="AX121" s="1005"/>
      <c r="AY121" s="1006"/>
      <c r="AZ121" s="932" t="s">
        <v>478</v>
      </c>
      <c r="BA121" s="933"/>
      <c r="BB121" s="933"/>
      <c r="BC121" s="933"/>
      <c r="BD121" s="933"/>
      <c r="BE121" s="933"/>
      <c r="BF121" s="933"/>
      <c r="BG121" s="933"/>
      <c r="BH121" s="933"/>
      <c r="BI121" s="933"/>
      <c r="BJ121" s="933"/>
      <c r="BK121" s="933"/>
      <c r="BL121" s="933"/>
      <c r="BM121" s="933"/>
      <c r="BN121" s="933"/>
      <c r="BO121" s="933"/>
      <c r="BP121" s="934"/>
      <c r="BQ121" s="935">
        <v>7173</v>
      </c>
      <c r="BR121" s="936"/>
      <c r="BS121" s="936"/>
      <c r="BT121" s="936"/>
      <c r="BU121" s="936"/>
      <c r="BV121" s="936">
        <v>5442</v>
      </c>
      <c r="BW121" s="936"/>
      <c r="BX121" s="936"/>
      <c r="BY121" s="936"/>
      <c r="BZ121" s="936"/>
      <c r="CA121" s="936">
        <v>7676</v>
      </c>
      <c r="CB121" s="936"/>
      <c r="CC121" s="936"/>
      <c r="CD121" s="936"/>
      <c r="CE121" s="936"/>
      <c r="CF121" s="930">
        <v>0.2</v>
      </c>
      <c r="CG121" s="931"/>
      <c r="CH121" s="931"/>
      <c r="CI121" s="931"/>
      <c r="CJ121" s="931"/>
      <c r="CK121" s="1019"/>
      <c r="CL121" s="1020"/>
      <c r="CM121" s="1020"/>
      <c r="CN121" s="1020"/>
      <c r="CO121" s="1021"/>
      <c r="CP121" s="1029" t="s">
        <v>479</v>
      </c>
      <c r="CQ121" s="1030"/>
      <c r="CR121" s="1030"/>
      <c r="CS121" s="1030"/>
      <c r="CT121" s="1030"/>
      <c r="CU121" s="1030"/>
      <c r="CV121" s="1030"/>
      <c r="CW121" s="1030"/>
      <c r="CX121" s="1030"/>
      <c r="CY121" s="1030"/>
      <c r="CZ121" s="1030"/>
      <c r="DA121" s="1030"/>
      <c r="DB121" s="1030"/>
      <c r="DC121" s="1030"/>
      <c r="DD121" s="1030"/>
      <c r="DE121" s="1030"/>
      <c r="DF121" s="1031"/>
      <c r="DG121" s="935">
        <v>136195</v>
      </c>
      <c r="DH121" s="936"/>
      <c r="DI121" s="936"/>
      <c r="DJ121" s="936"/>
      <c r="DK121" s="936"/>
      <c r="DL121" s="936">
        <v>120938</v>
      </c>
      <c r="DM121" s="936"/>
      <c r="DN121" s="936"/>
      <c r="DO121" s="936"/>
      <c r="DP121" s="936"/>
      <c r="DQ121" s="936">
        <v>107158</v>
      </c>
      <c r="DR121" s="936"/>
      <c r="DS121" s="936"/>
      <c r="DT121" s="936"/>
      <c r="DU121" s="936"/>
      <c r="DV121" s="937">
        <v>2.2999999999999998</v>
      </c>
      <c r="DW121" s="937"/>
      <c r="DX121" s="937"/>
      <c r="DY121" s="937"/>
      <c r="DZ121" s="938"/>
    </row>
    <row r="122" spans="1:130" s="216" customFormat="1" ht="26.25" customHeight="1">
      <c r="A122" s="1067"/>
      <c r="B122" s="959"/>
      <c r="C122" s="932" t="s">
        <v>459</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130</v>
      </c>
      <c r="AB122" s="969"/>
      <c r="AC122" s="969"/>
      <c r="AD122" s="969"/>
      <c r="AE122" s="970"/>
      <c r="AF122" s="971" t="s">
        <v>130</v>
      </c>
      <c r="AG122" s="969"/>
      <c r="AH122" s="969"/>
      <c r="AI122" s="969"/>
      <c r="AJ122" s="970"/>
      <c r="AK122" s="971" t="s">
        <v>130</v>
      </c>
      <c r="AL122" s="969"/>
      <c r="AM122" s="969"/>
      <c r="AN122" s="969"/>
      <c r="AO122" s="970"/>
      <c r="AP122" s="972" t="s">
        <v>130</v>
      </c>
      <c r="AQ122" s="973"/>
      <c r="AR122" s="973"/>
      <c r="AS122" s="973"/>
      <c r="AT122" s="974"/>
      <c r="AU122" s="1004"/>
      <c r="AV122" s="1005"/>
      <c r="AW122" s="1005"/>
      <c r="AX122" s="1005"/>
      <c r="AY122" s="1006"/>
      <c r="AZ122" s="983" t="s">
        <v>480</v>
      </c>
      <c r="BA122" s="975"/>
      <c r="BB122" s="975"/>
      <c r="BC122" s="975"/>
      <c r="BD122" s="975"/>
      <c r="BE122" s="975"/>
      <c r="BF122" s="975"/>
      <c r="BG122" s="975"/>
      <c r="BH122" s="975"/>
      <c r="BI122" s="975"/>
      <c r="BJ122" s="975"/>
      <c r="BK122" s="975"/>
      <c r="BL122" s="975"/>
      <c r="BM122" s="975"/>
      <c r="BN122" s="975"/>
      <c r="BO122" s="975"/>
      <c r="BP122" s="976"/>
      <c r="BQ122" s="1009">
        <v>13015467</v>
      </c>
      <c r="BR122" s="1010"/>
      <c r="BS122" s="1010"/>
      <c r="BT122" s="1010"/>
      <c r="BU122" s="1010"/>
      <c r="BV122" s="1010">
        <v>13708010</v>
      </c>
      <c r="BW122" s="1010"/>
      <c r="BX122" s="1010"/>
      <c r="BY122" s="1010"/>
      <c r="BZ122" s="1010"/>
      <c r="CA122" s="1010">
        <v>13061478</v>
      </c>
      <c r="CB122" s="1010"/>
      <c r="CC122" s="1010"/>
      <c r="CD122" s="1010"/>
      <c r="CE122" s="1010"/>
      <c r="CF122" s="1027">
        <v>280.7</v>
      </c>
      <c r="CG122" s="1028"/>
      <c r="CH122" s="1028"/>
      <c r="CI122" s="1028"/>
      <c r="CJ122" s="1028"/>
      <c r="CK122" s="1019"/>
      <c r="CL122" s="1020"/>
      <c r="CM122" s="1020"/>
      <c r="CN122" s="1020"/>
      <c r="CO122" s="1021"/>
      <c r="CP122" s="1029" t="s">
        <v>416</v>
      </c>
      <c r="CQ122" s="1030"/>
      <c r="CR122" s="1030"/>
      <c r="CS122" s="1030"/>
      <c r="CT122" s="1030"/>
      <c r="CU122" s="1030"/>
      <c r="CV122" s="1030"/>
      <c r="CW122" s="1030"/>
      <c r="CX122" s="1030"/>
      <c r="CY122" s="1030"/>
      <c r="CZ122" s="1030"/>
      <c r="DA122" s="1030"/>
      <c r="DB122" s="1030"/>
      <c r="DC122" s="1030"/>
      <c r="DD122" s="1030"/>
      <c r="DE122" s="1030"/>
      <c r="DF122" s="1031"/>
      <c r="DG122" s="935">
        <v>150633</v>
      </c>
      <c r="DH122" s="936"/>
      <c r="DI122" s="936"/>
      <c r="DJ122" s="936"/>
      <c r="DK122" s="936"/>
      <c r="DL122" s="936">
        <v>127883</v>
      </c>
      <c r="DM122" s="936"/>
      <c r="DN122" s="936"/>
      <c r="DO122" s="936"/>
      <c r="DP122" s="936"/>
      <c r="DQ122" s="936">
        <v>104461</v>
      </c>
      <c r="DR122" s="936"/>
      <c r="DS122" s="936"/>
      <c r="DT122" s="936"/>
      <c r="DU122" s="936"/>
      <c r="DV122" s="937">
        <v>2.2000000000000002</v>
      </c>
      <c r="DW122" s="937"/>
      <c r="DX122" s="937"/>
      <c r="DY122" s="937"/>
      <c r="DZ122" s="938"/>
    </row>
    <row r="123" spans="1:130" s="216" customFormat="1" ht="26.25" customHeight="1">
      <c r="A123" s="1067"/>
      <c r="B123" s="959"/>
      <c r="C123" s="932" t="s">
        <v>465</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130</v>
      </c>
      <c r="AB123" s="969"/>
      <c r="AC123" s="969"/>
      <c r="AD123" s="969"/>
      <c r="AE123" s="970"/>
      <c r="AF123" s="971" t="s">
        <v>130</v>
      </c>
      <c r="AG123" s="969"/>
      <c r="AH123" s="969"/>
      <c r="AI123" s="969"/>
      <c r="AJ123" s="970"/>
      <c r="AK123" s="971" t="s">
        <v>130</v>
      </c>
      <c r="AL123" s="969"/>
      <c r="AM123" s="969"/>
      <c r="AN123" s="969"/>
      <c r="AO123" s="970"/>
      <c r="AP123" s="972" t="s">
        <v>130</v>
      </c>
      <c r="AQ123" s="973"/>
      <c r="AR123" s="973"/>
      <c r="AS123" s="973"/>
      <c r="AT123" s="974"/>
      <c r="AU123" s="1007"/>
      <c r="AV123" s="1008"/>
      <c r="AW123" s="1008"/>
      <c r="AX123" s="1008"/>
      <c r="AY123" s="1008"/>
      <c r="AZ123" s="237" t="s">
        <v>188</v>
      </c>
      <c r="BA123" s="237"/>
      <c r="BB123" s="237"/>
      <c r="BC123" s="237"/>
      <c r="BD123" s="237"/>
      <c r="BE123" s="237"/>
      <c r="BF123" s="237"/>
      <c r="BG123" s="237"/>
      <c r="BH123" s="237"/>
      <c r="BI123" s="237"/>
      <c r="BJ123" s="237"/>
      <c r="BK123" s="237"/>
      <c r="BL123" s="237"/>
      <c r="BM123" s="237"/>
      <c r="BN123" s="237"/>
      <c r="BO123" s="987" t="s">
        <v>481</v>
      </c>
      <c r="BP123" s="1015"/>
      <c r="BQ123" s="1073">
        <v>17546257</v>
      </c>
      <c r="BR123" s="1074"/>
      <c r="BS123" s="1074"/>
      <c r="BT123" s="1074"/>
      <c r="BU123" s="1074"/>
      <c r="BV123" s="1074">
        <v>18642734</v>
      </c>
      <c r="BW123" s="1074"/>
      <c r="BX123" s="1074"/>
      <c r="BY123" s="1074"/>
      <c r="BZ123" s="1074"/>
      <c r="CA123" s="1074">
        <v>18519367</v>
      </c>
      <c r="CB123" s="1074"/>
      <c r="CC123" s="1074"/>
      <c r="CD123" s="1074"/>
      <c r="CE123" s="1074"/>
      <c r="CF123" s="1011"/>
      <c r="CG123" s="1012"/>
      <c r="CH123" s="1012"/>
      <c r="CI123" s="1012"/>
      <c r="CJ123" s="1013"/>
      <c r="CK123" s="1019"/>
      <c r="CL123" s="1020"/>
      <c r="CM123" s="1020"/>
      <c r="CN123" s="1020"/>
      <c r="CO123" s="1021"/>
      <c r="CP123" s="1029" t="s">
        <v>419</v>
      </c>
      <c r="CQ123" s="1030"/>
      <c r="CR123" s="1030"/>
      <c r="CS123" s="1030"/>
      <c r="CT123" s="1030"/>
      <c r="CU123" s="1030"/>
      <c r="CV123" s="1030"/>
      <c r="CW123" s="1030"/>
      <c r="CX123" s="1030"/>
      <c r="CY123" s="1030"/>
      <c r="CZ123" s="1030"/>
      <c r="DA123" s="1030"/>
      <c r="DB123" s="1030"/>
      <c r="DC123" s="1030"/>
      <c r="DD123" s="1030"/>
      <c r="DE123" s="1030"/>
      <c r="DF123" s="1031"/>
      <c r="DG123" s="968">
        <v>51829</v>
      </c>
      <c r="DH123" s="969"/>
      <c r="DI123" s="969"/>
      <c r="DJ123" s="969"/>
      <c r="DK123" s="970"/>
      <c r="DL123" s="971">
        <v>47441</v>
      </c>
      <c r="DM123" s="969"/>
      <c r="DN123" s="969"/>
      <c r="DO123" s="969"/>
      <c r="DP123" s="970"/>
      <c r="DQ123" s="971">
        <v>43291</v>
      </c>
      <c r="DR123" s="969"/>
      <c r="DS123" s="969"/>
      <c r="DT123" s="969"/>
      <c r="DU123" s="970"/>
      <c r="DV123" s="972">
        <v>0.9</v>
      </c>
      <c r="DW123" s="973"/>
      <c r="DX123" s="973"/>
      <c r="DY123" s="973"/>
      <c r="DZ123" s="974"/>
    </row>
    <row r="124" spans="1:130" s="216" customFormat="1" ht="26.25" customHeight="1" thickBot="1">
      <c r="A124" s="1067"/>
      <c r="B124" s="959"/>
      <c r="C124" s="932" t="s">
        <v>468</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482</v>
      </c>
      <c r="AB124" s="969"/>
      <c r="AC124" s="969"/>
      <c r="AD124" s="969"/>
      <c r="AE124" s="970"/>
      <c r="AF124" s="971" t="s">
        <v>483</v>
      </c>
      <c r="AG124" s="969"/>
      <c r="AH124" s="969"/>
      <c r="AI124" s="969"/>
      <c r="AJ124" s="970"/>
      <c r="AK124" s="971" t="s">
        <v>130</v>
      </c>
      <c r="AL124" s="969"/>
      <c r="AM124" s="969"/>
      <c r="AN124" s="969"/>
      <c r="AO124" s="970"/>
      <c r="AP124" s="972" t="s">
        <v>130</v>
      </c>
      <c r="AQ124" s="973"/>
      <c r="AR124" s="973"/>
      <c r="AS124" s="973"/>
      <c r="AT124" s="974"/>
      <c r="AU124" s="1069" t="s">
        <v>484</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v>16</v>
      </c>
      <c r="BR124" s="1037"/>
      <c r="BS124" s="1037"/>
      <c r="BT124" s="1037"/>
      <c r="BU124" s="1037"/>
      <c r="BV124" s="1037">
        <v>4.0999999999999996</v>
      </c>
      <c r="BW124" s="1037"/>
      <c r="BX124" s="1037"/>
      <c r="BY124" s="1037"/>
      <c r="BZ124" s="1037"/>
      <c r="CA124" s="1037">
        <v>1.8</v>
      </c>
      <c r="CB124" s="1037"/>
      <c r="CC124" s="1037"/>
      <c r="CD124" s="1037"/>
      <c r="CE124" s="1037"/>
      <c r="CF124" s="1038"/>
      <c r="CG124" s="1039"/>
      <c r="CH124" s="1039"/>
      <c r="CI124" s="1039"/>
      <c r="CJ124" s="1040"/>
      <c r="CK124" s="1022"/>
      <c r="CL124" s="1022"/>
      <c r="CM124" s="1022"/>
      <c r="CN124" s="1022"/>
      <c r="CO124" s="1023"/>
      <c r="CP124" s="1029" t="s">
        <v>485</v>
      </c>
      <c r="CQ124" s="1030"/>
      <c r="CR124" s="1030"/>
      <c r="CS124" s="1030"/>
      <c r="CT124" s="1030"/>
      <c r="CU124" s="1030"/>
      <c r="CV124" s="1030"/>
      <c r="CW124" s="1030"/>
      <c r="CX124" s="1030"/>
      <c r="CY124" s="1030"/>
      <c r="CZ124" s="1030"/>
      <c r="DA124" s="1030"/>
      <c r="DB124" s="1030"/>
      <c r="DC124" s="1030"/>
      <c r="DD124" s="1030"/>
      <c r="DE124" s="1030"/>
      <c r="DF124" s="1031"/>
      <c r="DG124" s="1014">
        <v>939235</v>
      </c>
      <c r="DH124" s="996"/>
      <c r="DI124" s="996"/>
      <c r="DJ124" s="996"/>
      <c r="DK124" s="997"/>
      <c r="DL124" s="995">
        <v>15049</v>
      </c>
      <c r="DM124" s="996"/>
      <c r="DN124" s="996"/>
      <c r="DO124" s="996"/>
      <c r="DP124" s="997"/>
      <c r="DQ124" s="995">
        <v>36607</v>
      </c>
      <c r="DR124" s="996"/>
      <c r="DS124" s="996"/>
      <c r="DT124" s="996"/>
      <c r="DU124" s="997"/>
      <c r="DV124" s="998">
        <v>0.8</v>
      </c>
      <c r="DW124" s="999"/>
      <c r="DX124" s="999"/>
      <c r="DY124" s="999"/>
      <c r="DZ124" s="1000"/>
    </row>
    <row r="125" spans="1:130" s="216" customFormat="1" ht="26.25" customHeight="1">
      <c r="A125" s="1067"/>
      <c r="B125" s="959"/>
      <c r="C125" s="932" t="s">
        <v>470</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486</v>
      </c>
      <c r="AB125" s="969"/>
      <c r="AC125" s="969"/>
      <c r="AD125" s="969"/>
      <c r="AE125" s="970"/>
      <c r="AF125" s="971" t="s">
        <v>486</v>
      </c>
      <c r="AG125" s="969"/>
      <c r="AH125" s="969"/>
      <c r="AI125" s="969"/>
      <c r="AJ125" s="970"/>
      <c r="AK125" s="971" t="s">
        <v>486</v>
      </c>
      <c r="AL125" s="969"/>
      <c r="AM125" s="969"/>
      <c r="AN125" s="969"/>
      <c r="AO125" s="970"/>
      <c r="AP125" s="972" t="s">
        <v>486</v>
      </c>
      <c r="AQ125" s="973"/>
      <c r="AR125" s="973"/>
      <c r="AS125" s="973"/>
      <c r="AT125" s="974"/>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32" t="s">
        <v>487</v>
      </c>
      <c r="CL125" s="1017"/>
      <c r="CM125" s="1017"/>
      <c r="CN125" s="1017"/>
      <c r="CO125" s="1018"/>
      <c r="CP125" s="939" t="s">
        <v>488</v>
      </c>
      <c r="CQ125" s="907"/>
      <c r="CR125" s="907"/>
      <c r="CS125" s="907"/>
      <c r="CT125" s="907"/>
      <c r="CU125" s="907"/>
      <c r="CV125" s="907"/>
      <c r="CW125" s="907"/>
      <c r="CX125" s="907"/>
      <c r="CY125" s="907"/>
      <c r="CZ125" s="907"/>
      <c r="DA125" s="907"/>
      <c r="DB125" s="907"/>
      <c r="DC125" s="907"/>
      <c r="DD125" s="907"/>
      <c r="DE125" s="907"/>
      <c r="DF125" s="908"/>
      <c r="DG125" s="940" t="s">
        <v>486</v>
      </c>
      <c r="DH125" s="941"/>
      <c r="DI125" s="941"/>
      <c r="DJ125" s="941"/>
      <c r="DK125" s="941"/>
      <c r="DL125" s="941" t="s">
        <v>486</v>
      </c>
      <c r="DM125" s="941"/>
      <c r="DN125" s="941"/>
      <c r="DO125" s="941"/>
      <c r="DP125" s="941"/>
      <c r="DQ125" s="941" t="s">
        <v>486</v>
      </c>
      <c r="DR125" s="941"/>
      <c r="DS125" s="941"/>
      <c r="DT125" s="941"/>
      <c r="DU125" s="941"/>
      <c r="DV125" s="942" t="s">
        <v>486</v>
      </c>
      <c r="DW125" s="942"/>
      <c r="DX125" s="942"/>
      <c r="DY125" s="942"/>
      <c r="DZ125" s="943"/>
    </row>
    <row r="126" spans="1:130" s="216" customFormat="1" ht="26.25" customHeight="1" thickBot="1">
      <c r="A126" s="1067"/>
      <c r="B126" s="959"/>
      <c r="C126" s="932" t="s">
        <v>472</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v>401</v>
      </c>
      <c r="AB126" s="969"/>
      <c r="AC126" s="969"/>
      <c r="AD126" s="969"/>
      <c r="AE126" s="970"/>
      <c r="AF126" s="971">
        <v>474</v>
      </c>
      <c r="AG126" s="969"/>
      <c r="AH126" s="969"/>
      <c r="AI126" s="969"/>
      <c r="AJ126" s="970"/>
      <c r="AK126" s="971">
        <v>383</v>
      </c>
      <c r="AL126" s="969"/>
      <c r="AM126" s="969"/>
      <c r="AN126" s="969"/>
      <c r="AO126" s="970"/>
      <c r="AP126" s="972">
        <v>0</v>
      </c>
      <c r="AQ126" s="973"/>
      <c r="AR126" s="973"/>
      <c r="AS126" s="973"/>
      <c r="AT126" s="974"/>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33"/>
      <c r="CL126" s="1020"/>
      <c r="CM126" s="1020"/>
      <c r="CN126" s="1020"/>
      <c r="CO126" s="1021"/>
      <c r="CP126" s="932" t="s">
        <v>489</v>
      </c>
      <c r="CQ126" s="933"/>
      <c r="CR126" s="933"/>
      <c r="CS126" s="933"/>
      <c r="CT126" s="933"/>
      <c r="CU126" s="933"/>
      <c r="CV126" s="933"/>
      <c r="CW126" s="933"/>
      <c r="CX126" s="933"/>
      <c r="CY126" s="933"/>
      <c r="CZ126" s="933"/>
      <c r="DA126" s="933"/>
      <c r="DB126" s="933"/>
      <c r="DC126" s="933"/>
      <c r="DD126" s="933"/>
      <c r="DE126" s="933"/>
      <c r="DF126" s="934"/>
      <c r="DG126" s="935" t="s">
        <v>486</v>
      </c>
      <c r="DH126" s="936"/>
      <c r="DI126" s="936"/>
      <c r="DJ126" s="936"/>
      <c r="DK126" s="936"/>
      <c r="DL126" s="936" t="s">
        <v>486</v>
      </c>
      <c r="DM126" s="936"/>
      <c r="DN126" s="936"/>
      <c r="DO126" s="936"/>
      <c r="DP126" s="936"/>
      <c r="DQ126" s="936" t="s">
        <v>130</v>
      </c>
      <c r="DR126" s="936"/>
      <c r="DS126" s="936"/>
      <c r="DT126" s="936"/>
      <c r="DU126" s="936"/>
      <c r="DV126" s="937" t="s">
        <v>486</v>
      </c>
      <c r="DW126" s="937"/>
      <c r="DX126" s="937"/>
      <c r="DY126" s="937"/>
      <c r="DZ126" s="938"/>
    </row>
    <row r="127" spans="1:130" s="216" customFormat="1" ht="26.25" customHeight="1">
      <c r="A127" s="1068"/>
      <c r="B127" s="961"/>
      <c r="C127" s="983" t="s">
        <v>490</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130</v>
      </c>
      <c r="AB127" s="969"/>
      <c r="AC127" s="969"/>
      <c r="AD127" s="969"/>
      <c r="AE127" s="970"/>
      <c r="AF127" s="971" t="s">
        <v>486</v>
      </c>
      <c r="AG127" s="969"/>
      <c r="AH127" s="969"/>
      <c r="AI127" s="969"/>
      <c r="AJ127" s="970"/>
      <c r="AK127" s="971" t="s">
        <v>486</v>
      </c>
      <c r="AL127" s="969"/>
      <c r="AM127" s="969"/>
      <c r="AN127" s="969"/>
      <c r="AO127" s="970"/>
      <c r="AP127" s="972" t="s">
        <v>486</v>
      </c>
      <c r="AQ127" s="973"/>
      <c r="AR127" s="973"/>
      <c r="AS127" s="973"/>
      <c r="AT127" s="974"/>
      <c r="AU127" s="218"/>
      <c r="AV127" s="218"/>
      <c r="AW127" s="218"/>
      <c r="AX127" s="1041" t="s">
        <v>491</v>
      </c>
      <c r="AY127" s="1042"/>
      <c r="AZ127" s="1042"/>
      <c r="BA127" s="1042"/>
      <c r="BB127" s="1042"/>
      <c r="BC127" s="1042"/>
      <c r="BD127" s="1042"/>
      <c r="BE127" s="1043"/>
      <c r="BF127" s="1044" t="s">
        <v>492</v>
      </c>
      <c r="BG127" s="1042"/>
      <c r="BH127" s="1042"/>
      <c r="BI127" s="1042"/>
      <c r="BJ127" s="1042"/>
      <c r="BK127" s="1042"/>
      <c r="BL127" s="1043"/>
      <c r="BM127" s="1044" t="s">
        <v>493</v>
      </c>
      <c r="BN127" s="1042"/>
      <c r="BO127" s="1042"/>
      <c r="BP127" s="1042"/>
      <c r="BQ127" s="1042"/>
      <c r="BR127" s="1042"/>
      <c r="BS127" s="1043"/>
      <c r="BT127" s="1044" t="s">
        <v>494</v>
      </c>
      <c r="BU127" s="1042"/>
      <c r="BV127" s="1042"/>
      <c r="BW127" s="1042"/>
      <c r="BX127" s="1042"/>
      <c r="BY127" s="1042"/>
      <c r="BZ127" s="1065"/>
      <c r="CA127" s="218"/>
      <c r="CB127" s="218"/>
      <c r="CC127" s="218"/>
      <c r="CD127" s="241"/>
      <c r="CE127" s="241"/>
      <c r="CF127" s="241"/>
      <c r="CG127" s="218"/>
      <c r="CH127" s="218"/>
      <c r="CI127" s="218"/>
      <c r="CJ127" s="240"/>
      <c r="CK127" s="1033"/>
      <c r="CL127" s="1020"/>
      <c r="CM127" s="1020"/>
      <c r="CN127" s="1020"/>
      <c r="CO127" s="1021"/>
      <c r="CP127" s="932" t="s">
        <v>495</v>
      </c>
      <c r="CQ127" s="933"/>
      <c r="CR127" s="933"/>
      <c r="CS127" s="933"/>
      <c r="CT127" s="933"/>
      <c r="CU127" s="933"/>
      <c r="CV127" s="933"/>
      <c r="CW127" s="933"/>
      <c r="CX127" s="933"/>
      <c r="CY127" s="933"/>
      <c r="CZ127" s="933"/>
      <c r="DA127" s="933"/>
      <c r="DB127" s="933"/>
      <c r="DC127" s="933"/>
      <c r="DD127" s="933"/>
      <c r="DE127" s="933"/>
      <c r="DF127" s="934"/>
      <c r="DG127" s="935" t="s">
        <v>486</v>
      </c>
      <c r="DH127" s="936"/>
      <c r="DI127" s="936"/>
      <c r="DJ127" s="936"/>
      <c r="DK127" s="936"/>
      <c r="DL127" s="936" t="s">
        <v>486</v>
      </c>
      <c r="DM127" s="936"/>
      <c r="DN127" s="936"/>
      <c r="DO127" s="936"/>
      <c r="DP127" s="936"/>
      <c r="DQ127" s="936" t="s">
        <v>486</v>
      </c>
      <c r="DR127" s="936"/>
      <c r="DS127" s="936"/>
      <c r="DT127" s="936"/>
      <c r="DU127" s="936"/>
      <c r="DV127" s="937" t="s">
        <v>130</v>
      </c>
      <c r="DW127" s="937"/>
      <c r="DX127" s="937"/>
      <c r="DY127" s="937"/>
      <c r="DZ127" s="938"/>
    </row>
    <row r="128" spans="1:130" s="216" customFormat="1" ht="26.25" customHeight="1" thickBot="1">
      <c r="A128" s="1051" t="s">
        <v>496</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497</v>
      </c>
      <c r="X128" s="1053"/>
      <c r="Y128" s="1053"/>
      <c r="Z128" s="1054"/>
      <c r="AA128" s="1055">
        <v>1417</v>
      </c>
      <c r="AB128" s="1056"/>
      <c r="AC128" s="1056"/>
      <c r="AD128" s="1056"/>
      <c r="AE128" s="1057"/>
      <c r="AF128" s="1058">
        <v>1417</v>
      </c>
      <c r="AG128" s="1056"/>
      <c r="AH128" s="1056"/>
      <c r="AI128" s="1056"/>
      <c r="AJ128" s="1057"/>
      <c r="AK128" s="1058">
        <v>1417</v>
      </c>
      <c r="AL128" s="1056"/>
      <c r="AM128" s="1056"/>
      <c r="AN128" s="1056"/>
      <c r="AO128" s="1057"/>
      <c r="AP128" s="1059"/>
      <c r="AQ128" s="1060"/>
      <c r="AR128" s="1060"/>
      <c r="AS128" s="1060"/>
      <c r="AT128" s="1061"/>
      <c r="AU128" s="218"/>
      <c r="AV128" s="218"/>
      <c r="AW128" s="218"/>
      <c r="AX128" s="906" t="s">
        <v>498</v>
      </c>
      <c r="AY128" s="907"/>
      <c r="AZ128" s="907"/>
      <c r="BA128" s="907"/>
      <c r="BB128" s="907"/>
      <c r="BC128" s="907"/>
      <c r="BD128" s="907"/>
      <c r="BE128" s="908"/>
      <c r="BF128" s="1062" t="s">
        <v>130</v>
      </c>
      <c r="BG128" s="1063"/>
      <c r="BH128" s="1063"/>
      <c r="BI128" s="1063"/>
      <c r="BJ128" s="1063"/>
      <c r="BK128" s="1063"/>
      <c r="BL128" s="1064"/>
      <c r="BM128" s="1062">
        <v>14.43</v>
      </c>
      <c r="BN128" s="1063"/>
      <c r="BO128" s="1063"/>
      <c r="BP128" s="1063"/>
      <c r="BQ128" s="1063"/>
      <c r="BR128" s="1063"/>
      <c r="BS128" s="1064"/>
      <c r="BT128" s="1062">
        <v>20</v>
      </c>
      <c r="BU128" s="1063"/>
      <c r="BV128" s="1063"/>
      <c r="BW128" s="1063"/>
      <c r="BX128" s="1063"/>
      <c r="BY128" s="1063"/>
      <c r="BZ128" s="1086"/>
      <c r="CA128" s="241"/>
      <c r="CB128" s="241"/>
      <c r="CC128" s="241"/>
      <c r="CD128" s="241"/>
      <c r="CE128" s="241"/>
      <c r="CF128" s="241"/>
      <c r="CG128" s="218"/>
      <c r="CH128" s="218"/>
      <c r="CI128" s="218"/>
      <c r="CJ128" s="240"/>
      <c r="CK128" s="1034"/>
      <c r="CL128" s="1035"/>
      <c r="CM128" s="1035"/>
      <c r="CN128" s="1035"/>
      <c r="CO128" s="1036"/>
      <c r="CP128" s="1045" t="s">
        <v>499</v>
      </c>
      <c r="CQ128" s="736"/>
      <c r="CR128" s="736"/>
      <c r="CS128" s="736"/>
      <c r="CT128" s="736"/>
      <c r="CU128" s="736"/>
      <c r="CV128" s="736"/>
      <c r="CW128" s="736"/>
      <c r="CX128" s="736"/>
      <c r="CY128" s="736"/>
      <c r="CZ128" s="736"/>
      <c r="DA128" s="736"/>
      <c r="DB128" s="736"/>
      <c r="DC128" s="736"/>
      <c r="DD128" s="736"/>
      <c r="DE128" s="736"/>
      <c r="DF128" s="1046"/>
      <c r="DG128" s="1047" t="s">
        <v>130</v>
      </c>
      <c r="DH128" s="1048"/>
      <c r="DI128" s="1048"/>
      <c r="DJ128" s="1048"/>
      <c r="DK128" s="1048"/>
      <c r="DL128" s="1048" t="s">
        <v>130</v>
      </c>
      <c r="DM128" s="1048"/>
      <c r="DN128" s="1048"/>
      <c r="DO128" s="1048"/>
      <c r="DP128" s="1048"/>
      <c r="DQ128" s="1048" t="s">
        <v>482</v>
      </c>
      <c r="DR128" s="1048"/>
      <c r="DS128" s="1048"/>
      <c r="DT128" s="1048"/>
      <c r="DU128" s="1048"/>
      <c r="DV128" s="1049" t="s">
        <v>500</v>
      </c>
      <c r="DW128" s="1049"/>
      <c r="DX128" s="1049"/>
      <c r="DY128" s="1049"/>
      <c r="DZ128" s="1050"/>
    </row>
    <row r="129" spans="1:131" s="216" customFormat="1" ht="26.25" customHeight="1">
      <c r="A129" s="944" t="s">
        <v>108</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501</v>
      </c>
      <c r="X129" s="1081"/>
      <c r="Y129" s="1081"/>
      <c r="Z129" s="1082"/>
      <c r="AA129" s="968">
        <v>5606175</v>
      </c>
      <c r="AB129" s="969"/>
      <c r="AC129" s="969"/>
      <c r="AD129" s="969"/>
      <c r="AE129" s="970"/>
      <c r="AF129" s="971">
        <v>5650571</v>
      </c>
      <c r="AG129" s="969"/>
      <c r="AH129" s="969"/>
      <c r="AI129" s="969"/>
      <c r="AJ129" s="970"/>
      <c r="AK129" s="971">
        <v>6030531</v>
      </c>
      <c r="AL129" s="969"/>
      <c r="AM129" s="969"/>
      <c r="AN129" s="969"/>
      <c r="AO129" s="970"/>
      <c r="AP129" s="1083"/>
      <c r="AQ129" s="1084"/>
      <c r="AR129" s="1084"/>
      <c r="AS129" s="1084"/>
      <c r="AT129" s="1085"/>
      <c r="AU129" s="219"/>
      <c r="AV129" s="219"/>
      <c r="AW129" s="219"/>
      <c r="AX129" s="1075" t="s">
        <v>502</v>
      </c>
      <c r="AY129" s="933"/>
      <c r="AZ129" s="933"/>
      <c r="BA129" s="933"/>
      <c r="BB129" s="933"/>
      <c r="BC129" s="933"/>
      <c r="BD129" s="933"/>
      <c r="BE129" s="934"/>
      <c r="BF129" s="1076" t="s">
        <v>130</v>
      </c>
      <c r="BG129" s="1077"/>
      <c r="BH129" s="1077"/>
      <c r="BI129" s="1077"/>
      <c r="BJ129" s="1077"/>
      <c r="BK129" s="1077"/>
      <c r="BL129" s="1078"/>
      <c r="BM129" s="1076">
        <v>19.43</v>
      </c>
      <c r="BN129" s="1077"/>
      <c r="BO129" s="1077"/>
      <c r="BP129" s="1077"/>
      <c r="BQ129" s="1077"/>
      <c r="BR129" s="1077"/>
      <c r="BS129" s="1078"/>
      <c r="BT129" s="1076">
        <v>30</v>
      </c>
      <c r="BU129" s="1077"/>
      <c r="BV129" s="1077"/>
      <c r="BW129" s="1077"/>
      <c r="BX129" s="1077"/>
      <c r="BY129" s="1077"/>
      <c r="BZ129" s="1079"/>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c r="A130" s="944" t="s">
        <v>503</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504</v>
      </c>
      <c r="X130" s="1081"/>
      <c r="Y130" s="1081"/>
      <c r="Z130" s="1082"/>
      <c r="AA130" s="968">
        <v>1358170</v>
      </c>
      <c r="AB130" s="969"/>
      <c r="AC130" s="969"/>
      <c r="AD130" s="969"/>
      <c r="AE130" s="970"/>
      <c r="AF130" s="971">
        <v>1297029</v>
      </c>
      <c r="AG130" s="969"/>
      <c r="AH130" s="969"/>
      <c r="AI130" s="969"/>
      <c r="AJ130" s="970"/>
      <c r="AK130" s="971">
        <v>1378014</v>
      </c>
      <c r="AL130" s="969"/>
      <c r="AM130" s="969"/>
      <c r="AN130" s="969"/>
      <c r="AO130" s="970"/>
      <c r="AP130" s="1083"/>
      <c r="AQ130" s="1084"/>
      <c r="AR130" s="1084"/>
      <c r="AS130" s="1084"/>
      <c r="AT130" s="1085"/>
      <c r="AU130" s="219"/>
      <c r="AV130" s="219"/>
      <c r="AW130" s="219"/>
      <c r="AX130" s="1075" t="s">
        <v>505</v>
      </c>
      <c r="AY130" s="933"/>
      <c r="AZ130" s="933"/>
      <c r="BA130" s="933"/>
      <c r="BB130" s="933"/>
      <c r="BC130" s="933"/>
      <c r="BD130" s="933"/>
      <c r="BE130" s="934"/>
      <c r="BF130" s="1111">
        <v>8.5</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506</v>
      </c>
      <c r="X131" s="1118"/>
      <c r="Y131" s="1118"/>
      <c r="Z131" s="1119"/>
      <c r="AA131" s="1014">
        <v>4248005</v>
      </c>
      <c r="AB131" s="996"/>
      <c r="AC131" s="996"/>
      <c r="AD131" s="996"/>
      <c r="AE131" s="997"/>
      <c r="AF131" s="995">
        <v>4353542</v>
      </c>
      <c r="AG131" s="996"/>
      <c r="AH131" s="996"/>
      <c r="AI131" s="996"/>
      <c r="AJ131" s="997"/>
      <c r="AK131" s="995">
        <v>4652517</v>
      </c>
      <c r="AL131" s="996"/>
      <c r="AM131" s="996"/>
      <c r="AN131" s="996"/>
      <c r="AO131" s="997"/>
      <c r="AP131" s="1120"/>
      <c r="AQ131" s="1121"/>
      <c r="AR131" s="1121"/>
      <c r="AS131" s="1121"/>
      <c r="AT131" s="1122"/>
      <c r="AU131" s="219"/>
      <c r="AV131" s="219"/>
      <c r="AW131" s="219"/>
      <c r="AX131" s="1093" t="s">
        <v>507</v>
      </c>
      <c r="AY131" s="736"/>
      <c r="AZ131" s="736"/>
      <c r="BA131" s="736"/>
      <c r="BB131" s="736"/>
      <c r="BC131" s="736"/>
      <c r="BD131" s="736"/>
      <c r="BE131" s="1046"/>
      <c r="BF131" s="1094">
        <v>1.8</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c r="A132" s="1100" t="s">
        <v>508</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509</v>
      </c>
      <c r="W132" s="1104"/>
      <c r="X132" s="1104"/>
      <c r="Y132" s="1104"/>
      <c r="Z132" s="1105"/>
      <c r="AA132" s="1106">
        <v>8.5132432750000007</v>
      </c>
      <c r="AB132" s="1107"/>
      <c r="AC132" s="1107"/>
      <c r="AD132" s="1107"/>
      <c r="AE132" s="1108"/>
      <c r="AF132" s="1109">
        <v>8.1298859639999996</v>
      </c>
      <c r="AG132" s="1107"/>
      <c r="AH132" s="1107"/>
      <c r="AI132" s="1107"/>
      <c r="AJ132" s="1108"/>
      <c r="AK132" s="1109">
        <v>8.9452225540000008</v>
      </c>
      <c r="AL132" s="1107"/>
      <c r="AM132" s="1107"/>
      <c r="AN132" s="1107"/>
      <c r="AO132" s="1108"/>
      <c r="AP132" s="1011"/>
      <c r="AQ132" s="1012"/>
      <c r="AR132" s="1012"/>
      <c r="AS132" s="1012"/>
      <c r="AT132" s="1110"/>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510</v>
      </c>
      <c r="W133" s="1087"/>
      <c r="X133" s="1087"/>
      <c r="Y133" s="1087"/>
      <c r="Z133" s="1088"/>
      <c r="AA133" s="1089">
        <v>7.8</v>
      </c>
      <c r="AB133" s="1090"/>
      <c r="AC133" s="1090"/>
      <c r="AD133" s="1090"/>
      <c r="AE133" s="1091"/>
      <c r="AF133" s="1089">
        <v>8.1</v>
      </c>
      <c r="AG133" s="1090"/>
      <c r="AH133" s="1090"/>
      <c r="AI133" s="1090"/>
      <c r="AJ133" s="1091"/>
      <c r="AK133" s="1089">
        <v>8.5</v>
      </c>
      <c r="AL133" s="1090"/>
      <c r="AM133" s="1090"/>
      <c r="AN133" s="1090"/>
      <c r="AO133" s="1091"/>
      <c r="AP133" s="1038"/>
      <c r="AQ133" s="1039"/>
      <c r="AR133" s="1039"/>
      <c r="AS133" s="1039"/>
      <c r="AT133" s="1092"/>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Quem95yw3lG+DgQkB+aNup6hAcs+NMi/ZDlr2a7WDLyGQRA1YcB9nP6prQE+LrqvXrvcOObWQ6m5IkNG/C3MZg==" saltValue="ErbcGoc5On30Q4uLHuORy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46" customWidth="1"/>
    <col min="121" max="121" width="0" style="245" hidden="1" customWidth="1"/>
    <col min="122" max="16384" width="9" style="245" hidden="1"/>
  </cols>
  <sheetData>
    <row r="1" spans="1:120">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row r="3" spans="1:120"/>
    <row r="4" spans="1:120"/>
    <row r="5" spans="1:120"/>
    <row r="6" spans="1:120"/>
    <row r="7" spans="1:120"/>
    <row r="8" spans="1:120"/>
    <row r="9" spans="1:120"/>
    <row r="10" spans="1:120"/>
    <row r="11" spans="1:120"/>
    <row r="12" spans="1:120"/>
    <row r="13" spans="1:120"/>
    <row r="14" spans="1:120"/>
    <row r="15" spans="1:120"/>
    <row r="16" spans="1:120">
      <c r="DP16" s="245"/>
    </row>
    <row r="17" spans="119:120">
      <c r="DP17" s="245"/>
    </row>
    <row r="18" spans="119:120"/>
    <row r="19" spans="119:120"/>
    <row r="20" spans="119:120">
      <c r="DO20" s="245"/>
      <c r="DP20" s="245"/>
    </row>
    <row r="21" spans="119:120">
      <c r="DP21" s="245"/>
    </row>
    <row r="22" spans="119:120"/>
    <row r="23" spans="119:120">
      <c r="DO23" s="245"/>
      <c r="DP23" s="245"/>
    </row>
    <row r="24" spans="119:120">
      <c r="DP24" s="245"/>
    </row>
    <row r="25" spans="119:120">
      <c r="DP25" s="245"/>
    </row>
    <row r="26" spans="119:120">
      <c r="DO26" s="245"/>
      <c r="DP26" s="245"/>
    </row>
    <row r="27" spans="119:120"/>
    <row r="28" spans="119:120">
      <c r="DO28" s="245"/>
      <c r="DP28" s="245"/>
    </row>
    <row r="29" spans="119:120">
      <c r="DP29" s="245"/>
    </row>
    <row r="30" spans="119:120"/>
    <row r="31" spans="119:120">
      <c r="DO31" s="245"/>
      <c r="DP31" s="245"/>
    </row>
    <row r="32" spans="119:120"/>
    <row r="33" spans="98:120">
      <c r="DO33" s="245"/>
      <c r="DP33" s="245"/>
    </row>
    <row r="34" spans="98:120">
      <c r="DM34" s="245"/>
    </row>
    <row r="35" spans="98:120">
      <c r="CT35" s="245"/>
      <c r="CU35" s="245"/>
      <c r="CV35" s="245"/>
      <c r="CY35" s="245"/>
      <c r="CZ35" s="245"/>
      <c r="DA35" s="245"/>
      <c r="DD35" s="245"/>
      <c r="DE35" s="245"/>
      <c r="DF35" s="245"/>
      <c r="DI35" s="245"/>
      <c r="DJ35" s="245"/>
      <c r="DK35" s="245"/>
      <c r="DM35" s="245"/>
      <c r="DN35" s="245"/>
      <c r="DO35" s="245"/>
      <c r="DP35" s="245"/>
    </row>
    <row r="36" spans="98:120"/>
    <row r="37" spans="98:120">
      <c r="CW37" s="245"/>
      <c r="DB37" s="245"/>
      <c r="DG37" s="245"/>
      <c r="DL37" s="245"/>
      <c r="DP37" s="245"/>
    </row>
    <row r="38" spans="98:120">
      <c r="CT38" s="245"/>
      <c r="CU38" s="245"/>
      <c r="CV38" s="245"/>
      <c r="CW38" s="245"/>
      <c r="CY38" s="245"/>
      <c r="CZ38" s="245"/>
      <c r="DA38" s="245"/>
      <c r="DB38" s="245"/>
      <c r="DD38" s="245"/>
      <c r="DE38" s="245"/>
      <c r="DF38" s="245"/>
      <c r="DG38" s="245"/>
      <c r="DI38" s="245"/>
      <c r="DJ38" s="245"/>
      <c r="DK38" s="245"/>
      <c r="DL38" s="245"/>
      <c r="DN38" s="245"/>
      <c r="DO38" s="245"/>
      <c r="DP38" s="245"/>
    </row>
    <row r="39" spans="98:120"/>
    <row r="40" spans="98:120"/>
    <row r="41" spans="98:120"/>
    <row r="42" spans="98:120"/>
    <row r="43" spans="98:120"/>
    <row r="44" spans="98:120"/>
    <row r="45" spans="98:120"/>
    <row r="46" spans="98:120"/>
    <row r="47" spans="98:120"/>
    <row r="48" spans="98:120"/>
    <row r="49" spans="22:120">
      <c r="DN49" s="245"/>
      <c r="DO49" s="245"/>
      <c r="DP49" s="24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5"/>
      <c r="CS63" s="245"/>
      <c r="CX63" s="245"/>
      <c r="DC63" s="245"/>
      <c r="DH63" s="245"/>
    </row>
    <row r="64" spans="22:120">
      <c r="V64" s="245"/>
    </row>
    <row r="65" spans="15:120">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c r="Q66" s="245"/>
      <c r="S66" s="245"/>
      <c r="U66" s="245"/>
      <c r="DM66" s="245"/>
    </row>
    <row r="67" spans="15:120">
      <c r="O67" s="245"/>
      <c r="P67" s="245"/>
      <c r="R67" s="245"/>
      <c r="T67" s="245"/>
      <c r="Y67" s="245"/>
      <c r="CT67" s="245"/>
      <c r="CV67" s="245"/>
      <c r="CW67" s="245"/>
      <c r="CY67" s="245"/>
      <c r="DA67" s="245"/>
      <c r="DB67" s="245"/>
      <c r="DD67" s="245"/>
      <c r="DF67" s="245"/>
      <c r="DG67" s="245"/>
      <c r="DI67" s="245"/>
      <c r="DK67" s="245"/>
      <c r="DL67" s="245"/>
      <c r="DN67" s="245"/>
      <c r="DO67" s="245"/>
      <c r="DP67" s="245"/>
    </row>
    <row r="68" spans="15:120"/>
    <row r="69" spans="15:120"/>
    <row r="70" spans="15:120"/>
    <row r="71" spans="15:120"/>
    <row r="72" spans="15:120">
      <c r="DP72" s="245"/>
    </row>
    <row r="73" spans="15:120">
      <c r="DP73" s="24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5"/>
      <c r="CX96" s="245"/>
      <c r="DC96" s="245"/>
      <c r="DH96" s="245"/>
    </row>
    <row r="97" spans="24:120">
      <c r="CS97" s="245"/>
      <c r="CX97" s="245"/>
      <c r="DC97" s="245"/>
      <c r="DH97" s="245"/>
      <c r="DP97" s="246" t="s">
        <v>511</v>
      </c>
    </row>
    <row r="98" spans="24:120" hidden="1">
      <c r="CS98" s="245"/>
      <c r="CX98" s="245"/>
      <c r="DC98" s="245"/>
      <c r="DH98" s="245"/>
    </row>
    <row r="99" spans="24:120" hidden="1">
      <c r="CS99" s="245"/>
      <c r="CX99" s="245"/>
      <c r="DC99" s="245"/>
      <c r="DH99" s="245"/>
    </row>
    <row r="101" spans="24:120" ht="12" hidden="1" customHeight="1">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c r="CU102" s="245"/>
      <c r="CZ102" s="245"/>
      <c r="DE102" s="245"/>
      <c r="DJ102" s="245"/>
      <c r="DM102" s="245"/>
    </row>
    <row r="103" spans="24:120" hidden="1">
      <c r="CT103" s="245"/>
      <c r="CV103" s="245"/>
      <c r="CW103" s="245"/>
      <c r="CY103" s="245"/>
      <c r="DA103" s="245"/>
      <c r="DB103" s="245"/>
      <c r="DD103" s="245"/>
      <c r="DF103" s="245"/>
      <c r="DG103" s="245"/>
      <c r="DI103" s="245"/>
      <c r="DK103" s="245"/>
      <c r="DL103" s="245"/>
      <c r="DM103" s="245"/>
      <c r="DN103" s="245"/>
      <c r="DO103" s="245"/>
      <c r="DP103" s="245"/>
    </row>
    <row r="104" spans="24:120" hidden="1">
      <c r="CV104" s="245"/>
      <c r="CW104" s="245"/>
      <c r="DA104" s="245"/>
      <c r="DB104" s="245"/>
      <c r="DF104" s="245"/>
      <c r="DG104" s="245"/>
      <c r="DK104" s="245"/>
      <c r="DL104" s="245"/>
      <c r="DN104" s="245"/>
      <c r="DO104" s="245"/>
      <c r="DP104" s="24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46" customWidth="1"/>
    <col min="117" max="16384" width="9" style="245" hidden="1"/>
  </cols>
  <sheetData>
    <row r="1" spans="2:116">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row r="3" spans="2:116"/>
    <row r="4" spans="2:116">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row r="7" spans="2:116"/>
    <row r="8" spans="2:116"/>
    <row r="9" spans="2:116"/>
    <row r="10" spans="2:116"/>
    <row r="11" spans="2:116"/>
    <row r="12" spans="2:116"/>
    <row r="13" spans="2:116"/>
    <row r="14" spans="2:116"/>
    <row r="15" spans="2:116"/>
    <row r="16" spans="2:116"/>
    <row r="17" spans="9:116"/>
    <row r="18" spans="9:116">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row r="20" spans="9:116"/>
    <row r="21" spans="9:116">
      <c r="DL21" s="245"/>
    </row>
    <row r="22" spans="9:116">
      <c r="DI22" s="245"/>
      <c r="DJ22" s="245"/>
      <c r="DK22" s="245"/>
      <c r="DL22" s="245"/>
    </row>
    <row r="23" spans="9:116">
      <c r="CY23" s="245"/>
      <c r="CZ23" s="245"/>
      <c r="DA23" s="245"/>
      <c r="DB23" s="245"/>
      <c r="DC23" s="245"/>
      <c r="DD23" s="245"/>
      <c r="DE23" s="245"/>
      <c r="DF23" s="245"/>
      <c r="DG23" s="245"/>
      <c r="DH23" s="245"/>
      <c r="DI23" s="245"/>
      <c r="DJ23" s="245"/>
      <c r="DK23" s="245"/>
      <c r="DL23" s="245"/>
    </row>
    <row r="24" spans="9:116"/>
    <row r="25" spans="9:116"/>
    <row r="26" spans="9:116"/>
    <row r="27" spans="9:116"/>
    <row r="28" spans="9:116"/>
    <row r="29" spans="9:116"/>
    <row r="30" spans="9:116"/>
    <row r="31" spans="9:116"/>
    <row r="32" spans="9:116"/>
    <row r="33" spans="15:116"/>
    <row r="34" spans="15:116"/>
    <row r="35" spans="15:116">
      <c r="CZ35" s="245"/>
      <c r="DA35" s="245"/>
      <c r="DB35" s="245"/>
      <c r="DC35" s="245"/>
      <c r="DD35" s="245"/>
      <c r="DE35" s="245"/>
      <c r="DF35" s="245"/>
      <c r="DG35" s="245"/>
      <c r="DH35" s="245"/>
      <c r="DI35" s="245"/>
      <c r="DJ35" s="245"/>
      <c r="DK35" s="245"/>
      <c r="DL35" s="245"/>
    </row>
    <row r="36" spans="15:116"/>
    <row r="37" spans="15:116">
      <c r="DL37" s="245"/>
    </row>
    <row r="38" spans="15:116">
      <c r="DI38" s="245"/>
      <c r="DJ38" s="245"/>
      <c r="DK38" s="245"/>
      <c r="DL38" s="245"/>
    </row>
    <row r="39" spans="15:116"/>
    <row r="40" spans="15:116"/>
    <row r="41" spans="15:116"/>
    <row r="42" spans="15:116"/>
    <row r="43" spans="15:116">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c r="DL44" s="245"/>
    </row>
    <row r="45" spans="15:116"/>
    <row r="46" spans="15:116">
      <c r="DA46" s="245"/>
      <c r="DB46" s="245"/>
      <c r="DC46" s="245"/>
      <c r="DD46" s="245"/>
      <c r="DE46" s="245"/>
      <c r="DF46" s="245"/>
      <c r="DG46" s="245"/>
      <c r="DH46" s="245"/>
      <c r="DI46" s="245"/>
      <c r="DJ46" s="245"/>
      <c r="DK46" s="245"/>
      <c r="DL46" s="245"/>
    </row>
    <row r="47" spans="15:116"/>
    <row r="48" spans="15:116"/>
    <row r="49" spans="104:116"/>
    <row r="50" spans="104:116">
      <c r="CZ50" s="245"/>
      <c r="DA50" s="245"/>
      <c r="DB50" s="245"/>
      <c r="DC50" s="245"/>
      <c r="DD50" s="245"/>
      <c r="DE50" s="245"/>
      <c r="DF50" s="245"/>
      <c r="DG50" s="245"/>
      <c r="DH50" s="245"/>
      <c r="DI50" s="245"/>
      <c r="DJ50" s="245"/>
      <c r="DK50" s="245"/>
      <c r="DL50" s="245"/>
    </row>
    <row r="51" spans="104:116"/>
    <row r="52" spans="104:116"/>
    <row r="53" spans="104:116">
      <c r="DL53" s="24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5"/>
      <c r="DD67" s="245"/>
      <c r="DE67" s="245"/>
      <c r="DF67" s="245"/>
      <c r="DG67" s="245"/>
      <c r="DH67" s="245"/>
      <c r="DI67" s="245"/>
      <c r="DJ67" s="245"/>
      <c r="DK67" s="245"/>
      <c r="DL67" s="24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24QzyHp9xLWHZJay0oq1tmhZPkv5P71/+MVMYndCsMNI/jdokczKfq/Mk2umKDkjM4iXKOrr5vZkbtuSrp37ag==" saltValue="XIqqfBIZtKjUcY7AHRHA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c r="AS1" s="247"/>
      <c r="AT1" s="247"/>
    </row>
    <row r="2" spans="1:46">
      <c r="AS2" s="247"/>
      <c r="AT2" s="247"/>
    </row>
    <row r="3" spans="1:46">
      <c r="AS3" s="247"/>
      <c r="AT3" s="247"/>
    </row>
    <row r="4" spans="1:46">
      <c r="AS4" s="247"/>
      <c r="AT4" s="247"/>
    </row>
    <row r="5" spans="1:46" ht="17.25">
      <c r="A5" s="248" t="s">
        <v>512</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c r="A6" s="251"/>
      <c r="AK6" s="252" t="s">
        <v>513</v>
      </c>
      <c r="AL6" s="252"/>
      <c r="AM6" s="252"/>
      <c r="AN6" s="252"/>
    </row>
    <row r="7" spans="1:46" ht="13.5" customHeight="1">
      <c r="A7" s="251"/>
      <c r="AK7" s="254"/>
      <c r="AL7" s="255"/>
      <c r="AM7" s="255"/>
      <c r="AN7" s="256"/>
      <c r="AO7" s="1124" t="s">
        <v>514</v>
      </c>
      <c r="AP7" s="257"/>
      <c r="AQ7" s="258" t="s">
        <v>515</v>
      </c>
      <c r="AR7" s="259"/>
    </row>
    <row r="8" spans="1:46">
      <c r="A8" s="251"/>
      <c r="AK8" s="260"/>
      <c r="AL8" s="261"/>
      <c r="AM8" s="261"/>
      <c r="AN8" s="262"/>
      <c r="AO8" s="1125"/>
      <c r="AP8" s="263" t="s">
        <v>516</v>
      </c>
      <c r="AQ8" s="264" t="s">
        <v>517</v>
      </c>
      <c r="AR8" s="265" t="s">
        <v>518</v>
      </c>
    </row>
    <row r="9" spans="1:46">
      <c r="A9" s="251"/>
      <c r="AK9" s="1126" t="s">
        <v>519</v>
      </c>
      <c r="AL9" s="1127"/>
      <c r="AM9" s="1127"/>
      <c r="AN9" s="1128"/>
      <c r="AO9" s="266">
        <v>1503959</v>
      </c>
      <c r="AP9" s="266">
        <v>150141</v>
      </c>
      <c r="AQ9" s="267">
        <v>163770</v>
      </c>
      <c r="AR9" s="268">
        <v>-8.3000000000000007</v>
      </c>
    </row>
    <row r="10" spans="1:46" ht="13.5" customHeight="1">
      <c r="A10" s="251"/>
      <c r="AK10" s="1126" t="s">
        <v>520</v>
      </c>
      <c r="AL10" s="1127"/>
      <c r="AM10" s="1127"/>
      <c r="AN10" s="1128"/>
      <c r="AO10" s="269">
        <v>193150</v>
      </c>
      <c r="AP10" s="269">
        <v>19282</v>
      </c>
      <c r="AQ10" s="270">
        <v>24683</v>
      </c>
      <c r="AR10" s="271">
        <v>-21.9</v>
      </c>
    </row>
    <row r="11" spans="1:46" ht="13.5" customHeight="1">
      <c r="A11" s="251"/>
      <c r="AK11" s="1126" t="s">
        <v>521</v>
      </c>
      <c r="AL11" s="1127"/>
      <c r="AM11" s="1127"/>
      <c r="AN11" s="1128"/>
      <c r="AO11" s="269" t="s">
        <v>522</v>
      </c>
      <c r="AP11" s="269" t="s">
        <v>522</v>
      </c>
      <c r="AQ11" s="270">
        <v>5136</v>
      </c>
      <c r="AR11" s="271" t="s">
        <v>522</v>
      </c>
    </row>
    <row r="12" spans="1:46" ht="13.5" customHeight="1">
      <c r="A12" s="251"/>
      <c r="AK12" s="1126" t="s">
        <v>523</v>
      </c>
      <c r="AL12" s="1127"/>
      <c r="AM12" s="1127"/>
      <c r="AN12" s="1128"/>
      <c r="AO12" s="269" t="s">
        <v>522</v>
      </c>
      <c r="AP12" s="269" t="s">
        <v>522</v>
      </c>
      <c r="AQ12" s="270" t="s">
        <v>522</v>
      </c>
      <c r="AR12" s="271" t="s">
        <v>522</v>
      </c>
    </row>
    <row r="13" spans="1:46" ht="13.5" customHeight="1">
      <c r="A13" s="251"/>
      <c r="AK13" s="1126" t="s">
        <v>524</v>
      </c>
      <c r="AL13" s="1127"/>
      <c r="AM13" s="1127"/>
      <c r="AN13" s="1128"/>
      <c r="AO13" s="269">
        <v>41534</v>
      </c>
      <c r="AP13" s="269">
        <v>4146</v>
      </c>
      <c r="AQ13" s="270">
        <v>6255</v>
      </c>
      <c r="AR13" s="271">
        <v>-33.700000000000003</v>
      </c>
    </row>
    <row r="14" spans="1:46" ht="13.5" customHeight="1">
      <c r="A14" s="251"/>
      <c r="AK14" s="1126" t="s">
        <v>525</v>
      </c>
      <c r="AL14" s="1127"/>
      <c r="AM14" s="1127"/>
      <c r="AN14" s="1128"/>
      <c r="AO14" s="269" t="s">
        <v>522</v>
      </c>
      <c r="AP14" s="269" t="s">
        <v>522</v>
      </c>
      <c r="AQ14" s="270">
        <v>3424</v>
      </c>
      <c r="AR14" s="271" t="s">
        <v>522</v>
      </c>
    </row>
    <row r="15" spans="1:46" ht="13.5" customHeight="1">
      <c r="A15" s="251"/>
      <c r="AK15" s="1129" t="s">
        <v>526</v>
      </c>
      <c r="AL15" s="1130"/>
      <c r="AM15" s="1130"/>
      <c r="AN15" s="1131"/>
      <c r="AO15" s="269">
        <v>-168263</v>
      </c>
      <c r="AP15" s="269">
        <v>-16798</v>
      </c>
      <c r="AQ15" s="270">
        <v>-13292</v>
      </c>
      <c r="AR15" s="271">
        <v>26.4</v>
      </c>
    </row>
    <row r="16" spans="1:46">
      <c r="A16" s="251"/>
      <c r="AK16" s="1129" t="s">
        <v>188</v>
      </c>
      <c r="AL16" s="1130"/>
      <c r="AM16" s="1130"/>
      <c r="AN16" s="1131"/>
      <c r="AO16" s="269">
        <v>1570380</v>
      </c>
      <c r="AP16" s="269">
        <v>156771</v>
      </c>
      <c r="AQ16" s="270">
        <v>189976</v>
      </c>
      <c r="AR16" s="271">
        <v>-17.5</v>
      </c>
    </row>
    <row r="17" spans="1:46">
      <c r="A17" s="251"/>
    </row>
    <row r="18" spans="1:46">
      <c r="A18" s="251"/>
      <c r="AQ18" s="272"/>
      <c r="AR18" s="272"/>
    </row>
    <row r="19" spans="1:46">
      <c r="A19" s="251"/>
      <c r="AK19" s="247" t="s">
        <v>527</v>
      </c>
    </row>
    <row r="20" spans="1:46">
      <c r="A20" s="251"/>
      <c r="AK20" s="273"/>
      <c r="AL20" s="274"/>
      <c r="AM20" s="274"/>
      <c r="AN20" s="275"/>
      <c r="AO20" s="276" t="s">
        <v>528</v>
      </c>
      <c r="AP20" s="277" t="s">
        <v>529</v>
      </c>
      <c r="AQ20" s="278" t="s">
        <v>530</v>
      </c>
      <c r="AR20" s="279"/>
    </row>
    <row r="21" spans="1:46" s="252" customFormat="1">
      <c r="A21" s="280"/>
      <c r="AK21" s="1132" t="s">
        <v>531</v>
      </c>
      <c r="AL21" s="1133"/>
      <c r="AM21" s="1133"/>
      <c r="AN21" s="1134"/>
      <c r="AO21" s="281">
        <v>13.18</v>
      </c>
      <c r="AP21" s="282">
        <v>16.39</v>
      </c>
      <c r="AQ21" s="283">
        <v>-3.21</v>
      </c>
      <c r="AS21" s="284"/>
      <c r="AT21" s="280"/>
    </row>
    <row r="22" spans="1:46" s="252" customFormat="1">
      <c r="A22" s="280"/>
      <c r="AK22" s="1132" t="s">
        <v>532</v>
      </c>
      <c r="AL22" s="1133"/>
      <c r="AM22" s="1133"/>
      <c r="AN22" s="1134"/>
      <c r="AO22" s="285">
        <v>97.1</v>
      </c>
      <c r="AP22" s="286">
        <v>95.8</v>
      </c>
      <c r="AQ22" s="287">
        <v>1.3</v>
      </c>
      <c r="AR22" s="272"/>
      <c r="AS22" s="284"/>
      <c r="AT22" s="280"/>
    </row>
    <row r="23" spans="1:46" s="252" customFormat="1">
      <c r="A23" s="280"/>
      <c r="AP23" s="272"/>
      <c r="AQ23" s="272"/>
      <c r="AR23" s="272"/>
      <c r="AS23" s="284"/>
      <c r="AT23" s="280"/>
    </row>
    <row r="24" spans="1:46" s="252" customFormat="1">
      <c r="A24" s="280"/>
      <c r="AP24" s="272"/>
      <c r="AQ24" s="272"/>
      <c r="AR24" s="272"/>
      <c r="AS24" s="284"/>
      <c r="AT24" s="280"/>
    </row>
    <row r="25" spans="1:46" s="252" customFormat="1">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c r="A26" s="1123" t="s">
        <v>533</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row>
    <row r="27" spans="1:46">
      <c r="A27" s="292"/>
      <c r="AS27" s="247"/>
      <c r="AT27" s="247"/>
    </row>
    <row r="28" spans="1:46" ht="17.25">
      <c r="A28" s="248" t="s">
        <v>534</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c r="A29" s="251"/>
      <c r="AK29" s="252" t="s">
        <v>535</v>
      </c>
      <c r="AL29" s="252"/>
      <c r="AM29" s="252"/>
      <c r="AN29" s="252"/>
      <c r="AS29" s="294"/>
    </row>
    <row r="30" spans="1:46" ht="13.5" customHeight="1">
      <c r="A30" s="251"/>
      <c r="AK30" s="254"/>
      <c r="AL30" s="255"/>
      <c r="AM30" s="255"/>
      <c r="AN30" s="256"/>
      <c r="AO30" s="1124" t="s">
        <v>514</v>
      </c>
      <c r="AP30" s="257"/>
      <c r="AQ30" s="258" t="s">
        <v>515</v>
      </c>
      <c r="AR30" s="259"/>
    </row>
    <row r="31" spans="1:46">
      <c r="A31" s="251"/>
      <c r="AK31" s="260"/>
      <c r="AL31" s="261"/>
      <c r="AM31" s="261"/>
      <c r="AN31" s="262"/>
      <c r="AO31" s="1125"/>
      <c r="AP31" s="263" t="s">
        <v>516</v>
      </c>
      <c r="AQ31" s="264" t="s">
        <v>517</v>
      </c>
      <c r="AR31" s="265" t="s">
        <v>518</v>
      </c>
    </row>
    <row r="32" spans="1:46" ht="27" customHeight="1">
      <c r="A32" s="251"/>
      <c r="AK32" s="1140" t="s">
        <v>536</v>
      </c>
      <c r="AL32" s="1141"/>
      <c r="AM32" s="1141"/>
      <c r="AN32" s="1142"/>
      <c r="AO32" s="295">
        <v>1643731</v>
      </c>
      <c r="AP32" s="295">
        <v>164094</v>
      </c>
      <c r="AQ32" s="296">
        <v>115605</v>
      </c>
      <c r="AR32" s="297">
        <v>41.9</v>
      </c>
    </row>
    <row r="33" spans="1:46" ht="13.5" customHeight="1">
      <c r="A33" s="251"/>
      <c r="AK33" s="1140" t="s">
        <v>537</v>
      </c>
      <c r="AL33" s="1141"/>
      <c r="AM33" s="1141"/>
      <c r="AN33" s="1142"/>
      <c r="AO33" s="295" t="s">
        <v>522</v>
      </c>
      <c r="AP33" s="295" t="s">
        <v>522</v>
      </c>
      <c r="AQ33" s="296">
        <v>170</v>
      </c>
      <c r="AR33" s="297" t="s">
        <v>522</v>
      </c>
    </row>
    <row r="34" spans="1:46" ht="27" customHeight="1">
      <c r="A34" s="251"/>
      <c r="AK34" s="1140" t="s">
        <v>538</v>
      </c>
      <c r="AL34" s="1141"/>
      <c r="AM34" s="1141"/>
      <c r="AN34" s="1142"/>
      <c r="AO34" s="295" t="s">
        <v>522</v>
      </c>
      <c r="AP34" s="295" t="s">
        <v>522</v>
      </c>
      <c r="AQ34" s="296">
        <v>200</v>
      </c>
      <c r="AR34" s="297" t="s">
        <v>522</v>
      </c>
    </row>
    <row r="35" spans="1:46" ht="27" customHeight="1">
      <c r="A35" s="251"/>
      <c r="AK35" s="1140" t="s">
        <v>539</v>
      </c>
      <c r="AL35" s="1141"/>
      <c r="AM35" s="1141"/>
      <c r="AN35" s="1142"/>
      <c r="AO35" s="295">
        <v>128117</v>
      </c>
      <c r="AP35" s="295">
        <v>12790</v>
      </c>
      <c r="AQ35" s="296">
        <v>23913</v>
      </c>
      <c r="AR35" s="297">
        <v>-46.5</v>
      </c>
    </row>
    <row r="36" spans="1:46" ht="27" customHeight="1">
      <c r="A36" s="251"/>
      <c r="AK36" s="1140" t="s">
        <v>540</v>
      </c>
      <c r="AL36" s="1141"/>
      <c r="AM36" s="1141"/>
      <c r="AN36" s="1142"/>
      <c r="AO36" s="295">
        <v>23378</v>
      </c>
      <c r="AP36" s="295">
        <v>2334</v>
      </c>
      <c r="AQ36" s="296">
        <v>3903</v>
      </c>
      <c r="AR36" s="297">
        <v>-40.200000000000003</v>
      </c>
    </row>
    <row r="37" spans="1:46" ht="13.5" customHeight="1">
      <c r="A37" s="251"/>
      <c r="AK37" s="1140" t="s">
        <v>541</v>
      </c>
      <c r="AL37" s="1141"/>
      <c r="AM37" s="1141"/>
      <c r="AN37" s="1142"/>
      <c r="AO37" s="295">
        <v>383</v>
      </c>
      <c r="AP37" s="295">
        <v>38</v>
      </c>
      <c r="AQ37" s="296">
        <v>982</v>
      </c>
      <c r="AR37" s="297">
        <v>-96.1</v>
      </c>
    </row>
    <row r="38" spans="1:46" ht="27" customHeight="1">
      <c r="A38" s="251"/>
      <c r="AK38" s="1143" t="s">
        <v>542</v>
      </c>
      <c r="AL38" s="1144"/>
      <c r="AM38" s="1144"/>
      <c r="AN38" s="1145"/>
      <c r="AO38" s="298" t="s">
        <v>522</v>
      </c>
      <c r="AP38" s="298" t="s">
        <v>522</v>
      </c>
      <c r="AQ38" s="299">
        <v>19</v>
      </c>
      <c r="AR38" s="287" t="s">
        <v>522</v>
      </c>
      <c r="AS38" s="294"/>
    </row>
    <row r="39" spans="1:46">
      <c r="A39" s="251"/>
      <c r="AK39" s="1143" t="s">
        <v>543</v>
      </c>
      <c r="AL39" s="1144"/>
      <c r="AM39" s="1144"/>
      <c r="AN39" s="1145"/>
      <c r="AO39" s="295">
        <v>-1417</v>
      </c>
      <c r="AP39" s="295">
        <v>-141</v>
      </c>
      <c r="AQ39" s="296">
        <v>-4902</v>
      </c>
      <c r="AR39" s="297">
        <v>-97.1</v>
      </c>
      <c r="AS39" s="294"/>
    </row>
    <row r="40" spans="1:46" ht="27" customHeight="1">
      <c r="A40" s="251"/>
      <c r="AK40" s="1140" t="s">
        <v>544</v>
      </c>
      <c r="AL40" s="1141"/>
      <c r="AM40" s="1141"/>
      <c r="AN40" s="1142"/>
      <c r="AO40" s="295">
        <v>-1378014</v>
      </c>
      <c r="AP40" s="295">
        <v>-137568</v>
      </c>
      <c r="AQ40" s="296">
        <v>-94813</v>
      </c>
      <c r="AR40" s="297">
        <v>45.1</v>
      </c>
      <c r="AS40" s="294"/>
    </row>
    <row r="41" spans="1:46">
      <c r="A41" s="251"/>
      <c r="AK41" s="1146" t="s">
        <v>300</v>
      </c>
      <c r="AL41" s="1147"/>
      <c r="AM41" s="1147"/>
      <c r="AN41" s="1148"/>
      <c r="AO41" s="295">
        <v>416178</v>
      </c>
      <c r="AP41" s="295">
        <v>41547</v>
      </c>
      <c r="AQ41" s="296">
        <v>45077</v>
      </c>
      <c r="AR41" s="297">
        <v>-7.8</v>
      </c>
      <c r="AS41" s="294"/>
    </row>
    <row r="42" spans="1:46">
      <c r="A42" s="251"/>
      <c r="AK42" s="300" t="s">
        <v>545</v>
      </c>
      <c r="AQ42" s="272"/>
      <c r="AR42" s="272"/>
      <c r="AS42" s="294"/>
    </row>
    <row r="43" spans="1:46">
      <c r="A43" s="251"/>
      <c r="AP43" s="301"/>
      <c r="AQ43" s="272"/>
      <c r="AS43" s="294"/>
    </row>
    <row r="44" spans="1:46">
      <c r="A44" s="251"/>
      <c r="AQ44" s="272"/>
    </row>
    <row r="45" spans="1:46">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c r="A47" s="304" t="s">
        <v>546</v>
      </c>
    </row>
    <row r="48" spans="1:46">
      <c r="A48" s="251"/>
      <c r="AK48" s="305" t="s">
        <v>547</v>
      </c>
      <c r="AL48" s="305"/>
      <c r="AM48" s="305"/>
      <c r="AN48" s="305"/>
      <c r="AO48" s="305"/>
      <c r="AP48" s="305"/>
      <c r="AQ48" s="306"/>
      <c r="AR48" s="305"/>
    </row>
    <row r="49" spans="1:44" ht="13.5" customHeight="1">
      <c r="A49" s="251"/>
      <c r="AK49" s="307"/>
      <c r="AL49" s="308"/>
      <c r="AM49" s="1135" t="s">
        <v>514</v>
      </c>
      <c r="AN49" s="1137" t="s">
        <v>548</v>
      </c>
      <c r="AO49" s="1138"/>
      <c r="AP49" s="1138"/>
      <c r="AQ49" s="1138"/>
      <c r="AR49" s="1139"/>
    </row>
    <row r="50" spans="1:44">
      <c r="A50" s="251"/>
      <c r="AK50" s="309"/>
      <c r="AL50" s="310"/>
      <c r="AM50" s="1136"/>
      <c r="AN50" s="311" t="s">
        <v>549</v>
      </c>
      <c r="AO50" s="312" t="s">
        <v>550</v>
      </c>
      <c r="AP50" s="313" t="s">
        <v>551</v>
      </c>
      <c r="AQ50" s="314" t="s">
        <v>552</v>
      </c>
      <c r="AR50" s="315" t="s">
        <v>553</v>
      </c>
    </row>
    <row r="51" spans="1:44">
      <c r="A51" s="251"/>
      <c r="AK51" s="307" t="s">
        <v>554</v>
      </c>
      <c r="AL51" s="308"/>
      <c r="AM51" s="316">
        <v>3883576</v>
      </c>
      <c r="AN51" s="317">
        <v>365375</v>
      </c>
      <c r="AO51" s="318">
        <v>27.1</v>
      </c>
      <c r="AP51" s="319">
        <v>113913</v>
      </c>
      <c r="AQ51" s="320">
        <v>5.9</v>
      </c>
      <c r="AR51" s="321">
        <v>21.2</v>
      </c>
    </row>
    <row r="52" spans="1:44">
      <c r="A52" s="251"/>
      <c r="AK52" s="322"/>
      <c r="AL52" s="323" t="s">
        <v>555</v>
      </c>
      <c r="AM52" s="324">
        <v>1235858</v>
      </c>
      <c r="AN52" s="325">
        <v>116272</v>
      </c>
      <c r="AO52" s="326">
        <v>-15.9</v>
      </c>
      <c r="AP52" s="327">
        <v>53160</v>
      </c>
      <c r="AQ52" s="328">
        <v>-8.1999999999999993</v>
      </c>
      <c r="AR52" s="329">
        <v>-7.7</v>
      </c>
    </row>
    <row r="53" spans="1:44">
      <c r="A53" s="251"/>
      <c r="AK53" s="307" t="s">
        <v>556</v>
      </c>
      <c r="AL53" s="308"/>
      <c r="AM53" s="316">
        <v>3882843</v>
      </c>
      <c r="AN53" s="317">
        <v>368776</v>
      </c>
      <c r="AO53" s="318">
        <v>0.9</v>
      </c>
      <c r="AP53" s="319">
        <v>115050</v>
      </c>
      <c r="AQ53" s="320">
        <v>1</v>
      </c>
      <c r="AR53" s="321">
        <v>-0.1</v>
      </c>
    </row>
    <row r="54" spans="1:44">
      <c r="A54" s="251"/>
      <c r="AK54" s="322"/>
      <c r="AL54" s="323" t="s">
        <v>555</v>
      </c>
      <c r="AM54" s="324">
        <v>1901721</v>
      </c>
      <c r="AN54" s="325">
        <v>180617</v>
      </c>
      <c r="AO54" s="326">
        <v>55.3</v>
      </c>
      <c r="AP54" s="327">
        <v>53792</v>
      </c>
      <c r="AQ54" s="328">
        <v>1.2</v>
      </c>
      <c r="AR54" s="329">
        <v>54.1</v>
      </c>
    </row>
    <row r="55" spans="1:44">
      <c r="A55" s="251"/>
      <c r="AK55" s="307" t="s">
        <v>557</v>
      </c>
      <c r="AL55" s="308"/>
      <c r="AM55" s="316">
        <v>3553019</v>
      </c>
      <c r="AN55" s="317">
        <v>342097</v>
      </c>
      <c r="AO55" s="318">
        <v>-7.2</v>
      </c>
      <c r="AP55" s="319">
        <v>118252</v>
      </c>
      <c r="AQ55" s="320">
        <v>2.8</v>
      </c>
      <c r="AR55" s="321">
        <v>-10</v>
      </c>
    </row>
    <row r="56" spans="1:44">
      <c r="A56" s="251"/>
      <c r="AK56" s="322"/>
      <c r="AL56" s="323" t="s">
        <v>555</v>
      </c>
      <c r="AM56" s="324">
        <v>1334952</v>
      </c>
      <c r="AN56" s="325">
        <v>128534</v>
      </c>
      <c r="AO56" s="326">
        <v>-28.8</v>
      </c>
      <c r="AP56" s="327">
        <v>49994</v>
      </c>
      <c r="AQ56" s="328">
        <v>-7.1</v>
      </c>
      <c r="AR56" s="329">
        <v>-21.7</v>
      </c>
    </row>
    <row r="57" spans="1:44">
      <c r="A57" s="251"/>
      <c r="AK57" s="307" t="s">
        <v>558</v>
      </c>
      <c r="AL57" s="308"/>
      <c r="AM57" s="316">
        <v>3394087</v>
      </c>
      <c r="AN57" s="317">
        <v>332135</v>
      </c>
      <c r="AO57" s="318">
        <v>-2.9</v>
      </c>
      <c r="AP57" s="319">
        <v>200194</v>
      </c>
      <c r="AQ57" s="320">
        <v>69.3</v>
      </c>
      <c r="AR57" s="321">
        <v>-72.2</v>
      </c>
    </row>
    <row r="58" spans="1:44">
      <c r="A58" s="251"/>
      <c r="AK58" s="322"/>
      <c r="AL58" s="323" t="s">
        <v>555</v>
      </c>
      <c r="AM58" s="324">
        <v>993634</v>
      </c>
      <c r="AN58" s="325">
        <v>97234</v>
      </c>
      <c r="AO58" s="326">
        <v>-24.4</v>
      </c>
      <c r="AP58" s="327">
        <v>106422</v>
      </c>
      <c r="AQ58" s="328">
        <v>112.9</v>
      </c>
      <c r="AR58" s="329">
        <v>-137.30000000000001</v>
      </c>
    </row>
    <row r="59" spans="1:44">
      <c r="A59" s="251"/>
      <c r="AK59" s="307" t="s">
        <v>559</v>
      </c>
      <c r="AL59" s="308"/>
      <c r="AM59" s="316">
        <v>2282827</v>
      </c>
      <c r="AN59" s="317">
        <v>227895</v>
      </c>
      <c r="AO59" s="318">
        <v>-31.4</v>
      </c>
      <c r="AP59" s="319">
        <v>196914</v>
      </c>
      <c r="AQ59" s="320">
        <v>-1.6</v>
      </c>
      <c r="AR59" s="321">
        <v>-29.8</v>
      </c>
    </row>
    <row r="60" spans="1:44">
      <c r="A60" s="251"/>
      <c r="AK60" s="322"/>
      <c r="AL60" s="323" t="s">
        <v>555</v>
      </c>
      <c r="AM60" s="324">
        <v>756339</v>
      </c>
      <c r="AN60" s="325">
        <v>75506</v>
      </c>
      <c r="AO60" s="326">
        <v>-22.3</v>
      </c>
      <c r="AP60" s="327">
        <v>98966</v>
      </c>
      <c r="AQ60" s="328">
        <v>-7</v>
      </c>
      <c r="AR60" s="329">
        <v>-15.3</v>
      </c>
    </row>
    <row r="61" spans="1:44">
      <c r="A61" s="251"/>
      <c r="AK61" s="307" t="s">
        <v>560</v>
      </c>
      <c r="AL61" s="330"/>
      <c r="AM61" s="316">
        <v>3399270</v>
      </c>
      <c r="AN61" s="317">
        <v>327256</v>
      </c>
      <c r="AO61" s="318">
        <v>-2.7</v>
      </c>
      <c r="AP61" s="319">
        <v>148865</v>
      </c>
      <c r="AQ61" s="331">
        <v>15.5</v>
      </c>
      <c r="AR61" s="321">
        <v>-18.2</v>
      </c>
    </row>
    <row r="62" spans="1:44">
      <c r="A62" s="251"/>
      <c r="AK62" s="322"/>
      <c r="AL62" s="323" t="s">
        <v>555</v>
      </c>
      <c r="AM62" s="324">
        <v>1244501</v>
      </c>
      <c r="AN62" s="325">
        <v>119633</v>
      </c>
      <c r="AO62" s="326">
        <v>-7.2</v>
      </c>
      <c r="AP62" s="327">
        <v>72467</v>
      </c>
      <c r="AQ62" s="328">
        <v>18.399999999999999</v>
      </c>
      <c r="AR62" s="329">
        <v>-25.6</v>
      </c>
    </row>
    <row r="63" spans="1:44">
      <c r="A63" s="251"/>
    </row>
    <row r="64" spans="1:44">
      <c r="A64" s="251"/>
    </row>
    <row r="65" spans="1:46">
      <c r="A65" s="251"/>
    </row>
    <row r="66" spans="1:46">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c r="AS67" s="247"/>
      <c r="AT67" s="247"/>
    </row>
    <row r="70" spans="1:46" hidden="1"/>
    <row r="71" spans="1:46" hidden="1"/>
    <row r="72" spans="1:46" hidden="1"/>
    <row r="73" spans="1:46" hidden="1"/>
  </sheetData>
  <sheetProtection algorithmName="SHA-512" hashValue="eA5g7ppXDeqLFN/ffLnMGcq7bObg9ykJMtcE718MOZi71rLiE3gx00/P2v+mHWb75E2eqC5+HrCVj0cbgnwSDw==" saltValue="CzVx9wPwCLQeWhWJI44Y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46" customWidth="1"/>
    <col min="126" max="16384" width="9" style="245" hidden="1"/>
  </cols>
  <sheetData>
    <row r="1" spans="2:125" ht="13.5" customHeight="1">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c r="B2" s="245"/>
      <c r="DG2" s="245"/>
    </row>
    <row r="3" spans="2:12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row r="5" spans="2:125"/>
    <row r="6" spans="2:125"/>
    <row r="7" spans="2:125"/>
    <row r="8" spans="2:125"/>
    <row r="9" spans="2:125">
      <c r="DU9" s="245"/>
    </row>
    <row r="10" spans="2:125"/>
    <row r="11" spans="2:125"/>
    <row r="12" spans="2:125"/>
    <row r="13" spans="2:125"/>
    <row r="14" spans="2:125"/>
    <row r="15" spans="2:125"/>
    <row r="16" spans="2:125"/>
    <row r="17" spans="125:125">
      <c r="DU17" s="245"/>
    </row>
    <row r="18" spans="125:125"/>
    <row r="19" spans="125:125"/>
    <row r="20" spans="125:125">
      <c r="DU20" s="245"/>
    </row>
    <row r="21" spans="125:125">
      <c r="DU21" s="245"/>
    </row>
    <row r="22" spans="125:125"/>
    <row r="23" spans="125:125"/>
    <row r="24" spans="125:125"/>
    <row r="25" spans="125:125"/>
    <row r="26" spans="125:125"/>
    <row r="27" spans="125:125"/>
    <row r="28" spans="125:125">
      <c r="DU28" s="245"/>
    </row>
    <row r="29" spans="125:125"/>
    <row r="30" spans="125:125"/>
    <row r="31" spans="125:125"/>
    <row r="32" spans="125:125"/>
    <row r="33" spans="2:125">
      <c r="B33" s="245"/>
      <c r="G33" s="245"/>
      <c r="I33" s="245"/>
    </row>
    <row r="34" spans="2:125">
      <c r="C34" s="245"/>
      <c r="P34" s="245"/>
      <c r="DE34" s="245"/>
      <c r="DH34" s="245"/>
    </row>
    <row r="35" spans="2:125">
      <c r="D35" s="245"/>
      <c r="E35" s="245"/>
      <c r="DG35" s="245"/>
      <c r="DJ35" s="245"/>
      <c r="DP35" s="245"/>
      <c r="DQ35" s="245"/>
      <c r="DR35" s="245"/>
      <c r="DS35" s="245"/>
      <c r="DT35" s="245"/>
      <c r="DU35" s="245"/>
    </row>
    <row r="36" spans="2:12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c r="DU37" s="245"/>
    </row>
    <row r="38" spans="2:125">
      <c r="DT38" s="245"/>
      <c r="DU38" s="245"/>
    </row>
    <row r="39" spans="2:125"/>
    <row r="40" spans="2:125">
      <c r="DH40" s="245"/>
    </row>
    <row r="41" spans="2:125">
      <c r="DE41" s="245"/>
    </row>
    <row r="42" spans="2:125">
      <c r="DG42" s="245"/>
      <c r="DJ42" s="245"/>
    </row>
    <row r="43" spans="2:12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c r="DU44" s="245"/>
    </row>
    <row r="45" spans="2:125"/>
    <row r="46" spans="2:125"/>
    <row r="47" spans="2:125"/>
    <row r="48" spans="2:125">
      <c r="DT48" s="245"/>
      <c r="DU48" s="245"/>
    </row>
    <row r="49" spans="120:125">
      <c r="DU49" s="245"/>
    </row>
    <row r="50" spans="120:125">
      <c r="DU50" s="245"/>
    </row>
    <row r="51" spans="120:125">
      <c r="DP51" s="245"/>
      <c r="DQ51" s="245"/>
      <c r="DR51" s="245"/>
      <c r="DS51" s="245"/>
      <c r="DT51" s="245"/>
      <c r="DU51" s="245"/>
    </row>
    <row r="52" spans="120:125"/>
    <row r="53" spans="120:125"/>
    <row r="54" spans="120:125">
      <c r="DU54" s="245"/>
    </row>
    <row r="55" spans="120:125"/>
    <row r="56" spans="120:125"/>
    <row r="57" spans="120:125"/>
    <row r="58" spans="120:125">
      <c r="DU58" s="245"/>
    </row>
    <row r="59" spans="120:125"/>
    <row r="60" spans="120:125"/>
    <row r="61" spans="120:125"/>
    <row r="62" spans="120:125"/>
    <row r="63" spans="120:125">
      <c r="DU63" s="245"/>
    </row>
    <row r="64" spans="120:125">
      <c r="DT64" s="245"/>
      <c r="DU64" s="245"/>
    </row>
    <row r="65" spans="123:125"/>
    <row r="66" spans="123:125"/>
    <row r="67" spans="123:125"/>
    <row r="68" spans="123:125"/>
    <row r="69" spans="123:125">
      <c r="DS69" s="245"/>
      <c r="DT69" s="245"/>
      <c r="DU69" s="245"/>
    </row>
    <row r="70" spans="123:125"/>
    <row r="71" spans="123:125"/>
    <row r="72" spans="123:125"/>
    <row r="73" spans="123:125"/>
    <row r="74" spans="123:125"/>
    <row r="75" spans="123:125"/>
    <row r="76" spans="123:125"/>
    <row r="77" spans="123:125"/>
    <row r="78" spans="123:125"/>
    <row r="79" spans="123:125"/>
    <row r="80" spans="123:125"/>
    <row r="81" spans="116:125"/>
    <row r="82" spans="116:125">
      <c r="DL82" s="245"/>
    </row>
    <row r="83" spans="116:125">
      <c r="DM83" s="245"/>
      <c r="DN83" s="245"/>
      <c r="DO83" s="245"/>
      <c r="DP83" s="245"/>
      <c r="DQ83" s="245"/>
      <c r="DR83" s="245"/>
      <c r="DS83" s="245"/>
      <c r="DT83" s="245"/>
      <c r="DU83" s="245"/>
    </row>
    <row r="84" spans="116:125"/>
    <row r="85" spans="116:125"/>
    <row r="86" spans="116:125"/>
    <row r="87" spans="116:125"/>
    <row r="88" spans="116:125">
      <c r="DU88" s="245"/>
    </row>
    <row r="89" spans="116:125"/>
    <row r="90" spans="116:125"/>
    <row r="91" spans="116:125"/>
    <row r="92" spans="116:125" ht="13.5" customHeight="1"/>
    <row r="93" spans="116:125" ht="13.5" customHeight="1"/>
    <row r="94" spans="116:125" ht="13.5" customHeight="1">
      <c r="DS94" s="245"/>
      <c r="DT94" s="245"/>
      <c r="DU94" s="245"/>
    </row>
    <row r="95" spans="116:125" ht="13.5" customHeight="1">
      <c r="DU95" s="245"/>
    </row>
    <row r="96" spans="116:125" ht="13.5" customHeight="1"/>
    <row r="97" spans="124:125" ht="13.5" customHeight="1"/>
    <row r="98" spans="124:125" ht="13.5" customHeight="1"/>
    <row r="99" spans="124:125" ht="13.5" customHeight="1"/>
    <row r="100" spans="124:125" ht="13.5" customHeight="1"/>
    <row r="101" spans="124:125" ht="13.5" customHeight="1">
      <c r="DU101" s="245"/>
    </row>
    <row r="102" spans="124:125" ht="13.5" customHeight="1"/>
    <row r="103" spans="124:125" ht="13.5" customHeight="1"/>
    <row r="104" spans="124:125" ht="13.5" customHeight="1">
      <c r="DT104" s="245"/>
      <c r="DU104" s="24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5" t="s">
        <v>562</v>
      </c>
    </row>
    <row r="121" spans="125:125" ht="13.5" hidden="1" customHeight="1">
      <c r="DU121" s="245"/>
    </row>
  </sheetData>
  <sheetProtection algorithmName="SHA-512" hashValue="cYpzbLrohQngMFd3sISM7LMLkr7u+mBB6JfS5LjbhK7BhF0I5msBWq9VLTGakvvF27aTrs5EhYjezloXl6rCzw==" saltValue="3mUlC4FxkaxCIpceDrPYd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46" customWidth="1"/>
    <col min="126" max="142" width="0" style="245" hidden="1" customWidth="1"/>
    <col min="143" max="16384" width="9" style="245" hidden="1"/>
  </cols>
  <sheetData>
    <row r="1" spans="1:125" ht="13.5" customHeight="1">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c r="B2" s="245"/>
      <c r="T2" s="245"/>
    </row>
    <row r="3" spans="1:12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5"/>
      <c r="G33" s="245"/>
      <c r="I33" s="245"/>
    </row>
    <row r="34" spans="2:125">
      <c r="C34" s="245"/>
      <c r="P34" s="245"/>
      <c r="R34" s="245"/>
      <c r="U34" s="245"/>
    </row>
    <row r="35" spans="2:12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c r="F36" s="245"/>
      <c r="H36" s="245"/>
      <c r="J36" s="245"/>
      <c r="K36" s="245"/>
      <c r="L36" s="245"/>
      <c r="M36" s="245"/>
      <c r="N36" s="245"/>
      <c r="O36" s="245"/>
      <c r="Q36" s="245"/>
      <c r="S36" s="245"/>
      <c r="V36" s="245"/>
    </row>
    <row r="37" spans="2:125"/>
    <row r="38" spans="2:125"/>
    <row r="39" spans="2:125"/>
    <row r="40" spans="2:125">
      <c r="U40" s="245"/>
    </row>
    <row r="41" spans="2:125">
      <c r="R41" s="245"/>
    </row>
    <row r="42" spans="2:12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c r="Q43" s="245"/>
      <c r="S43" s="245"/>
      <c r="V43" s="24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6" t="s">
        <v>563</v>
      </c>
    </row>
  </sheetData>
  <sheetProtection algorithmName="SHA-512" hashValue="RwlFiw6FG/BDk7QugSa/rBsxyP9HHpSQej+5q29M9+KO5IFERYew/7STjc7O9NhvrCs7eXUCPCndVweDzzCoFg==" saltValue="hJnRsovSInNFi+1xzqwdC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49" t="s">
        <v>3</v>
      </c>
      <c r="D47" s="1149"/>
      <c r="E47" s="1150"/>
      <c r="F47" s="11">
        <v>15.89</v>
      </c>
      <c r="G47" s="12">
        <v>16.05</v>
      </c>
      <c r="H47" s="12">
        <v>10.71</v>
      </c>
      <c r="I47" s="12">
        <v>8.85</v>
      </c>
      <c r="J47" s="13">
        <v>9.9600000000000009</v>
      </c>
    </row>
    <row r="48" spans="2:10" ht="57.75" customHeight="1">
      <c r="B48" s="14"/>
      <c r="C48" s="1151" t="s">
        <v>4</v>
      </c>
      <c r="D48" s="1151"/>
      <c r="E48" s="1152"/>
      <c r="F48" s="15">
        <v>11.39</v>
      </c>
      <c r="G48" s="16">
        <v>9.75</v>
      </c>
      <c r="H48" s="16">
        <v>4.32</v>
      </c>
      <c r="I48" s="16">
        <v>9.5</v>
      </c>
      <c r="J48" s="17">
        <v>11.75</v>
      </c>
    </row>
    <row r="49" spans="2:10" ht="57.75" customHeight="1" thickBot="1">
      <c r="B49" s="18"/>
      <c r="C49" s="1153" t="s">
        <v>5</v>
      </c>
      <c r="D49" s="1153"/>
      <c r="E49" s="1154"/>
      <c r="F49" s="19">
        <v>2.44</v>
      </c>
      <c r="G49" s="20" t="s">
        <v>569</v>
      </c>
      <c r="H49" s="20" t="s">
        <v>570</v>
      </c>
      <c r="I49" s="20">
        <v>3.45</v>
      </c>
      <c r="J49" s="21">
        <v>4.5</v>
      </c>
    </row>
    <row r="50" spans="2:10"/>
  </sheetData>
  <sheetProtection algorithmName="SHA-512" hashValue="YA5Q9kuWFgKO4VAp201Yqq8p2Z5JYMw2Sy+kUDKkJpdDdfiJqZ2Vz3i3qqXzdSFJf90b3Sfj4xgjXKx1FWS7FA==" saltValue="leDNP5CpwazrSyVHdNvG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2023-03-09T06:38:02Z</cp:lastPrinted>
  <dcterms:created xsi:type="dcterms:W3CDTF">2023-02-20T07:50:48Z</dcterms:created>
  <dcterms:modified xsi:type="dcterms:W3CDTF">2023-10-20T04:26:24Z</dcterms:modified>
  <cp:category/>
</cp:coreProperties>
</file>