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15" activeTab="0"/>
  </bookViews>
  <sheets>
    <sheet name="一般会計予算決算対比" sheetId="1" r:id="rId1"/>
  </sheets>
  <definedNames>
    <definedName name="_xlnm.Print_Area" localSheetId="0">'一般会計予算決算対比'!$B$1:$G$62</definedName>
  </definedNames>
  <calcPr fullCalcOnLoad="1"/>
</workbook>
</file>

<file path=xl/sharedStrings.xml><?xml version="1.0" encoding="utf-8"?>
<sst xmlns="http://schemas.openxmlformats.org/spreadsheetml/2006/main" count="56" uniqueCount="49">
  <si>
    <t xml:space="preserve"> 科　目</t>
  </si>
  <si>
    <t>県　　　　　　　　税</t>
  </si>
  <si>
    <r>
      <t>地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方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消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費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税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清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算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金</t>
    </r>
  </si>
  <si>
    <t>地 方 特 例 交 付 金</t>
  </si>
  <si>
    <t>交通安全対策特別交付金</t>
  </si>
  <si>
    <r>
      <t>分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担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金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及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び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負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担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金</t>
    </r>
  </si>
  <si>
    <r>
      <t>使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用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料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及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び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手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数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料</t>
    </r>
  </si>
  <si>
    <t>財　　産　　収　　入</t>
  </si>
  <si>
    <t>繰       入       金</t>
  </si>
  <si>
    <t>繰       越       金</t>
  </si>
  <si>
    <t>諸       収       入</t>
  </si>
  <si>
    <t>県                債</t>
  </si>
  <si>
    <t>合　　　　　　  　計</t>
  </si>
  <si>
    <t>議       会       費</t>
  </si>
  <si>
    <t>総       務       費</t>
  </si>
  <si>
    <t>民       生       費</t>
  </si>
  <si>
    <t>衛       生       費</t>
  </si>
  <si>
    <t>労       働       費</t>
  </si>
  <si>
    <r>
      <t>農</t>
    </r>
    <r>
      <rPr>
        <sz val="7"/>
        <rFont val="ＭＳ 明朝"/>
        <family val="1"/>
      </rPr>
      <t>　</t>
    </r>
    <r>
      <rPr>
        <sz val="9"/>
        <rFont val="ＭＳ 明朝"/>
        <family val="1"/>
      </rPr>
      <t>林</t>
    </r>
    <r>
      <rPr>
        <sz val="8"/>
        <rFont val="ＭＳ 明朝"/>
        <family val="1"/>
      </rPr>
      <t>　</t>
    </r>
    <r>
      <rPr>
        <sz val="9"/>
        <rFont val="ＭＳ 明朝"/>
        <family val="1"/>
      </rPr>
      <t>水</t>
    </r>
    <r>
      <rPr>
        <sz val="7"/>
        <rFont val="ＭＳ 明朝"/>
        <family val="1"/>
      </rPr>
      <t>　</t>
    </r>
    <r>
      <rPr>
        <sz val="9"/>
        <rFont val="ＭＳ 明朝"/>
        <family val="1"/>
      </rPr>
      <t>産</t>
    </r>
    <r>
      <rPr>
        <sz val="7"/>
        <rFont val="ＭＳ 明朝"/>
        <family val="1"/>
      </rPr>
      <t>　</t>
    </r>
    <r>
      <rPr>
        <sz val="9"/>
        <rFont val="ＭＳ 明朝"/>
        <family val="1"/>
      </rPr>
      <t>業</t>
    </r>
    <r>
      <rPr>
        <sz val="7"/>
        <rFont val="ＭＳ 明朝"/>
        <family val="1"/>
      </rPr>
      <t>　</t>
    </r>
    <r>
      <rPr>
        <sz val="9"/>
        <rFont val="ＭＳ 明朝"/>
        <family val="1"/>
      </rPr>
      <t>費</t>
    </r>
  </si>
  <si>
    <t>商       工       費</t>
  </si>
  <si>
    <t>土       木       費</t>
  </si>
  <si>
    <t>警       察       費</t>
  </si>
  <si>
    <t>教       育       費</t>
  </si>
  <si>
    <r>
      <t>災　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害　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復　</t>
    </r>
    <r>
      <rPr>
        <sz val="4"/>
        <rFont val="ＭＳ 明朝"/>
        <family val="1"/>
      </rPr>
      <t xml:space="preserve"> </t>
    </r>
    <r>
      <rPr>
        <sz val="9"/>
        <rFont val="ＭＳ 明朝"/>
        <family val="1"/>
      </rPr>
      <t>旧　</t>
    </r>
    <r>
      <rPr>
        <sz val="4"/>
        <rFont val="ＭＳ 明朝"/>
        <family val="1"/>
      </rPr>
      <t xml:space="preserve"> </t>
    </r>
    <r>
      <rPr>
        <sz val="9"/>
        <rFont val="ＭＳ 明朝"/>
        <family val="1"/>
      </rPr>
      <t>費</t>
    </r>
  </si>
  <si>
    <t>公       債       費</t>
  </si>
  <si>
    <t>諸    支    出    金</t>
  </si>
  <si>
    <t>予       備       費</t>
  </si>
  <si>
    <t>支出済額</t>
  </si>
  <si>
    <t>構成比</t>
  </si>
  <si>
    <t>決    算    額</t>
  </si>
  <si>
    <t>予算現額</t>
  </si>
  <si>
    <t>寄　　 　附　 　　金</t>
  </si>
  <si>
    <t>予算現額</t>
  </si>
  <si>
    <t>決    算    額</t>
  </si>
  <si>
    <t>対予算割合</t>
  </si>
  <si>
    <t>収入済額</t>
  </si>
  <si>
    <t>対予算増減額</t>
  </si>
  <si>
    <t>（単位：千円，％）</t>
  </si>
  <si>
    <t xml:space="preserve"> 科　目</t>
  </si>
  <si>
    <t xml:space="preserve">区　分 </t>
  </si>
  <si>
    <t xml:space="preserve">－ </t>
  </si>
  <si>
    <t>合　　　　　  　計</t>
  </si>
  <si>
    <t>　(1)　歳　入</t>
  </si>
  <si>
    <t>　(2)　歳　出</t>
  </si>
  <si>
    <t>（注）端数処理のため，合計と内訳の計は必ずしも一致しない。</t>
  </si>
  <si>
    <t>２　令和4年度一般会計予算決算対比</t>
  </si>
  <si>
    <r>
      <t>地</t>
    </r>
    <r>
      <rPr>
        <sz val="11"/>
        <rFont val="ＭＳ 明朝"/>
        <family val="1"/>
      </rPr>
      <t>　</t>
    </r>
    <r>
      <rPr>
        <sz val="9"/>
        <rFont val="ＭＳ 明朝"/>
        <family val="1"/>
      </rPr>
      <t>方</t>
    </r>
    <r>
      <rPr>
        <sz val="11"/>
        <rFont val="ＭＳ 明朝"/>
        <family val="1"/>
      </rPr>
      <t>　</t>
    </r>
    <r>
      <rPr>
        <sz val="9"/>
        <rFont val="ＭＳ 明朝"/>
        <family val="1"/>
      </rPr>
      <t>譲</t>
    </r>
    <r>
      <rPr>
        <sz val="11"/>
        <rFont val="ＭＳ 明朝"/>
        <family val="1"/>
      </rPr>
      <t>　</t>
    </r>
    <r>
      <rPr>
        <sz val="9"/>
        <rFont val="ＭＳ 明朝"/>
        <family val="1"/>
      </rPr>
      <t>与</t>
    </r>
    <r>
      <rPr>
        <sz val="11"/>
        <rFont val="ＭＳ 明朝"/>
        <family val="1"/>
      </rPr>
      <t>　</t>
    </r>
    <r>
      <rPr>
        <sz val="9"/>
        <rFont val="ＭＳ 明朝"/>
        <family val="1"/>
      </rPr>
      <t>税</t>
    </r>
  </si>
  <si>
    <r>
      <t>地</t>
    </r>
    <r>
      <rPr>
        <sz val="11"/>
        <rFont val="ＭＳ 明朝"/>
        <family val="1"/>
      </rPr>
      <t>　</t>
    </r>
    <r>
      <rPr>
        <sz val="9"/>
        <rFont val="ＭＳ 明朝"/>
        <family val="1"/>
      </rPr>
      <t>方</t>
    </r>
    <r>
      <rPr>
        <sz val="11"/>
        <rFont val="ＭＳ 明朝"/>
        <family val="1"/>
      </rPr>
      <t>　</t>
    </r>
    <r>
      <rPr>
        <sz val="9"/>
        <rFont val="ＭＳ 明朝"/>
        <family val="1"/>
      </rPr>
      <t>交</t>
    </r>
    <r>
      <rPr>
        <sz val="11"/>
        <rFont val="ＭＳ 明朝"/>
        <family val="1"/>
      </rPr>
      <t>　</t>
    </r>
    <r>
      <rPr>
        <sz val="9"/>
        <rFont val="ＭＳ 明朝"/>
        <family val="1"/>
      </rPr>
      <t>付</t>
    </r>
    <r>
      <rPr>
        <sz val="11"/>
        <rFont val="ＭＳ 明朝"/>
        <family val="1"/>
      </rPr>
      <t>　</t>
    </r>
    <r>
      <rPr>
        <sz val="9"/>
        <rFont val="ＭＳ 明朝"/>
        <family val="1"/>
      </rPr>
      <t>税</t>
    </r>
  </si>
  <si>
    <r>
      <t>国</t>
    </r>
    <r>
      <rPr>
        <sz val="11"/>
        <rFont val="ＭＳ 明朝"/>
        <family val="1"/>
      </rPr>
      <t>　</t>
    </r>
    <r>
      <rPr>
        <sz val="9"/>
        <rFont val="ＭＳ 明朝"/>
        <family val="1"/>
      </rPr>
      <t>庫</t>
    </r>
    <r>
      <rPr>
        <sz val="11"/>
        <rFont val="ＭＳ 明朝"/>
        <family val="1"/>
      </rPr>
      <t>　</t>
    </r>
    <r>
      <rPr>
        <sz val="9"/>
        <rFont val="ＭＳ 明朝"/>
        <family val="1"/>
      </rPr>
      <t>支</t>
    </r>
    <r>
      <rPr>
        <sz val="11"/>
        <rFont val="ＭＳ 明朝"/>
        <family val="1"/>
      </rPr>
      <t>　</t>
    </r>
    <r>
      <rPr>
        <sz val="9"/>
        <rFont val="ＭＳ 明朝"/>
        <family val="1"/>
      </rPr>
      <t>出</t>
    </r>
    <r>
      <rPr>
        <sz val="11"/>
        <rFont val="ＭＳ 明朝"/>
        <family val="1"/>
      </rPr>
      <t>　</t>
    </r>
    <r>
      <rPr>
        <sz val="9"/>
        <rFont val="ＭＳ 明朝"/>
        <family val="1"/>
      </rPr>
      <t>金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</si>
</sst>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  <numFmt numFmtId="178" formatCode="0.0_ "/>
    <numFmt numFmtId="179" formatCode="#,##0.0;&quot;△ &quot;#,##0.0"/>
    <numFmt numFmtId="180" formatCode="0.00_ "/>
    <numFmt numFmtId="181" formatCode="0.000_ "/>
    <numFmt numFmtId="182" formatCode="#,##0_ "/>
    <numFmt numFmtId="183" formatCode="#,##0.0;[Red]\-#,##0.0"/>
    <numFmt numFmtId="184" formatCode="0.000000_ "/>
    <numFmt numFmtId="185" formatCode="0.0000_ "/>
    <numFmt numFmtId="186" formatCode="0.00000_ "/>
  </numFmts>
  <fonts count="4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4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82" fontId="6" fillId="0" borderId="16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8" fontId="6" fillId="0" borderId="16" xfId="42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2" fontId="6" fillId="0" borderId="12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8" fontId="6" fillId="0" borderId="12" xfId="42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82" fontId="9" fillId="0" borderId="18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8" fontId="9" fillId="0" borderId="18" xfId="42" applyNumberFormat="1" applyFont="1" applyBorder="1" applyAlignment="1">
      <alignment vertical="center"/>
    </xf>
    <xf numFmtId="179" fontId="9" fillId="0" borderId="19" xfId="0" applyNumberFormat="1" applyFont="1" applyBorder="1" applyAlignment="1">
      <alignment vertical="center"/>
    </xf>
    <xf numFmtId="178" fontId="6" fillId="0" borderId="16" xfId="42" applyNumberFormat="1" applyFont="1" applyBorder="1" applyAlignment="1" quotePrefix="1">
      <alignment horizontal="right" vertical="center"/>
    </xf>
    <xf numFmtId="180" fontId="6" fillId="0" borderId="17" xfId="0" applyNumberFormat="1" applyFont="1" applyBorder="1" applyAlignment="1" quotePrefix="1">
      <alignment horizontal="right" vertical="center"/>
    </xf>
    <xf numFmtId="180" fontId="6" fillId="0" borderId="17" xfId="0" applyNumberFormat="1" applyFont="1" applyBorder="1" applyAlignment="1">
      <alignment vertical="center"/>
    </xf>
    <xf numFmtId="180" fontId="6" fillId="0" borderId="13" xfId="0" applyNumberFormat="1" applyFont="1" applyBorder="1" applyAlignment="1">
      <alignment vertical="center"/>
    </xf>
    <xf numFmtId="178" fontId="9" fillId="0" borderId="19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38" fontId="0" fillId="0" borderId="0" xfId="48" applyFont="1" applyAlignment="1">
      <alignment/>
    </xf>
    <xf numFmtId="38" fontId="0" fillId="0" borderId="0" xfId="48" applyFont="1" applyAlignment="1">
      <alignment vertical="center"/>
    </xf>
    <xf numFmtId="183" fontId="0" fillId="0" borderId="0" xfId="48" applyNumberFormat="1" applyFont="1" applyAlignment="1">
      <alignment/>
    </xf>
    <xf numFmtId="183" fontId="0" fillId="0" borderId="0" xfId="48" applyNumberFormat="1" applyFon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304800</xdr:rowOff>
    </xdr:to>
    <xdr:sp>
      <xdr:nvSpPr>
        <xdr:cNvPr id="1" name="Line 1"/>
        <xdr:cNvSpPr>
          <a:spLocks/>
        </xdr:cNvSpPr>
      </xdr:nvSpPr>
      <xdr:spPr>
        <a:xfrm>
          <a:off x="438150" y="514350"/>
          <a:ext cx="1762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2</xdr:col>
      <xdr:colOff>0</xdr:colOff>
      <xdr:row>39</xdr:row>
      <xdr:rowOff>304800</xdr:rowOff>
    </xdr:to>
    <xdr:sp>
      <xdr:nvSpPr>
        <xdr:cNvPr id="2" name="Line 2"/>
        <xdr:cNvSpPr>
          <a:spLocks/>
        </xdr:cNvSpPr>
      </xdr:nvSpPr>
      <xdr:spPr>
        <a:xfrm>
          <a:off x="447675" y="10277475"/>
          <a:ext cx="1752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H16" sqref="H16"/>
    </sheetView>
  </sheetViews>
  <sheetFormatPr defaultColWidth="8.796875" defaultRowHeight="14.25"/>
  <cols>
    <col min="1" max="1" width="4.59765625" style="0" customWidth="1"/>
    <col min="2" max="2" width="18.5" style="38" customWidth="1"/>
    <col min="3" max="3" width="13.59765625" style="38" customWidth="1"/>
    <col min="4" max="4" width="11.59765625" style="38" customWidth="1"/>
    <col min="5" max="5" width="12.69921875" style="38" customWidth="1"/>
    <col min="6" max="7" width="11.59765625" style="38" customWidth="1"/>
    <col min="8" max="8" width="12.69921875" style="33" bestFit="1" customWidth="1"/>
    <col min="9" max="9" width="9.09765625" style="35" bestFit="1" customWidth="1"/>
    <col min="10" max="10" width="13.8984375" style="0" customWidth="1"/>
  </cols>
  <sheetData>
    <row r="1" ht="18" customHeight="1">
      <c r="B1" s="3" t="s">
        <v>45</v>
      </c>
    </row>
    <row r="2" spans="2:7" ht="4.5" customHeight="1">
      <c r="B2" s="1"/>
      <c r="C2" s="1"/>
      <c r="D2" s="1"/>
      <c r="E2" s="1"/>
      <c r="F2" s="1"/>
      <c r="G2" s="1"/>
    </row>
    <row r="3" spans="2:7" ht="18" customHeight="1" thickBot="1">
      <c r="B3" s="32" t="s">
        <v>42</v>
      </c>
      <c r="C3" s="2"/>
      <c r="D3" s="2"/>
      <c r="E3" s="2"/>
      <c r="F3" s="48" t="s">
        <v>37</v>
      </c>
      <c r="G3" s="48"/>
    </row>
    <row r="4" spans="2:7" ht="25.5" customHeight="1">
      <c r="B4" s="9" t="s">
        <v>39</v>
      </c>
      <c r="C4" s="39" t="s">
        <v>30</v>
      </c>
      <c r="D4" s="42" t="s">
        <v>29</v>
      </c>
      <c r="E4" s="43"/>
      <c r="F4" s="43"/>
      <c r="G4" s="44"/>
    </row>
    <row r="5" spans="2:7" ht="13.5">
      <c r="B5" s="4"/>
      <c r="C5" s="40"/>
      <c r="D5" s="45"/>
      <c r="E5" s="46"/>
      <c r="F5" s="46"/>
      <c r="G5" s="47"/>
    </row>
    <row r="6" spans="2:7" ht="24.75" customHeight="1">
      <c r="B6" s="8" t="s">
        <v>38</v>
      </c>
      <c r="C6" s="41"/>
      <c r="D6" s="5" t="s">
        <v>35</v>
      </c>
      <c r="E6" s="5" t="s">
        <v>36</v>
      </c>
      <c r="F6" s="7" t="s">
        <v>34</v>
      </c>
      <c r="G6" s="6" t="s">
        <v>28</v>
      </c>
    </row>
    <row r="7" spans="2:11" s="15" customFormat="1" ht="27" customHeight="1">
      <c r="B7" s="10" t="s">
        <v>1</v>
      </c>
      <c r="C7" s="11">
        <v>159924867</v>
      </c>
      <c r="D7" s="11">
        <v>160891099</v>
      </c>
      <c r="E7" s="12">
        <f>ROUND(D7-C7,0)</f>
        <v>966232</v>
      </c>
      <c r="F7" s="13">
        <f>ROUND(D7/C7*100,1)</f>
        <v>100.6</v>
      </c>
      <c r="G7" s="14">
        <f>ROUND(D7/$D$27*100,1)</f>
        <v>15.9</v>
      </c>
      <c r="H7" s="34"/>
      <c r="I7" s="36"/>
      <c r="J7" s="37"/>
      <c r="K7" s="37"/>
    </row>
    <row r="8" spans="2:11" s="15" customFormat="1" ht="27" customHeight="1">
      <c r="B8" s="10" t="s">
        <v>2</v>
      </c>
      <c r="C8" s="11">
        <v>79010648</v>
      </c>
      <c r="D8" s="11">
        <v>79009661</v>
      </c>
      <c r="E8" s="12">
        <f>ROUND(D8-C8,0)</f>
        <v>-987</v>
      </c>
      <c r="F8" s="13">
        <f>ROUND(D8/C8*100,1)</f>
        <v>100</v>
      </c>
      <c r="G8" s="14">
        <f>ROUND(D8/$D$27*100,1)</f>
        <v>7.8</v>
      </c>
      <c r="H8" s="34"/>
      <c r="I8" s="36"/>
      <c r="J8" s="37"/>
      <c r="K8" s="37"/>
    </row>
    <row r="9" spans="2:11" s="15" customFormat="1" ht="27" customHeight="1">
      <c r="B9" s="10" t="s">
        <v>46</v>
      </c>
      <c r="C9" s="11">
        <v>33306283</v>
      </c>
      <c r="D9" s="11">
        <v>33306283</v>
      </c>
      <c r="E9" s="12">
        <f aca="true" t="shared" si="0" ref="E9:E21">ROUND(D9-C9,0)</f>
        <v>0</v>
      </c>
      <c r="F9" s="13">
        <f aca="true" t="shared" si="1" ref="F9:F21">ROUND(D9/C9*100,1)</f>
        <v>100</v>
      </c>
      <c r="G9" s="14">
        <f aca="true" t="shared" si="2" ref="G9:G21">ROUND(D9/$D$27*100,1)</f>
        <v>3.3</v>
      </c>
      <c r="H9" s="34"/>
      <c r="I9" s="36"/>
      <c r="J9" s="37"/>
      <c r="K9" s="37"/>
    </row>
    <row r="10" spans="2:11" s="15" customFormat="1" ht="27" customHeight="1">
      <c r="B10" s="10" t="s">
        <v>3</v>
      </c>
      <c r="C10" s="11">
        <v>1108256</v>
      </c>
      <c r="D10" s="11">
        <v>1108256</v>
      </c>
      <c r="E10" s="12">
        <f>ROUND(D10-C10,0)</f>
        <v>0</v>
      </c>
      <c r="F10" s="13">
        <f>ROUND(D10/C10*100,1)</f>
        <v>100</v>
      </c>
      <c r="G10" s="14">
        <f t="shared" si="2"/>
        <v>0.1</v>
      </c>
      <c r="H10" s="34"/>
      <c r="I10" s="36"/>
      <c r="J10" s="37"/>
      <c r="K10" s="37"/>
    </row>
    <row r="11" spans="2:11" s="15" customFormat="1" ht="27" customHeight="1">
      <c r="B11" s="10" t="s">
        <v>47</v>
      </c>
      <c r="C11" s="11">
        <v>288627406</v>
      </c>
      <c r="D11" s="11">
        <v>288627406</v>
      </c>
      <c r="E11" s="12">
        <f>ROUND(D11-C11,0)</f>
        <v>0</v>
      </c>
      <c r="F11" s="13">
        <f>ROUND(D11/C11*100,1)</f>
        <v>100</v>
      </c>
      <c r="G11" s="14">
        <f>ROUND(D11/$D$27*100,1)</f>
        <v>28.6</v>
      </c>
      <c r="H11" s="34"/>
      <c r="I11" s="36"/>
      <c r="J11" s="37"/>
      <c r="K11" s="37"/>
    </row>
    <row r="12" spans="2:11" s="15" customFormat="1" ht="27" customHeight="1">
      <c r="B12" s="16" t="s">
        <v>4</v>
      </c>
      <c r="C12" s="11">
        <v>442903</v>
      </c>
      <c r="D12" s="11">
        <v>442903</v>
      </c>
      <c r="E12" s="12">
        <f t="shared" si="0"/>
        <v>0</v>
      </c>
      <c r="F12" s="13">
        <f t="shared" si="1"/>
        <v>100</v>
      </c>
      <c r="G12" s="14">
        <f t="shared" si="2"/>
        <v>0</v>
      </c>
      <c r="H12" s="34"/>
      <c r="I12" s="36"/>
      <c r="J12" s="37"/>
      <c r="K12" s="37"/>
    </row>
    <row r="13" spans="2:11" s="15" customFormat="1" ht="27" customHeight="1">
      <c r="B13" s="10" t="s">
        <v>5</v>
      </c>
      <c r="C13" s="11">
        <v>5698144</v>
      </c>
      <c r="D13" s="11">
        <v>5686848</v>
      </c>
      <c r="E13" s="12">
        <f t="shared" si="0"/>
        <v>-11296</v>
      </c>
      <c r="F13" s="13">
        <f>ROUND(D13/C13*100,1)</f>
        <v>99.8</v>
      </c>
      <c r="G13" s="14">
        <f t="shared" si="2"/>
        <v>0.6</v>
      </c>
      <c r="H13" s="34"/>
      <c r="I13" s="36"/>
      <c r="J13" s="37"/>
      <c r="K13" s="37"/>
    </row>
    <row r="14" spans="2:11" s="15" customFormat="1" ht="27" customHeight="1">
      <c r="B14" s="10" t="s">
        <v>6</v>
      </c>
      <c r="C14" s="11">
        <v>10990111</v>
      </c>
      <c r="D14" s="11">
        <v>10900018</v>
      </c>
      <c r="E14" s="12">
        <f t="shared" si="0"/>
        <v>-90093</v>
      </c>
      <c r="F14" s="13">
        <f t="shared" si="1"/>
        <v>99.2</v>
      </c>
      <c r="G14" s="14">
        <f t="shared" si="2"/>
        <v>1.1</v>
      </c>
      <c r="H14" s="34"/>
      <c r="I14" s="36"/>
      <c r="J14" s="37"/>
      <c r="K14" s="37"/>
    </row>
    <row r="15" spans="2:11" s="15" customFormat="1" ht="27" customHeight="1">
      <c r="B15" s="10" t="s">
        <v>48</v>
      </c>
      <c r="C15" s="11">
        <v>329605476</v>
      </c>
      <c r="D15" s="11">
        <v>259507806</v>
      </c>
      <c r="E15" s="12">
        <f t="shared" si="0"/>
        <v>-70097670</v>
      </c>
      <c r="F15" s="13">
        <f t="shared" si="1"/>
        <v>78.7</v>
      </c>
      <c r="G15" s="14">
        <f t="shared" si="2"/>
        <v>25.7</v>
      </c>
      <c r="H15" s="34"/>
      <c r="I15" s="36"/>
      <c r="J15" s="37"/>
      <c r="K15" s="37"/>
    </row>
    <row r="16" spans="2:11" s="15" customFormat="1" ht="27" customHeight="1">
      <c r="B16" s="10" t="s">
        <v>7</v>
      </c>
      <c r="C16" s="11">
        <v>3031141</v>
      </c>
      <c r="D16" s="11">
        <v>3190189</v>
      </c>
      <c r="E16" s="12">
        <f t="shared" si="0"/>
        <v>159048</v>
      </c>
      <c r="F16" s="13">
        <f t="shared" si="1"/>
        <v>105.2</v>
      </c>
      <c r="G16" s="14">
        <f t="shared" si="2"/>
        <v>0.3</v>
      </c>
      <c r="H16" s="34"/>
      <c r="I16" s="36"/>
      <c r="J16" s="37"/>
      <c r="K16" s="37"/>
    </row>
    <row r="17" spans="2:11" s="15" customFormat="1" ht="27" customHeight="1">
      <c r="B17" s="10" t="s">
        <v>31</v>
      </c>
      <c r="C17" s="11">
        <v>76223</v>
      </c>
      <c r="D17" s="11">
        <v>92337</v>
      </c>
      <c r="E17" s="12">
        <f>ROUND(D17-C17,0)</f>
        <v>16114</v>
      </c>
      <c r="F17" s="13">
        <f t="shared" si="1"/>
        <v>121.1</v>
      </c>
      <c r="G17" s="14">
        <f t="shared" si="2"/>
        <v>0</v>
      </c>
      <c r="H17" s="34"/>
      <c r="I17" s="36"/>
      <c r="J17" s="37"/>
      <c r="K17" s="37"/>
    </row>
    <row r="18" spans="2:11" s="15" customFormat="1" ht="27" customHeight="1">
      <c r="B18" s="10" t="s">
        <v>8</v>
      </c>
      <c r="C18" s="11">
        <v>24778111</v>
      </c>
      <c r="D18" s="11">
        <v>24380895</v>
      </c>
      <c r="E18" s="12">
        <f t="shared" si="0"/>
        <v>-397216</v>
      </c>
      <c r="F18" s="13">
        <f t="shared" si="1"/>
        <v>98.4</v>
      </c>
      <c r="G18" s="14">
        <f>ROUND(D18/$D$27*100,1)</f>
        <v>2.4</v>
      </c>
      <c r="H18" s="34"/>
      <c r="I18" s="36"/>
      <c r="J18" s="37"/>
      <c r="K18" s="37"/>
    </row>
    <row r="19" spans="2:11" s="15" customFormat="1" ht="27" customHeight="1">
      <c r="B19" s="10" t="s">
        <v>9</v>
      </c>
      <c r="C19" s="11">
        <v>50345534</v>
      </c>
      <c r="D19" s="11">
        <v>50345534</v>
      </c>
      <c r="E19" s="12">
        <f t="shared" si="0"/>
        <v>0</v>
      </c>
      <c r="F19" s="13">
        <f t="shared" si="1"/>
        <v>100</v>
      </c>
      <c r="G19" s="14">
        <f>ROUND(D19/$D$27*100,1)</f>
        <v>5</v>
      </c>
      <c r="H19" s="34"/>
      <c r="I19" s="36"/>
      <c r="J19" s="37"/>
      <c r="K19" s="37"/>
    </row>
    <row r="20" spans="2:11" s="15" customFormat="1" ht="27" customHeight="1">
      <c r="B20" s="10" t="s">
        <v>10</v>
      </c>
      <c r="C20" s="11">
        <v>11851629</v>
      </c>
      <c r="D20" s="11">
        <v>13070055</v>
      </c>
      <c r="E20" s="12">
        <f t="shared" si="0"/>
        <v>1218426</v>
      </c>
      <c r="F20" s="13">
        <f t="shared" si="1"/>
        <v>110.3</v>
      </c>
      <c r="G20" s="14">
        <f t="shared" si="2"/>
        <v>1.3</v>
      </c>
      <c r="H20" s="34"/>
      <c r="I20" s="36"/>
      <c r="J20" s="37"/>
      <c r="K20" s="37"/>
    </row>
    <row r="21" spans="2:11" s="15" customFormat="1" ht="27" customHeight="1">
      <c r="B21" s="10" t="s">
        <v>11</v>
      </c>
      <c r="C21" s="11">
        <v>91088359</v>
      </c>
      <c r="D21" s="11">
        <v>78310409</v>
      </c>
      <c r="E21" s="12">
        <f t="shared" si="0"/>
        <v>-12777950</v>
      </c>
      <c r="F21" s="13">
        <f t="shared" si="1"/>
        <v>86</v>
      </c>
      <c r="G21" s="14">
        <f t="shared" si="2"/>
        <v>7.8</v>
      </c>
      <c r="H21" s="34"/>
      <c r="I21" s="36"/>
      <c r="J21" s="37"/>
      <c r="K21" s="37"/>
    </row>
    <row r="22" spans="2:9" s="15" customFormat="1" ht="27" customHeight="1">
      <c r="B22" s="10"/>
      <c r="C22" s="11"/>
      <c r="D22" s="11"/>
      <c r="E22" s="12"/>
      <c r="F22" s="13"/>
      <c r="G22" s="14"/>
      <c r="H22" s="34"/>
      <c r="I22" s="36"/>
    </row>
    <row r="23" spans="2:9" s="15" customFormat="1" ht="27" customHeight="1">
      <c r="B23" s="10"/>
      <c r="C23" s="11"/>
      <c r="D23" s="11"/>
      <c r="E23" s="12"/>
      <c r="F23" s="13"/>
      <c r="G23" s="14"/>
      <c r="H23" s="34"/>
      <c r="I23" s="36"/>
    </row>
    <row r="24" spans="2:9" s="15" customFormat="1" ht="27" customHeight="1">
      <c r="B24" s="10"/>
      <c r="C24" s="11"/>
      <c r="D24" s="11"/>
      <c r="E24" s="12"/>
      <c r="F24" s="13"/>
      <c r="G24" s="14"/>
      <c r="H24" s="34"/>
      <c r="I24" s="36"/>
    </row>
    <row r="25" spans="2:9" s="15" customFormat="1" ht="27" customHeight="1">
      <c r="B25" s="10"/>
      <c r="C25" s="11"/>
      <c r="D25" s="11"/>
      <c r="E25" s="12"/>
      <c r="F25" s="13"/>
      <c r="G25" s="14"/>
      <c r="H25" s="34"/>
      <c r="I25" s="36"/>
    </row>
    <row r="26" spans="2:9" s="15" customFormat="1" ht="27" customHeight="1">
      <c r="B26" s="17"/>
      <c r="C26" s="18"/>
      <c r="D26" s="18"/>
      <c r="E26" s="19"/>
      <c r="F26" s="20"/>
      <c r="G26" s="21"/>
      <c r="H26" s="34"/>
      <c r="I26" s="36"/>
    </row>
    <row r="27" spans="2:9" s="15" customFormat="1" ht="27" customHeight="1" thickBot="1">
      <c r="B27" s="31" t="s">
        <v>12</v>
      </c>
      <c r="C27" s="22">
        <f>SUM(C7:C26)</f>
        <v>1089885091</v>
      </c>
      <c r="D27" s="22">
        <f>SUM(D7:D26)+1</f>
        <v>1008869700</v>
      </c>
      <c r="E27" s="23">
        <f>SUM(E7:E26)</f>
        <v>-81015392</v>
      </c>
      <c r="F27" s="24">
        <f>ROUND(D27/C27*100,1)</f>
        <v>92.6</v>
      </c>
      <c r="G27" s="25">
        <f>ROUND(D27/$D$27*100,1)</f>
        <v>100</v>
      </c>
      <c r="H27" s="34"/>
      <c r="I27" s="36"/>
    </row>
    <row r="29" ht="13.5">
      <c r="B29" s="38" t="s">
        <v>44</v>
      </c>
    </row>
    <row r="32" ht="13.5" customHeight="1"/>
    <row r="33" ht="13.5" customHeight="1"/>
    <row r="35" ht="18" customHeight="1"/>
    <row r="36" ht="4.5" customHeight="1"/>
    <row r="37" spans="2:7" ht="18" customHeight="1" thickBot="1">
      <c r="B37" s="32" t="s">
        <v>43</v>
      </c>
      <c r="C37" s="2"/>
      <c r="D37" s="2"/>
      <c r="E37" s="2"/>
      <c r="F37" s="48" t="s">
        <v>37</v>
      </c>
      <c r="G37" s="48"/>
    </row>
    <row r="38" spans="2:7" ht="25.5" customHeight="1">
      <c r="B38" s="9" t="s">
        <v>39</v>
      </c>
      <c r="C38" s="39" t="s">
        <v>32</v>
      </c>
      <c r="D38" s="42" t="s">
        <v>33</v>
      </c>
      <c r="E38" s="43"/>
      <c r="F38" s="43"/>
      <c r="G38" s="44"/>
    </row>
    <row r="39" spans="2:7" ht="13.5">
      <c r="B39" s="4"/>
      <c r="C39" s="40"/>
      <c r="D39" s="45"/>
      <c r="E39" s="46"/>
      <c r="F39" s="46"/>
      <c r="G39" s="47"/>
    </row>
    <row r="40" spans="2:7" ht="24.75" customHeight="1">
      <c r="B40" s="8" t="s">
        <v>0</v>
      </c>
      <c r="C40" s="41"/>
      <c r="D40" s="5" t="s">
        <v>27</v>
      </c>
      <c r="E40" s="5" t="s">
        <v>36</v>
      </c>
      <c r="F40" s="7" t="s">
        <v>34</v>
      </c>
      <c r="G40" s="6" t="s">
        <v>28</v>
      </c>
    </row>
    <row r="41" spans="2:9" s="15" customFormat="1" ht="27" customHeight="1">
      <c r="B41" s="10" t="s">
        <v>13</v>
      </c>
      <c r="C41" s="11">
        <v>1288781</v>
      </c>
      <c r="D41" s="11">
        <v>1275170</v>
      </c>
      <c r="E41" s="12">
        <f>ROUND(D41-C41,0)</f>
        <v>-13611</v>
      </c>
      <c r="F41" s="13">
        <f>ROUND(D41/C41*100,1)</f>
        <v>98.9</v>
      </c>
      <c r="G41" s="14">
        <f>ROUND(D41/$D$60*100,1)</f>
        <v>0.1</v>
      </c>
      <c r="H41" s="34"/>
      <c r="I41" s="36"/>
    </row>
    <row r="42" spans="2:9" s="15" customFormat="1" ht="27" customHeight="1">
      <c r="B42" s="10" t="s">
        <v>14</v>
      </c>
      <c r="C42" s="11">
        <v>67017903</v>
      </c>
      <c r="D42" s="11">
        <v>62448251</v>
      </c>
      <c r="E42" s="12">
        <f aca="true" t="shared" si="3" ref="E42:E54">ROUND(D42-C42,0)</f>
        <v>-4569652</v>
      </c>
      <c r="F42" s="13">
        <f aca="true" t="shared" si="4" ref="F42:F51">ROUND(D42/C42*100,1)</f>
        <v>93.2</v>
      </c>
      <c r="G42" s="14">
        <f>ROUND(D42/$D$60*100,1)</f>
        <v>6.5</v>
      </c>
      <c r="H42" s="34"/>
      <c r="I42" s="36"/>
    </row>
    <row r="43" spans="2:9" s="15" customFormat="1" ht="27" customHeight="1">
      <c r="B43" s="10" t="s">
        <v>15</v>
      </c>
      <c r="C43" s="11">
        <v>129098633</v>
      </c>
      <c r="D43" s="11">
        <v>122514741</v>
      </c>
      <c r="E43" s="12">
        <f t="shared" si="3"/>
        <v>-6583892</v>
      </c>
      <c r="F43" s="13">
        <f t="shared" si="4"/>
        <v>94.9</v>
      </c>
      <c r="G43" s="14">
        <f aca="true" t="shared" si="5" ref="G43:G53">ROUND(D43/$D$60*100,1)</f>
        <v>12.8</v>
      </c>
      <c r="H43" s="34"/>
      <c r="I43" s="36"/>
    </row>
    <row r="44" spans="2:9" s="15" customFormat="1" ht="27" customHeight="1">
      <c r="B44" s="10" t="s">
        <v>16</v>
      </c>
      <c r="C44" s="11">
        <v>126189117</v>
      </c>
      <c r="D44" s="11">
        <v>111822101</v>
      </c>
      <c r="E44" s="12">
        <f t="shared" si="3"/>
        <v>-14367016</v>
      </c>
      <c r="F44" s="13">
        <f t="shared" si="4"/>
        <v>88.6</v>
      </c>
      <c r="G44" s="14">
        <f>ROUND(D44/$D$60*100,1)</f>
        <v>11.7</v>
      </c>
      <c r="H44" s="34"/>
      <c r="I44" s="36"/>
    </row>
    <row r="45" spans="2:9" s="15" customFormat="1" ht="27" customHeight="1">
      <c r="B45" s="10" t="s">
        <v>17</v>
      </c>
      <c r="C45" s="11">
        <v>1959784</v>
      </c>
      <c r="D45" s="11">
        <v>1765090</v>
      </c>
      <c r="E45" s="12">
        <f t="shared" si="3"/>
        <v>-194694</v>
      </c>
      <c r="F45" s="13">
        <f t="shared" si="4"/>
        <v>90.1</v>
      </c>
      <c r="G45" s="14">
        <f>ROUND(D45/$D$60*100,1)</f>
        <v>0.2</v>
      </c>
      <c r="H45" s="34"/>
      <c r="I45" s="36"/>
    </row>
    <row r="46" spans="2:9" s="15" customFormat="1" ht="27" customHeight="1">
      <c r="B46" s="10" t="s">
        <v>18</v>
      </c>
      <c r="C46" s="11">
        <v>110035726</v>
      </c>
      <c r="D46" s="11">
        <v>75997363</v>
      </c>
      <c r="E46" s="12">
        <f t="shared" si="3"/>
        <v>-34038363</v>
      </c>
      <c r="F46" s="13">
        <f t="shared" si="4"/>
        <v>69.1</v>
      </c>
      <c r="G46" s="14">
        <f t="shared" si="5"/>
        <v>8</v>
      </c>
      <c r="H46" s="34"/>
      <c r="I46" s="36"/>
    </row>
    <row r="47" spans="2:9" s="15" customFormat="1" ht="27" customHeight="1">
      <c r="B47" s="10" t="s">
        <v>19</v>
      </c>
      <c r="C47" s="11">
        <v>57972688</v>
      </c>
      <c r="D47" s="11">
        <v>42334160</v>
      </c>
      <c r="E47" s="12">
        <f t="shared" si="3"/>
        <v>-15638528</v>
      </c>
      <c r="F47" s="13">
        <f t="shared" si="4"/>
        <v>73</v>
      </c>
      <c r="G47" s="14">
        <f>ROUND(D47/$D$60*100,1)</f>
        <v>4.4</v>
      </c>
      <c r="H47" s="34"/>
      <c r="I47" s="36"/>
    </row>
    <row r="48" spans="2:9" s="15" customFormat="1" ht="27" customHeight="1">
      <c r="B48" s="10" t="s">
        <v>20</v>
      </c>
      <c r="C48" s="11">
        <v>148980050</v>
      </c>
      <c r="D48" s="11">
        <v>102291093</v>
      </c>
      <c r="E48" s="12">
        <f t="shared" si="3"/>
        <v>-46688957</v>
      </c>
      <c r="F48" s="13">
        <f t="shared" si="4"/>
        <v>68.7</v>
      </c>
      <c r="G48" s="14">
        <f>ROUND(D48/$D$60*100,1)</f>
        <v>10.7</v>
      </c>
      <c r="H48" s="34"/>
      <c r="I48" s="36"/>
    </row>
    <row r="49" spans="2:9" s="15" customFormat="1" ht="27" customHeight="1">
      <c r="B49" s="10" t="s">
        <v>21</v>
      </c>
      <c r="C49" s="11">
        <v>36847363</v>
      </c>
      <c r="D49" s="11">
        <v>36228560</v>
      </c>
      <c r="E49" s="12">
        <f t="shared" si="3"/>
        <v>-618803</v>
      </c>
      <c r="F49" s="13">
        <f t="shared" si="4"/>
        <v>98.3</v>
      </c>
      <c r="G49" s="14">
        <f t="shared" si="5"/>
        <v>3.8</v>
      </c>
      <c r="H49" s="34"/>
      <c r="I49" s="36"/>
    </row>
    <row r="50" spans="2:9" s="15" customFormat="1" ht="27" customHeight="1">
      <c r="B50" s="10" t="s">
        <v>22</v>
      </c>
      <c r="C50" s="11">
        <v>193475744</v>
      </c>
      <c r="D50" s="11">
        <v>188673315</v>
      </c>
      <c r="E50" s="12">
        <f t="shared" si="3"/>
        <v>-4802429</v>
      </c>
      <c r="F50" s="13">
        <f t="shared" si="4"/>
        <v>97.5</v>
      </c>
      <c r="G50" s="14">
        <f t="shared" si="5"/>
        <v>19.7</v>
      </c>
      <c r="H50" s="34"/>
      <c r="I50" s="36"/>
    </row>
    <row r="51" spans="2:9" s="15" customFormat="1" ht="27" customHeight="1">
      <c r="B51" s="10" t="s">
        <v>23</v>
      </c>
      <c r="C51" s="11">
        <v>18119725</v>
      </c>
      <c r="D51" s="11">
        <v>11542892</v>
      </c>
      <c r="E51" s="12">
        <f t="shared" si="3"/>
        <v>-6576833</v>
      </c>
      <c r="F51" s="13">
        <f t="shared" si="4"/>
        <v>63.7</v>
      </c>
      <c r="G51" s="14">
        <f>ROUND(D51/$D$60*100,1)</f>
        <v>1.2</v>
      </c>
      <c r="H51" s="34"/>
      <c r="I51" s="36"/>
    </row>
    <row r="52" spans="2:9" s="15" customFormat="1" ht="27" customHeight="1">
      <c r="B52" s="10" t="s">
        <v>24</v>
      </c>
      <c r="C52" s="11">
        <v>119088310</v>
      </c>
      <c r="D52" s="11">
        <v>119088310</v>
      </c>
      <c r="E52" s="12">
        <f t="shared" si="3"/>
        <v>0</v>
      </c>
      <c r="F52" s="13">
        <f>ROUND(D52/C52*100,1)</f>
        <v>100</v>
      </c>
      <c r="G52" s="14">
        <f>ROUND(D52/$D$60*100,1)</f>
        <v>12.5</v>
      </c>
      <c r="H52" s="34"/>
      <c r="I52" s="36"/>
    </row>
    <row r="53" spans="2:9" s="15" customFormat="1" ht="27" customHeight="1">
      <c r="B53" s="10" t="s">
        <v>25</v>
      </c>
      <c r="C53" s="11">
        <v>79671296</v>
      </c>
      <c r="D53" s="11">
        <v>79615227</v>
      </c>
      <c r="E53" s="12">
        <f t="shared" si="3"/>
        <v>-56069</v>
      </c>
      <c r="F53" s="13">
        <f>ROUND(D53/C53*100,1)</f>
        <v>99.9</v>
      </c>
      <c r="G53" s="14">
        <f t="shared" si="5"/>
        <v>8.3</v>
      </c>
      <c r="H53" s="34"/>
      <c r="I53" s="36"/>
    </row>
    <row r="54" spans="2:9" s="15" customFormat="1" ht="27" customHeight="1">
      <c r="B54" s="10" t="s">
        <v>26</v>
      </c>
      <c r="C54" s="11">
        <v>139972</v>
      </c>
      <c r="D54" s="11">
        <v>0</v>
      </c>
      <c r="E54" s="12">
        <f t="shared" si="3"/>
        <v>-139972</v>
      </c>
      <c r="F54" s="26" t="s">
        <v>40</v>
      </c>
      <c r="G54" s="27" t="s">
        <v>40</v>
      </c>
      <c r="H54" s="34"/>
      <c r="I54" s="36"/>
    </row>
    <row r="55" spans="2:9" s="15" customFormat="1" ht="27" customHeight="1">
      <c r="B55" s="10"/>
      <c r="C55" s="11"/>
      <c r="D55" s="11"/>
      <c r="E55" s="12"/>
      <c r="F55" s="13"/>
      <c r="G55" s="28"/>
      <c r="H55" s="34"/>
      <c r="I55" s="36"/>
    </row>
    <row r="56" spans="2:9" s="15" customFormat="1" ht="27" customHeight="1">
      <c r="B56" s="10"/>
      <c r="C56" s="11"/>
      <c r="D56" s="11"/>
      <c r="E56" s="12"/>
      <c r="F56" s="13"/>
      <c r="G56" s="28"/>
      <c r="H56" s="34"/>
      <c r="I56" s="36"/>
    </row>
    <row r="57" spans="2:9" s="15" customFormat="1" ht="27" customHeight="1">
      <c r="B57" s="10"/>
      <c r="C57" s="11"/>
      <c r="D57" s="11"/>
      <c r="E57" s="12"/>
      <c r="F57" s="13"/>
      <c r="G57" s="28"/>
      <c r="H57" s="34"/>
      <c r="I57" s="36"/>
    </row>
    <row r="58" spans="2:9" s="15" customFormat="1" ht="27" customHeight="1">
      <c r="B58" s="10"/>
      <c r="C58" s="11"/>
      <c r="D58" s="11"/>
      <c r="E58" s="12"/>
      <c r="F58" s="13"/>
      <c r="G58" s="28"/>
      <c r="H58" s="34"/>
      <c r="I58" s="36"/>
    </row>
    <row r="59" spans="2:9" s="15" customFormat="1" ht="27" customHeight="1">
      <c r="B59" s="17"/>
      <c r="C59" s="18"/>
      <c r="D59" s="18"/>
      <c r="E59" s="19"/>
      <c r="F59" s="20"/>
      <c r="G59" s="29"/>
      <c r="H59" s="34"/>
      <c r="I59" s="36"/>
    </row>
    <row r="60" spans="2:9" s="15" customFormat="1" ht="27" customHeight="1" thickBot="1">
      <c r="B60" s="31" t="s">
        <v>41</v>
      </c>
      <c r="C60" s="22">
        <f>SUM(C41:C59)-1</f>
        <v>1089885091</v>
      </c>
      <c r="D60" s="22">
        <f>SUM(D41:D59)</f>
        <v>955596273</v>
      </c>
      <c r="E60" s="23">
        <f>SUM(E41:E59)-3</f>
        <v>-134288822</v>
      </c>
      <c r="F60" s="24">
        <f>ROUND(D60/C60*100,1)</f>
        <v>87.7</v>
      </c>
      <c r="G60" s="30">
        <f>SUM(G41:G59)+0.1</f>
        <v>99.99999999999999</v>
      </c>
      <c r="H60" s="34"/>
      <c r="I60" s="36"/>
    </row>
    <row r="62" ht="13.5">
      <c r="B62" s="38" t="s">
        <v>44</v>
      </c>
    </row>
  </sheetData>
  <sheetProtection/>
  <mergeCells count="6">
    <mergeCell ref="C38:C40"/>
    <mergeCell ref="D38:G39"/>
    <mergeCell ref="F3:G3"/>
    <mergeCell ref="F37:G37"/>
    <mergeCell ref="D4:G5"/>
    <mergeCell ref="C4:C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rowBreaks count="1" manualBreakCount="1">
    <brk id="34" max="255" man="1"/>
  </rowBreaks>
  <ignoredErrors>
    <ignoredError sqref="G46 F6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2022-12-19T07:15:24Z</cp:lastPrinted>
  <dcterms:created xsi:type="dcterms:W3CDTF">1997-09-24T00:18:16Z</dcterms:created>
  <dcterms:modified xsi:type="dcterms:W3CDTF">2024-03-04T06:35:27Z</dcterms:modified>
  <cp:category/>
  <cp:version/>
  <cp:contentType/>
  <cp:contentStatus/>
</cp:coreProperties>
</file>